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VEDA\VEDA_Models\~g2v_TIMES-Nordic\master3\SuppXLS\"/>
    </mc:Choice>
  </mc:AlternateContent>
  <xr:revisionPtr revIDLastSave="0" documentId="13_ncr:1_{2D9E5202-1E22-49F9-AA2F-9FB47DE90AC9}" xr6:coauthVersionLast="45" xr6:coauthVersionMax="45" xr10:uidLastSave="{00000000-0000-0000-0000-000000000000}"/>
  <bookViews>
    <workbookView xWindow="2004" yWindow="336" windowWidth="35532" windowHeight="15564" activeTab="4" xr2:uid="{00000000-000D-0000-FFFF-FFFF00000000}"/>
  </bookViews>
  <sheets>
    <sheet name="LOG" sheetId="2" r:id="rId1"/>
    <sheet name="TraTAX" sheetId="6" r:id="rId2"/>
    <sheet name="TaxFuelRoad" sheetId="3" r:id="rId3"/>
    <sheet name="Template_TAXCAR_OWNERSHIP" sheetId="10" r:id="rId4"/>
    <sheet name="Legislation_vehicle" sheetId="9" r:id="rId5"/>
    <sheet name="Data for vehicles" sheetId="11" r:id="rId6"/>
  </sheets>
  <definedNames>
    <definedName name="_xlnm._FilterDatabase" localSheetId="2" hidden="1">TaxFuelRoad!$AD$7:$AE$212</definedName>
    <definedName name="_xlnm.Extract" localSheetId="2">TaxFuelRoad!$AI$7:$AJ$7</definedName>
    <definedName name="TraTAX" comment="Transport taxes" localSheetId="4">TraTAX!$B$11:$AF$53</definedName>
    <definedName name="TraTAX" comment="Transport taxes" localSheetId="3">TraTAX!$B$11:$AF$53</definedName>
    <definedName name="TraTAX" comment="Transport taxes">TraTAX!$B$14:$AG$56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19" i="3" l="1"/>
  <c r="I419" i="3" s="1"/>
  <c r="H420" i="3"/>
  <c r="I420" i="3" s="1"/>
  <c r="H421" i="3"/>
  <c r="I421" i="3" s="1"/>
  <c r="H422" i="3"/>
  <c r="I422" i="3" s="1"/>
  <c r="H423" i="3"/>
  <c r="I423" i="3" s="1"/>
  <c r="H424" i="3"/>
  <c r="I424" i="3" s="1"/>
  <c r="H425" i="3"/>
  <c r="I425" i="3" s="1"/>
  <c r="H426" i="3"/>
  <c r="I426" i="3" s="1"/>
  <c r="H427" i="3"/>
  <c r="I427" i="3" s="1"/>
  <c r="H428" i="3"/>
  <c r="I428" i="3" s="1"/>
  <c r="H429" i="3"/>
  <c r="I429" i="3" s="1"/>
  <c r="H430" i="3"/>
  <c r="I430" i="3" s="1"/>
  <c r="H431" i="3"/>
  <c r="I431" i="3" s="1"/>
  <c r="H432" i="3"/>
  <c r="I432" i="3" s="1"/>
  <c r="H433" i="3"/>
  <c r="I433" i="3" s="1"/>
  <c r="H434" i="3"/>
  <c r="I434" i="3" s="1"/>
  <c r="H435" i="3"/>
  <c r="I435" i="3" s="1"/>
  <c r="H436" i="3"/>
  <c r="I436" i="3" s="1"/>
  <c r="H437" i="3"/>
  <c r="I437" i="3" s="1"/>
  <c r="H438" i="3"/>
  <c r="I438" i="3" s="1"/>
  <c r="H439" i="3"/>
  <c r="I439" i="3" s="1"/>
  <c r="H440" i="3"/>
  <c r="I440" i="3" s="1"/>
  <c r="H441" i="3"/>
  <c r="I441" i="3" s="1"/>
  <c r="H442" i="3"/>
  <c r="I442" i="3" s="1"/>
  <c r="H443" i="3"/>
  <c r="I443" i="3" s="1"/>
  <c r="H444" i="3"/>
  <c r="I444" i="3" s="1"/>
  <c r="H445" i="3"/>
  <c r="I445" i="3" s="1"/>
  <c r="H446" i="3"/>
  <c r="I446" i="3" s="1"/>
  <c r="H447" i="3"/>
  <c r="I447" i="3" s="1"/>
  <c r="H448" i="3"/>
  <c r="I448" i="3" s="1"/>
  <c r="H449" i="3"/>
  <c r="I449" i="3" s="1"/>
  <c r="H450" i="3"/>
  <c r="I450" i="3" s="1"/>
  <c r="H451" i="3"/>
  <c r="I451" i="3" s="1"/>
  <c r="H452" i="3"/>
  <c r="I452" i="3" s="1"/>
  <c r="H453" i="3"/>
  <c r="I453" i="3" s="1"/>
  <c r="H454" i="3"/>
  <c r="I454" i="3" s="1"/>
  <c r="H455" i="3"/>
  <c r="I455" i="3" s="1"/>
  <c r="H456" i="3"/>
  <c r="I456" i="3" s="1"/>
  <c r="H457" i="3"/>
  <c r="I457" i="3" s="1"/>
  <c r="H458" i="3"/>
  <c r="I458" i="3" s="1"/>
  <c r="H379" i="3"/>
  <c r="I379" i="3" s="1"/>
  <c r="H380" i="3"/>
  <c r="I380" i="3" s="1"/>
  <c r="H381" i="3"/>
  <c r="I381" i="3" s="1"/>
  <c r="H382" i="3"/>
  <c r="I382" i="3" s="1"/>
  <c r="H383" i="3"/>
  <c r="I383" i="3" s="1"/>
  <c r="H384" i="3"/>
  <c r="I384" i="3" s="1"/>
  <c r="H385" i="3"/>
  <c r="I385" i="3" s="1"/>
  <c r="H386" i="3"/>
  <c r="I386" i="3" s="1"/>
  <c r="H387" i="3"/>
  <c r="I387" i="3" s="1"/>
  <c r="H388" i="3"/>
  <c r="I388" i="3" s="1"/>
  <c r="H389" i="3"/>
  <c r="I389" i="3" s="1"/>
  <c r="H390" i="3"/>
  <c r="I390" i="3" s="1"/>
  <c r="H391" i="3"/>
  <c r="I391" i="3" s="1"/>
  <c r="H392" i="3"/>
  <c r="I392" i="3" s="1"/>
  <c r="H393" i="3"/>
  <c r="I393" i="3" s="1"/>
  <c r="H394" i="3"/>
  <c r="I394" i="3" s="1"/>
  <c r="H395" i="3"/>
  <c r="I395" i="3" s="1"/>
  <c r="H396" i="3"/>
  <c r="I396" i="3" s="1"/>
  <c r="H397" i="3"/>
  <c r="I397" i="3" s="1"/>
  <c r="H398" i="3"/>
  <c r="I398" i="3" s="1"/>
  <c r="H399" i="3"/>
  <c r="I399" i="3" s="1"/>
  <c r="H400" i="3"/>
  <c r="I400" i="3" s="1"/>
  <c r="H401" i="3"/>
  <c r="I401" i="3" s="1"/>
  <c r="H402" i="3"/>
  <c r="I402" i="3" s="1"/>
  <c r="H403" i="3"/>
  <c r="I403" i="3" s="1"/>
  <c r="H404" i="3"/>
  <c r="I404" i="3" s="1"/>
  <c r="H405" i="3"/>
  <c r="I405" i="3" s="1"/>
  <c r="H406" i="3"/>
  <c r="I406" i="3" s="1"/>
  <c r="H407" i="3"/>
  <c r="I407" i="3" s="1"/>
  <c r="H408" i="3"/>
  <c r="I408" i="3" s="1"/>
  <c r="H409" i="3"/>
  <c r="I409" i="3" s="1"/>
  <c r="H410" i="3"/>
  <c r="I410" i="3" s="1"/>
  <c r="H411" i="3"/>
  <c r="I411" i="3" s="1"/>
  <c r="H412" i="3"/>
  <c r="I412" i="3" s="1"/>
  <c r="H413" i="3"/>
  <c r="I413" i="3" s="1"/>
  <c r="H414" i="3"/>
  <c r="I414" i="3" s="1"/>
  <c r="H415" i="3"/>
  <c r="I415" i="3" s="1"/>
  <c r="H416" i="3"/>
  <c r="I416" i="3" s="1"/>
  <c r="H417" i="3"/>
  <c r="I417" i="3" s="1"/>
  <c r="H377" i="3"/>
  <c r="I377" i="3" s="1"/>
  <c r="H378" i="3"/>
  <c r="I378" i="3" s="1"/>
  <c r="H418" i="3"/>
  <c r="I418" i="3" s="1"/>
  <c r="G102" i="9" l="1"/>
  <c r="G110" i="9" a="1"/>
  <c r="G110" i="9" s="1"/>
  <c r="L81" i="9" l="1"/>
  <c r="H111" i="9"/>
  <c r="M187" i="9" l="1"/>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272" i="9"/>
  <c r="M273" i="9"/>
  <c r="M274" i="9"/>
  <c r="M275" i="9"/>
  <c r="M186" i="9"/>
  <c r="G157" i="9" l="1"/>
  <c r="G158" i="9"/>
  <c r="G159" i="9"/>
  <c r="G160" i="9"/>
  <c r="G161" i="9"/>
  <c r="G162" i="9"/>
  <c r="G163" i="9"/>
  <c r="G164" i="9"/>
  <c r="G156" i="9"/>
  <c r="T261" i="9" l="1"/>
  <c r="AA262" i="9"/>
  <c r="T268" i="9" s="1"/>
  <c r="T263" i="9" l="1"/>
  <c r="T274" i="9"/>
  <c r="T275" i="9"/>
  <c r="T266" i="9"/>
  <c r="T267" i="9"/>
  <c r="T269" i="9"/>
  <c r="T270" i="9"/>
  <c r="T265" i="9"/>
  <c r="T264" i="9"/>
  <c r="T262" i="9"/>
  <c r="T260" i="9"/>
  <c r="T259" i="9"/>
  <c r="F241" i="9" l="1"/>
  <c r="F273" i="9"/>
  <c r="E273" i="9"/>
  <c r="B270" i="9"/>
  <c r="B271" i="9"/>
  <c r="B272" i="9"/>
  <c r="B273" i="9"/>
  <c r="B274" i="9"/>
  <c r="B275" i="9"/>
  <c r="B269" i="9"/>
  <c r="X275" i="9"/>
  <c r="X274" i="9"/>
  <c r="G121" i="10" l="1"/>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38" i="10"/>
  <c r="G39" i="10"/>
  <c r="G40" i="10"/>
  <c r="G41" i="10"/>
  <c r="G42" i="10"/>
  <c r="G43" i="10"/>
  <c r="G44" i="10"/>
  <c r="G45" i="10"/>
  <c r="G46" i="10"/>
  <c r="G47" i="10"/>
  <c r="G48" i="10"/>
  <c r="G49" i="10"/>
  <c r="G50" i="10"/>
  <c r="G51" i="10"/>
  <c r="G52" i="10"/>
  <c r="G53" i="10"/>
  <c r="G54" i="10"/>
  <c r="G55" i="10"/>
  <c r="G56" i="10"/>
  <c r="G57" i="10"/>
  <c r="G58" i="10"/>
  <c r="G59" i="10"/>
  <c r="G60" i="10"/>
  <c r="G61" i="10"/>
  <c r="H121" i="10" l="1"/>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E145" i="10"/>
  <c r="E146" i="10"/>
  <c r="E147" i="10"/>
  <c r="E148" i="10"/>
  <c r="E149" i="10"/>
  <c r="E150" i="10"/>
  <c r="E151" i="10"/>
  <c r="E152" i="10"/>
  <c r="E153" i="10"/>
  <c r="H38" i="10"/>
  <c r="H39" i="10"/>
  <c r="H40" i="10"/>
  <c r="H41" i="10"/>
  <c r="H42" i="10"/>
  <c r="H43" i="10"/>
  <c r="H44" i="10"/>
  <c r="H45" i="10"/>
  <c r="H46" i="10"/>
  <c r="H47" i="10"/>
  <c r="H48" i="10"/>
  <c r="H49" i="10"/>
  <c r="H50" i="10"/>
  <c r="H51" i="10"/>
  <c r="H52" i="10"/>
  <c r="H53" i="10"/>
  <c r="H54" i="10"/>
  <c r="H55" i="10"/>
  <c r="H56" i="10"/>
  <c r="H57" i="10"/>
  <c r="H58" i="10"/>
  <c r="H59" i="10"/>
  <c r="H60" i="10"/>
  <c r="H61" i="10"/>
  <c r="E62" i="10"/>
  <c r="E63" i="10"/>
  <c r="E64" i="10"/>
  <c r="E65" i="10"/>
  <c r="E66" i="10"/>
  <c r="E67" i="10"/>
  <c r="E68" i="10"/>
  <c r="E69" i="10"/>
  <c r="E70" i="10"/>
  <c r="L83" i="10"/>
  <c r="M83" i="10"/>
  <c r="L84" i="10"/>
  <c r="M84" i="10"/>
  <c r="L85" i="10"/>
  <c r="M85" i="10"/>
  <c r="L86" i="10"/>
  <c r="M86" i="10"/>
  <c r="L87" i="10"/>
  <c r="M87" i="10"/>
  <c r="L88" i="10"/>
  <c r="M88" i="10"/>
  <c r="L89" i="10"/>
  <c r="M89" i="10"/>
  <c r="L90" i="10"/>
  <c r="M90" i="10"/>
  <c r="L91" i="10"/>
  <c r="M91" i="10"/>
  <c r="L74" i="10"/>
  <c r="M74" i="10"/>
  <c r="L75" i="10"/>
  <c r="M75" i="10"/>
  <c r="L76" i="10"/>
  <c r="M76" i="10"/>
  <c r="L77" i="10"/>
  <c r="M77" i="10"/>
  <c r="L78" i="10"/>
  <c r="M78" i="10"/>
  <c r="L79" i="10"/>
  <c r="M79" i="10"/>
  <c r="L80" i="10"/>
  <c r="M80" i="10"/>
  <c r="L81" i="10"/>
  <c r="M81" i="10"/>
  <c r="L82" i="10"/>
  <c r="M82" i="10"/>
  <c r="L56" i="10"/>
  <c r="M56" i="10"/>
  <c r="L57" i="10"/>
  <c r="M57" i="10"/>
  <c r="L58" i="10"/>
  <c r="M58" i="10"/>
  <c r="L59" i="10"/>
  <c r="M59" i="10"/>
  <c r="L60" i="10"/>
  <c r="M60" i="10"/>
  <c r="L61" i="10"/>
  <c r="M61" i="10"/>
  <c r="L62" i="10"/>
  <c r="M62" i="10"/>
  <c r="L63" i="10"/>
  <c r="M63" i="10"/>
  <c r="L64" i="10"/>
  <c r="M64" i="10"/>
  <c r="L65" i="10"/>
  <c r="M65" i="10"/>
  <c r="L66" i="10"/>
  <c r="M66" i="10"/>
  <c r="L67" i="10"/>
  <c r="M67" i="10"/>
  <c r="L68" i="10"/>
  <c r="M68" i="10"/>
  <c r="L69" i="10"/>
  <c r="M69" i="10"/>
  <c r="L70" i="10"/>
  <c r="M70" i="10"/>
  <c r="L71" i="10"/>
  <c r="M71" i="10"/>
  <c r="L72" i="10"/>
  <c r="M72" i="10"/>
  <c r="L73" i="10"/>
  <c r="M73" i="10"/>
  <c r="L46" i="10"/>
  <c r="M46" i="10"/>
  <c r="L47" i="10"/>
  <c r="M47" i="10"/>
  <c r="L48" i="10"/>
  <c r="M48" i="10"/>
  <c r="L49" i="10"/>
  <c r="M49" i="10"/>
  <c r="L50" i="10"/>
  <c r="M50" i="10"/>
  <c r="L51" i="10"/>
  <c r="M51" i="10"/>
  <c r="L52" i="10"/>
  <c r="M52" i="10"/>
  <c r="L53" i="10"/>
  <c r="M53" i="10"/>
  <c r="L54" i="10"/>
  <c r="M54" i="10"/>
  <c r="L55" i="10"/>
  <c r="M55" i="10"/>
  <c r="L8" i="10"/>
  <c r="M8" i="10"/>
  <c r="L9" i="10"/>
  <c r="M9" i="10"/>
  <c r="L10" i="10"/>
  <c r="M10" i="10"/>
  <c r="L11" i="10"/>
  <c r="M11" i="10"/>
  <c r="L12" i="10"/>
  <c r="M12" i="10"/>
  <c r="L13" i="10"/>
  <c r="M13" i="10"/>
  <c r="L14" i="10"/>
  <c r="M14" i="10"/>
  <c r="L15" i="10"/>
  <c r="M15" i="10"/>
  <c r="L16" i="10"/>
  <c r="M16" i="10"/>
  <c r="L17" i="10"/>
  <c r="M17" i="10"/>
  <c r="L18" i="10"/>
  <c r="M18" i="10"/>
  <c r="L19" i="10"/>
  <c r="M19" i="10"/>
  <c r="L20" i="10"/>
  <c r="M20" i="10"/>
  <c r="L21" i="10"/>
  <c r="M21" i="10"/>
  <c r="L22" i="10"/>
  <c r="M22" i="10"/>
  <c r="O22" i="10"/>
  <c r="P22" i="10" s="1"/>
  <c r="L23" i="10"/>
  <c r="M23" i="10"/>
  <c r="L24" i="10"/>
  <c r="M24" i="10"/>
  <c r="L25" i="10"/>
  <c r="M25" i="10"/>
  <c r="L26" i="10"/>
  <c r="M26" i="10"/>
  <c r="L27" i="10"/>
  <c r="M27" i="10"/>
  <c r="L28" i="10"/>
  <c r="M28" i="10"/>
  <c r="L29" i="10"/>
  <c r="M29" i="10"/>
  <c r="L30" i="10"/>
  <c r="M30" i="10"/>
  <c r="L31" i="10"/>
  <c r="M31" i="10"/>
  <c r="L32" i="10"/>
  <c r="M32" i="10"/>
  <c r="L33" i="10"/>
  <c r="M33" i="10"/>
  <c r="L34" i="10"/>
  <c r="M34" i="10"/>
  <c r="L35" i="10"/>
  <c r="M35" i="10"/>
  <c r="L36" i="10"/>
  <c r="M36" i="10"/>
  <c r="L37" i="10"/>
  <c r="M37" i="10"/>
  <c r="L38" i="10"/>
  <c r="M38" i="10"/>
  <c r="O38" i="10"/>
  <c r="P38" i="10" s="1"/>
  <c r="L39" i="10"/>
  <c r="M39" i="10"/>
  <c r="L40" i="10"/>
  <c r="M40" i="10"/>
  <c r="L41" i="10"/>
  <c r="M41" i="10"/>
  <c r="L42" i="10"/>
  <c r="M42" i="10"/>
  <c r="L43" i="10"/>
  <c r="M43" i="10"/>
  <c r="L44" i="10"/>
  <c r="M44" i="10"/>
  <c r="L45" i="10"/>
  <c r="M45" i="10"/>
  <c r="M7" i="10"/>
  <c r="L7" i="10" l="1"/>
  <c r="F249" i="9" l="1"/>
  <c r="G153" i="10" s="1"/>
  <c r="H153" i="10" s="1"/>
  <c r="F248" i="9"/>
  <c r="G152" i="10" s="1"/>
  <c r="H152" i="10" s="1"/>
  <c r="F247" i="9"/>
  <c r="G151" i="10" s="1"/>
  <c r="H151" i="10" s="1"/>
  <c r="E249" i="9"/>
  <c r="G70" i="10" s="1"/>
  <c r="H70" i="10" s="1"/>
  <c r="E248" i="9"/>
  <c r="G69" i="10" s="1"/>
  <c r="H69" i="10" s="1"/>
  <c r="E247" i="9"/>
  <c r="G68" i="10" s="1"/>
  <c r="H68" i="10" s="1"/>
  <c r="F246" i="9"/>
  <c r="G150" i="10" s="1"/>
  <c r="H150" i="10" s="1"/>
  <c r="F245" i="9"/>
  <c r="G149" i="10" s="1"/>
  <c r="H149" i="10" s="1"/>
  <c r="F244" i="9"/>
  <c r="G148" i="10" s="1"/>
  <c r="H148" i="10" s="1"/>
  <c r="E246" i="9"/>
  <c r="G67" i="10" s="1"/>
  <c r="H67" i="10" s="1"/>
  <c r="E245" i="9"/>
  <c r="G66" i="10" s="1"/>
  <c r="H66" i="10" s="1"/>
  <c r="E244" i="9"/>
  <c r="G65" i="10" s="1"/>
  <c r="H65" i="10" s="1"/>
  <c r="F243" i="9"/>
  <c r="G147" i="10" s="1"/>
  <c r="H147" i="10" s="1"/>
  <c r="F242" i="9"/>
  <c r="G146" i="10" s="1"/>
  <c r="H146" i="10" s="1"/>
  <c r="G145" i="10"/>
  <c r="H145" i="10" s="1"/>
  <c r="E243" i="9"/>
  <c r="G64" i="10" s="1"/>
  <c r="H64" i="10" s="1"/>
  <c r="E242" i="9"/>
  <c r="G63" i="10" s="1"/>
  <c r="H63" i="10" s="1"/>
  <c r="E241" i="9"/>
  <c r="G62" i="10" s="1"/>
  <c r="H62" i="10" s="1"/>
  <c r="Q242" i="9" l="1"/>
  <c r="Q243" i="9"/>
  <c r="Q244" i="9"/>
  <c r="Q245" i="9"/>
  <c r="Q246" i="9"/>
  <c r="Q247" i="9"/>
  <c r="Q248" i="9"/>
  <c r="Q249" i="9"/>
  <c r="Q241" i="9"/>
  <c r="G128" i="9" l="1"/>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27" i="9"/>
  <c r="G124" i="9"/>
  <c r="G125" i="9"/>
  <c r="G126" i="9"/>
  <c r="G123" i="9"/>
  <c r="G122" i="9"/>
  <c r="G121" i="9"/>
  <c r="AA81" i="9" l="1"/>
  <c r="AA82" i="9"/>
  <c r="AA83" i="9"/>
  <c r="AA84" i="9"/>
  <c r="AA85" i="9"/>
  <c r="AA86" i="9"/>
  <c r="AA87" i="9"/>
  <c r="AA88" i="9"/>
  <c r="AA89" i="9"/>
  <c r="AA90" i="9"/>
  <c r="AA91" i="9"/>
  <c r="AA92" i="9"/>
  <c r="AA93" i="9"/>
  <c r="AA94" i="9"/>
  <c r="AA95" i="9"/>
  <c r="AA96" i="9"/>
  <c r="AA97" i="9"/>
  <c r="AA98" i="9"/>
  <c r="AA99" i="9"/>
  <c r="AA100" i="9"/>
  <c r="AA101" i="9"/>
  <c r="AA102" i="9"/>
  <c r="AA103" i="9"/>
  <c r="AA104" i="9"/>
  <c r="AA105" i="9"/>
  <c r="AA106" i="9"/>
  <c r="AA107" i="9"/>
  <c r="AA108" i="9"/>
  <c r="AA109" i="9"/>
  <c r="AA110" i="9"/>
  <c r="AA111" i="9"/>
  <c r="AA112" i="9"/>
  <c r="AA113" i="9"/>
  <c r="AA114" i="9"/>
  <c r="AA115" i="9"/>
  <c r="AA116" i="9"/>
  <c r="AA117" i="9"/>
  <c r="AA118" i="9"/>
  <c r="AA119" i="9"/>
  <c r="AA120" i="9"/>
  <c r="AA121" i="9"/>
  <c r="AA122" i="9"/>
  <c r="AA123" i="9"/>
  <c r="AA124" i="9"/>
  <c r="AA125" i="9"/>
  <c r="AA126" i="9"/>
  <c r="AA127" i="9"/>
  <c r="AA128" i="9"/>
  <c r="AA129" i="9"/>
  <c r="AA130" i="9"/>
  <c r="AA131" i="9"/>
  <c r="AA132" i="9"/>
  <c r="AA133" i="9"/>
  <c r="AA134" i="9"/>
  <c r="AA135" i="9"/>
  <c r="AA136" i="9"/>
  <c r="AA137" i="9"/>
  <c r="AA138" i="9"/>
  <c r="AA139" i="9"/>
  <c r="AA140" i="9"/>
  <c r="AA80" i="9"/>
  <c r="Q257" i="9"/>
  <c r="B257" i="9" s="1"/>
  <c r="Q258" i="9"/>
  <c r="B258" i="9" s="1"/>
  <c r="Q233" i="9"/>
  <c r="B233" i="9" s="1"/>
  <c r="Q234" i="9"/>
  <c r="B234" i="9" s="1"/>
  <c r="Q235" i="9"/>
  <c r="B235" i="9" s="1"/>
  <c r="Q236" i="9"/>
  <c r="B236" i="9" s="1"/>
  <c r="Q237" i="9"/>
  <c r="B237" i="9" s="1"/>
  <c r="Q238" i="9"/>
  <c r="B238" i="9" s="1"/>
  <c r="Q239" i="9"/>
  <c r="B239" i="9" s="1"/>
  <c r="Q240" i="9"/>
  <c r="B240" i="9" s="1"/>
  <c r="Q250" i="9"/>
  <c r="B250" i="9" s="1"/>
  <c r="Q251" i="9"/>
  <c r="B251" i="9" s="1"/>
  <c r="Q252" i="9"/>
  <c r="B252" i="9" s="1"/>
  <c r="Q253" i="9"/>
  <c r="B253" i="9" s="1"/>
  <c r="Q254" i="9"/>
  <c r="B254" i="9" s="1"/>
  <c r="Q255" i="9"/>
  <c r="B255" i="9" s="1"/>
  <c r="Q256" i="9"/>
  <c r="B256" i="9" s="1"/>
  <c r="Q219" i="9"/>
  <c r="B219" i="9" s="1"/>
  <c r="Q220" i="9"/>
  <c r="B220" i="9" s="1"/>
  <c r="Q221" i="9"/>
  <c r="B221" i="9" s="1"/>
  <c r="Q222" i="9"/>
  <c r="B222" i="9" s="1"/>
  <c r="Q223" i="9"/>
  <c r="B223" i="9" s="1"/>
  <c r="Q224" i="9"/>
  <c r="B224" i="9" s="1"/>
  <c r="Q225" i="9"/>
  <c r="B225" i="9" s="1"/>
  <c r="Q226" i="9"/>
  <c r="B226" i="9" s="1"/>
  <c r="Q227" i="9"/>
  <c r="B227" i="9" s="1"/>
  <c r="Q228" i="9"/>
  <c r="B228" i="9" s="1"/>
  <c r="Q229" i="9"/>
  <c r="B229" i="9" s="1"/>
  <c r="Q230" i="9"/>
  <c r="B230" i="9" s="1"/>
  <c r="Q231" i="9"/>
  <c r="B231" i="9" s="1"/>
  <c r="Q232" i="9"/>
  <c r="B232" i="9" s="1"/>
  <c r="Q209" i="9"/>
  <c r="B209" i="9" s="1"/>
  <c r="Q210" i="9"/>
  <c r="B210" i="9" s="1"/>
  <c r="Q211" i="9"/>
  <c r="B211" i="9" s="1"/>
  <c r="Q212" i="9"/>
  <c r="B212" i="9" s="1"/>
  <c r="Q213" i="9"/>
  <c r="B213" i="9" s="1"/>
  <c r="Q214" i="9"/>
  <c r="B214" i="9" s="1"/>
  <c r="Q215" i="9"/>
  <c r="B215" i="9" s="1"/>
  <c r="Q216" i="9"/>
  <c r="B216" i="9" s="1"/>
  <c r="Q217" i="9"/>
  <c r="B217" i="9" s="1"/>
  <c r="Q218" i="9"/>
  <c r="B218" i="9" s="1"/>
  <c r="Q205" i="9"/>
  <c r="B205" i="9" s="1"/>
  <c r="Q206" i="9"/>
  <c r="B206" i="9" s="1"/>
  <c r="Q207" i="9"/>
  <c r="B207" i="9" s="1"/>
  <c r="Q208" i="9"/>
  <c r="B208" i="9" s="1"/>
  <c r="Q204" i="9"/>
  <c r="B204" i="9" s="1"/>
  <c r="Q202" i="9"/>
  <c r="Q203" i="9" s="1"/>
  <c r="B203" i="9" s="1"/>
  <c r="Q200" i="9"/>
  <c r="Q201" i="9" s="1"/>
  <c r="B201" i="9" s="1"/>
  <c r="Q187" i="9"/>
  <c r="B187" i="9" s="1"/>
  <c r="Q188" i="9"/>
  <c r="B188" i="9" s="1"/>
  <c r="Q189" i="9"/>
  <c r="B189" i="9" s="1"/>
  <c r="Q190" i="9"/>
  <c r="B190" i="9" s="1"/>
  <c r="Q191" i="9"/>
  <c r="B191" i="9" s="1"/>
  <c r="Q192" i="9"/>
  <c r="B192" i="9" s="1"/>
  <c r="Q193" i="9"/>
  <c r="B193" i="9" s="1"/>
  <c r="Q194" i="9"/>
  <c r="B194" i="9" s="1"/>
  <c r="Q195" i="9"/>
  <c r="B195" i="9" s="1"/>
  <c r="Q196" i="9"/>
  <c r="B196" i="9" s="1"/>
  <c r="Q197" i="9"/>
  <c r="B197" i="9" s="1"/>
  <c r="Q198" i="9"/>
  <c r="Q199" i="9" s="1"/>
  <c r="B199" i="9" s="1"/>
  <c r="Q186" i="9"/>
  <c r="B186" i="9" s="1"/>
  <c r="E127" i="9"/>
  <c r="N54" i="10" s="1"/>
  <c r="C201" i="9" l="1"/>
  <c r="E105" i="10"/>
  <c r="E22" i="10"/>
  <c r="C213" i="9"/>
  <c r="E117" i="10"/>
  <c r="E34" i="10"/>
  <c r="C225" i="9"/>
  <c r="E129" i="10"/>
  <c r="E46" i="10"/>
  <c r="C255" i="9"/>
  <c r="E159" i="10"/>
  <c r="E76" i="10"/>
  <c r="C238" i="9"/>
  <c r="E59" i="10"/>
  <c r="E142" i="10"/>
  <c r="C234" i="9"/>
  <c r="E55" i="10"/>
  <c r="E138" i="10"/>
  <c r="C197" i="9"/>
  <c r="E101" i="10"/>
  <c r="E18" i="10"/>
  <c r="C193" i="9"/>
  <c r="E97" i="10"/>
  <c r="E14" i="10"/>
  <c r="C189" i="9"/>
  <c r="E93" i="10"/>
  <c r="E10" i="10"/>
  <c r="C203" i="9"/>
  <c r="E24" i="10"/>
  <c r="E107" i="10"/>
  <c r="C206" i="9"/>
  <c r="E110" i="10"/>
  <c r="E27" i="10"/>
  <c r="C216" i="9"/>
  <c r="E120" i="10"/>
  <c r="E37" i="10"/>
  <c r="C212" i="9"/>
  <c r="E116" i="10"/>
  <c r="E33" i="10"/>
  <c r="C232" i="9"/>
  <c r="E53" i="10"/>
  <c r="E136" i="10"/>
  <c r="C228" i="9"/>
  <c r="E49" i="10"/>
  <c r="E132" i="10"/>
  <c r="C224" i="9"/>
  <c r="E45" i="10"/>
  <c r="E128" i="10"/>
  <c r="C220" i="9"/>
  <c r="E41" i="10"/>
  <c r="E124" i="10"/>
  <c r="C254" i="9"/>
  <c r="E75" i="10"/>
  <c r="E158" i="10"/>
  <c r="C250" i="9"/>
  <c r="E71" i="10"/>
  <c r="E154" i="10"/>
  <c r="C237" i="9"/>
  <c r="E141" i="10"/>
  <c r="E58" i="10"/>
  <c r="C233" i="9"/>
  <c r="E137" i="10"/>
  <c r="E54" i="10"/>
  <c r="C194" i="9"/>
  <c r="E98" i="10"/>
  <c r="E15" i="10"/>
  <c r="C207" i="9"/>
  <c r="E28" i="10"/>
  <c r="E111" i="10"/>
  <c r="C229" i="9"/>
  <c r="E133" i="10"/>
  <c r="E50" i="10"/>
  <c r="C251" i="9"/>
  <c r="E155" i="10"/>
  <c r="E72" i="10"/>
  <c r="C196" i="9"/>
  <c r="E100" i="10"/>
  <c r="E17" i="10"/>
  <c r="C188" i="9"/>
  <c r="E92" i="10"/>
  <c r="E9" i="10"/>
  <c r="C204" i="9"/>
  <c r="E108" i="10"/>
  <c r="E25" i="10"/>
  <c r="C205" i="9"/>
  <c r="E109" i="10"/>
  <c r="E26" i="10"/>
  <c r="C215" i="9"/>
  <c r="E36" i="10"/>
  <c r="E119" i="10"/>
  <c r="C211" i="9"/>
  <c r="E32" i="10"/>
  <c r="E115" i="10"/>
  <c r="C231" i="9"/>
  <c r="E135" i="10"/>
  <c r="E52" i="10"/>
  <c r="C227" i="9"/>
  <c r="E131" i="10"/>
  <c r="E48" i="10"/>
  <c r="C223" i="9"/>
  <c r="E127" i="10"/>
  <c r="E44" i="10"/>
  <c r="C219" i="9"/>
  <c r="E123" i="10"/>
  <c r="E40" i="10"/>
  <c r="C253" i="9"/>
  <c r="E157" i="10"/>
  <c r="E74" i="10"/>
  <c r="C240" i="9"/>
  <c r="E61" i="10"/>
  <c r="E144" i="10"/>
  <c r="C236" i="9"/>
  <c r="E57" i="10"/>
  <c r="E140" i="10"/>
  <c r="C258" i="9"/>
  <c r="E79" i="10"/>
  <c r="E162" i="10"/>
  <c r="C199" i="9"/>
  <c r="E20" i="10"/>
  <c r="E103" i="10"/>
  <c r="C190" i="9"/>
  <c r="E11" i="10"/>
  <c r="E94" i="10"/>
  <c r="C217" i="9"/>
  <c r="E121" i="10"/>
  <c r="E38" i="10"/>
  <c r="C209" i="9"/>
  <c r="E113" i="10"/>
  <c r="E30" i="10"/>
  <c r="C221" i="9"/>
  <c r="E125" i="10"/>
  <c r="E42" i="10"/>
  <c r="C192" i="9"/>
  <c r="E96" i="10"/>
  <c r="E13" i="10"/>
  <c r="C186" i="9"/>
  <c r="E90" i="10"/>
  <c r="E7" i="10"/>
  <c r="C195" i="9"/>
  <c r="E16" i="10"/>
  <c r="E99" i="10"/>
  <c r="C191" i="9"/>
  <c r="E12" i="10"/>
  <c r="E95" i="10"/>
  <c r="C187" i="9"/>
  <c r="E8" i="10"/>
  <c r="E91" i="10"/>
  <c r="C208" i="9"/>
  <c r="E112" i="10"/>
  <c r="E29" i="10"/>
  <c r="C218" i="9"/>
  <c r="E39" i="10"/>
  <c r="E122" i="10"/>
  <c r="C214" i="9"/>
  <c r="E35" i="10"/>
  <c r="E118" i="10"/>
  <c r="C210" i="9"/>
  <c r="E31" i="10"/>
  <c r="E114" i="10"/>
  <c r="C230" i="9"/>
  <c r="E51" i="10"/>
  <c r="E134" i="10"/>
  <c r="C226" i="9"/>
  <c r="E47" i="10"/>
  <c r="E130" i="10"/>
  <c r="C222" i="9"/>
  <c r="E43" i="10"/>
  <c r="E126" i="10"/>
  <c r="C256" i="9"/>
  <c r="E160" i="10"/>
  <c r="E77" i="10"/>
  <c r="C252" i="9"/>
  <c r="E156" i="10"/>
  <c r="E73" i="10"/>
  <c r="C239" i="9"/>
  <c r="E143" i="10"/>
  <c r="E60" i="10"/>
  <c r="C235" i="9"/>
  <c r="E139" i="10"/>
  <c r="E56" i="10"/>
  <c r="C257" i="9"/>
  <c r="E78" i="10"/>
  <c r="E161" i="10"/>
  <c r="B200" i="9"/>
  <c r="B202" i="9"/>
  <c r="B198" i="9"/>
  <c r="G80" i="9"/>
  <c r="E122" i="9"/>
  <c r="N49" i="10" s="1"/>
  <c r="E123" i="9"/>
  <c r="N50" i="10" s="1"/>
  <c r="C198" i="9" l="1"/>
  <c r="E19" i="10"/>
  <c r="E102" i="10"/>
  <c r="C200" i="9"/>
  <c r="E104" i="10"/>
  <c r="E21" i="10"/>
  <c r="C202" i="9"/>
  <c r="E23" i="10"/>
  <c r="E106" i="10"/>
  <c r="B268" i="9"/>
  <c r="B259" i="9"/>
  <c r="B260" i="9"/>
  <c r="B261" i="9"/>
  <c r="B262" i="9"/>
  <c r="B263" i="9"/>
  <c r="B264" i="9"/>
  <c r="B265" i="9"/>
  <c r="B266" i="9"/>
  <c r="B267" i="9"/>
  <c r="E163" i="10" l="1"/>
  <c r="E80" i="10"/>
  <c r="E168" i="10"/>
  <c r="E85" i="10"/>
  <c r="E167" i="10"/>
  <c r="E84" i="10"/>
  <c r="E87" i="10"/>
  <c r="E170" i="10"/>
  <c r="E83" i="10"/>
  <c r="E166" i="10"/>
  <c r="E172" i="10"/>
  <c r="E89" i="10"/>
  <c r="E164" i="10"/>
  <c r="E81" i="10"/>
  <c r="E171" i="10"/>
  <c r="E88" i="10"/>
  <c r="E169" i="10"/>
  <c r="E86" i="10"/>
  <c r="E82" i="10"/>
  <c r="E165" i="10"/>
  <c r="V267" i="9"/>
  <c r="V266" i="9"/>
  <c r="V262" i="9"/>
  <c r="V261" i="9"/>
  <c r="S53" i="9" l="1"/>
  <c r="L53" i="9"/>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9" i="11"/>
  <c r="V8" i="11"/>
  <c r="V7" i="11"/>
  <c r="S8" i="11"/>
  <c r="S9" i="11" s="1"/>
  <c r="R8" i="11"/>
  <c r="R9" i="11" s="1"/>
  <c r="P8" i="11"/>
  <c r="P9" i="11" s="1"/>
  <c r="G10" i="11"/>
  <c r="G11" i="11"/>
  <c r="G12" i="11"/>
  <c r="G13" i="11"/>
  <c r="G14" i="11"/>
  <c r="G15" i="11"/>
  <c r="G16" i="11"/>
  <c r="G17" i="11"/>
  <c r="G18" i="11"/>
  <c r="G19" i="11"/>
  <c r="G20" i="11"/>
  <c r="G21" i="11"/>
  <c r="G22" i="11"/>
  <c r="G23" i="11"/>
  <c r="G24" i="11"/>
  <c r="G25" i="11"/>
  <c r="G26" i="11"/>
  <c r="G27" i="11"/>
  <c r="G28" i="11"/>
  <c r="G29" i="11"/>
  <c r="G30" i="11"/>
  <c r="G31" i="11"/>
  <c r="G32" i="11"/>
  <c r="G9" i="11"/>
  <c r="G8" i="11"/>
  <c r="G7" i="11"/>
  <c r="F8" i="11"/>
  <c r="F10" i="11"/>
  <c r="F11" i="11"/>
  <c r="F12" i="11"/>
  <c r="F13" i="11"/>
  <c r="F14" i="11"/>
  <c r="F15" i="11"/>
  <c r="F16" i="11"/>
  <c r="F17" i="11"/>
  <c r="F18" i="11"/>
  <c r="F19" i="11"/>
  <c r="F20" i="11"/>
  <c r="F21" i="11"/>
  <c r="F22" i="11"/>
  <c r="F23" i="11"/>
  <c r="F24" i="11"/>
  <c r="F25" i="11"/>
  <c r="F26" i="11"/>
  <c r="F27" i="11"/>
  <c r="F28" i="11"/>
  <c r="F29" i="11"/>
  <c r="F30" i="11"/>
  <c r="F31" i="11"/>
  <c r="F32" i="11"/>
  <c r="F9" i="11"/>
  <c r="M9" i="11"/>
  <c r="O8" i="11" s="1"/>
  <c r="M8" i="11" s="1"/>
  <c r="C9" i="11"/>
  <c r="E8" i="11" s="1"/>
  <c r="C8" i="11" s="1"/>
  <c r="P10" i="11"/>
  <c r="E274" i="9" l="1"/>
  <c r="F274" i="9"/>
  <c r="O7" i="11"/>
  <c r="E275" i="9"/>
  <c r="F275" i="9"/>
  <c r="E7" i="11"/>
  <c r="AB8" i="11"/>
  <c r="V193" i="9" l="1"/>
  <c r="V194" i="9"/>
  <c r="V192" i="9"/>
  <c r="Z192" i="9" l="1"/>
  <c r="T198" i="9" l="1"/>
  <c r="Y198" i="9" s="1"/>
  <c r="T212" i="9"/>
  <c r="X212" i="9" s="1"/>
  <c r="X269" i="9"/>
  <c r="X270" i="9"/>
  <c r="T257" i="9"/>
  <c r="X257" i="9" s="1"/>
  <c r="T250" i="9"/>
  <c r="X250" i="9" s="1"/>
  <c r="T209" i="9"/>
  <c r="X209" i="9" s="1"/>
  <c r="T215" i="9"/>
  <c r="X215" i="9" s="1"/>
  <c r="T256" i="9"/>
  <c r="X256" i="9" s="1"/>
  <c r="T255" i="9"/>
  <c r="X255" i="9" s="1"/>
  <c r="T210" i="9"/>
  <c r="X210" i="9" s="1"/>
  <c r="T213" i="9"/>
  <c r="X213" i="9" s="1"/>
  <c r="T216" i="9"/>
  <c r="X216" i="9" s="1"/>
  <c r="T258" i="9"/>
  <c r="X258" i="9" s="1"/>
  <c r="T253" i="9"/>
  <c r="X253" i="9" s="1"/>
  <c r="T252" i="9"/>
  <c r="X252" i="9" s="1"/>
  <c r="T254" i="9"/>
  <c r="X254" i="9" s="1"/>
  <c r="T211" i="9"/>
  <c r="X211" i="9" s="1"/>
  <c r="T214" i="9"/>
  <c r="X214" i="9" s="1"/>
  <c r="T251" i="9"/>
  <c r="X251" i="9" s="1"/>
  <c r="T186" i="9"/>
  <c r="X186" i="9" s="1"/>
  <c r="T188" i="9"/>
  <c r="X188" i="9" s="1"/>
  <c r="X265" i="9"/>
  <c r="X262" i="9"/>
  <c r="X259" i="9"/>
  <c r="X267" i="9"/>
  <c r="X260" i="9"/>
  <c r="X264" i="9"/>
  <c r="X268" i="9"/>
  <c r="X266" i="9"/>
  <c r="X263" i="9"/>
  <c r="X261" i="9"/>
  <c r="T190" i="9"/>
  <c r="X190" i="9" s="1"/>
  <c r="T194" i="9"/>
  <c r="X194" i="9" s="1"/>
  <c r="T202" i="9"/>
  <c r="Y202" i="9" s="1"/>
  <c r="T206" i="9"/>
  <c r="X206" i="9" s="1"/>
  <c r="T203" i="9"/>
  <c r="Y203" i="9" s="1"/>
  <c r="T207" i="9"/>
  <c r="X207" i="9" s="1"/>
  <c r="T192" i="9"/>
  <c r="X192" i="9" s="1"/>
  <c r="T200" i="9"/>
  <c r="Y200" i="9" s="1"/>
  <c r="T204" i="9"/>
  <c r="X204" i="9" s="1"/>
  <c r="T189" i="9"/>
  <c r="X189" i="9" s="1"/>
  <c r="T193" i="9"/>
  <c r="X193" i="9" s="1"/>
  <c r="T201" i="9"/>
  <c r="Y201" i="9" s="1"/>
  <c r="T187" i="9"/>
  <c r="X187" i="9" s="1"/>
  <c r="T191" i="9"/>
  <c r="X191" i="9" s="1"/>
  <c r="T195" i="9"/>
  <c r="X195" i="9" s="1"/>
  <c r="T199" i="9"/>
  <c r="Y199" i="9" s="1"/>
  <c r="T196" i="9"/>
  <c r="X196" i="9" s="1"/>
  <c r="T208" i="9"/>
  <c r="X208" i="9" s="1"/>
  <c r="T197" i="9"/>
  <c r="X197" i="9" s="1"/>
  <c r="T205" i="9"/>
  <c r="X205" i="9" s="1"/>
  <c r="G112" i="9"/>
  <c r="E112" i="9"/>
  <c r="N39" i="10" s="1"/>
  <c r="X203" i="9" l="1"/>
  <c r="X202" i="9"/>
  <c r="X201" i="9"/>
  <c r="X200" i="9"/>
  <c r="X199" i="9"/>
  <c r="X198" i="9"/>
  <c r="E250" i="9"/>
  <c r="G71" i="10" s="1"/>
  <c r="H71" i="10" s="1"/>
  <c r="F250" i="9"/>
  <c r="G154" i="10" s="1"/>
  <c r="H154" i="10" s="1"/>
  <c r="F252" i="9"/>
  <c r="G156" i="10" s="1"/>
  <c r="H156" i="10" s="1"/>
  <c r="E252" i="9"/>
  <c r="G73" i="10" s="1"/>
  <c r="H73" i="10" s="1"/>
  <c r="F251" i="9"/>
  <c r="G155" i="10" s="1"/>
  <c r="H155" i="10" s="1"/>
  <c r="E251" i="9"/>
  <c r="G72" i="10" s="1"/>
  <c r="H72" i="10" s="1"/>
  <c r="E268" i="9"/>
  <c r="G89" i="10" s="1"/>
  <c r="H89" i="10" s="1"/>
  <c r="F268" i="9"/>
  <c r="G172" i="10" s="1"/>
  <c r="H172" i="10" s="1"/>
  <c r="F270" i="9"/>
  <c r="E270" i="9"/>
  <c r="E266" i="9"/>
  <c r="G87" i="10" s="1"/>
  <c r="H87" i="10" s="1"/>
  <c r="F266" i="9"/>
  <c r="G170" i="10" s="1"/>
  <c r="H170" i="10" s="1"/>
  <c r="E267" i="9"/>
  <c r="G88" i="10" s="1"/>
  <c r="H88" i="10" s="1"/>
  <c r="F267" i="9"/>
  <c r="G171" i="10" s="1"/>
  <c r="H171" i="10" s="1"/>
  <c r="E269" i="9"/>
  <c r="F269" i="9"/>
  <c r="F265" i="9"/>
  <c r="G169" i="10" s="1"/>
  <c r="H169" i="10" s="1"/>
  <c r="E265" i="9"/>
  <c r="G86" i="10" s="1"/>
  <c r="H86" i="10" s="1"/>
  <c r="E264" i="9"/>
  <c r="G85" i="10" s="1"/>
  <c r="H85" i="10" s="1"/>
  <c r="F264" i="9"/>
  <c r="G168" i="10" s="1"/>
  <c r="H168" i="10" s="1"/>
  <c r="E262" i="9"/>
  <c r="G83" i="10" s="1"/>
  <c r="H83" i="10" s="1"/>
  <c r="F262" i="9"/>
  <c r="G166" i="10" s="1"/>
  <c r="H166" i="10" s="1"/>
  <c r="F261" i="9"/>
  <c r="G165" i="10" s="1"/>
  <c r="H165" i="10" s="1"/>
  <c r="E261" i="9"/>
  <c r="G82" i="10" s="1"/>
  <c r="H82" i="10" s="1"/>
  <c r="F263" i="9"/>
  <c r="G167" i="10" s="1"/>
  <c r="H167" i="10" s="1"/>
  <c r="E263" i="9"/>
  <c r="G84" i="10" s="1"/>
  <c r="H84" i="10" s="1"/>
  <c r="E260" i="9"/>
  <c r="G81" i="10" s="1"/>
  <c r="H81" i="10" s="1"/>
  <c r="F260" i="9"/>
  <c r="G164" i="10" s="1"/>
  <c r="H164" i="10" s="1"/>
  <c r="F259" i="9"/>
  <c r="G163" i="10" s="1"/>
  <c r="H163" i="10" s="1"/>
  <c r="E259" i="9"/>
  <c r="G80" i="10" s="1"/>
  <c r="H80" i="10" s="1"/>
  <c r="F258" i="9"/>
  <c r="G162" i="10" s="1"/>
  <c r="H162" i="10" s="1"/>
  <c r="E258" i="9"/>
  <c r="G79" i="10" s="1"/>
  <c r="H79" i="10" s="1"/>
  <c r="F257" i="9"/>
  <c r="G161" i="10" s="1"/>
  <c r="H161" i="10" s="1"/>
  <c r="E257" i="9"/>
  <c r="G78" i="10" s="1"/>
  <c r="H78" i="10" s="1"/>
  <c r="F256" i="9"/>
  <c r="G160" i="10" s="1"/>
  <c r="H160" i="10" s="1"/>
  <c r="E256" i="9"/>
  <c r="G77" i="10" s="1"/>
  <c r="H77" i="10" s="1"/>
  <c r="F255" i="9"/>
  <c r="G159" i="10" s="1"/>
  <c r="H159" i="10" s="1"/>
  <c r="E255" i="9"/>
  <c r="G76" i="10" s="1"/>
  <c r="H76" i="10" s="1"/>
  <c r="F254" i="9"/>
  <c r="G158" i="10" s="1"/>
  <c r="H158" i="10" s="1"/>
  <c r="E254" i="9"/>
  <c r="G75" i="10" s="1"/>
  <c r="H75" i="10" s="1"/>
  <c r="F253" i="9"/>
  <c r="G157" i="10" s="1"/>
  <c r="H157" i="10" s="1"/>
  <c r="E253" i="9"/>
  <c r="G74" i="10" s="1"/>
  <c r="H74" i="10" s="1"/>
  <c r="E216" i="9"/>
  <c r="G37" i="10" s="1"/>
  <c r="H37" i="10" s="1"/>
  <c r="F216" i="9"/>
  <c r="G120" i="10" s="1"/>
  <c r="H120" i="10" s="1"/>
  <c r="E215" i="9"/>
  <c r="G36" i="10" s="1"/>
  <c r="H36" i="10" s="1"/>
  <c r="F215" i="9"/>
  <c r="G119" i="10" s="1"/>
  <c r="H119" i="10" s="1"/>
  <c r="E214" i="9"/>
  <c r="G35" i="10" s="1"/>
  <c r="H35" i="10" s="1"/>
  <c r="F214" i="9"/>
  <c r="G118" i="10" s="1"/>
  <c r="H118" i="10" s="1"/>
  <c r="E213" i="9"/>
  <c r="G34" i="10" s="1"/>
  <c r="H34" i="10" s="1"/>
  <c r="F213" i="9"/>
  <c r="G117" i="10" s="1"/>
  <c r="H117" i="10" s="1"/>
  <c r="E212" i="9"/>
  <c r="G33" i="10" s="1"/>
  <c r="H33" i="10" s="1"/>
  <c r="F212" i="9"/>
  <c r="G116" i="10" s="1"/>
  <c r="H116" i="10" s="1"/>
  <c r="E211" i="9"/>
  <c r="G32" i="10" s="1"/>
  <c r="H32" i="10" s="1"/>
  <c r="F211" i="9"/>
  <c r="G115" i="10" s="1"/>
  <c r="H115" i="10" s="1"/>
  <c r="F210" i="9"/>
  <c r="G114" i="10" s="1"/>
  <c r="H114" i="10" s="1"/>
  <c r="E210" i="9"/>
  <c r="G31" i="10" s="1"/>
  <c r="H31" i="10" s="1"/>
  <c r="F209" i="9"/>
  <c r="G113" i="10" s="1"/>
  <c r="H113" i="10" s="1"/>
  <c r="E209" i="9"/>
  <c r="G30" i="10" s="1"/>
  <c r="H30" i="10" s="1"/>
  <c r="E186" i="9"/>
  <c r="G7" i="10" s="1"/>
  <c r="H7" i="10" s="1"/>
  <c r="F186" i="9"/>
  <c r="G90" i="10" s="1"/>
  <c r="H90" i="10" s="1"/>
  <c r="E196" i="9"/>
  <c r="G17" i="10" s="1"/>
  <c r="H17" i="10" s="1"/>
  <c r="F196" i="9"/>
  <c r="G100" i="10" s="1"/>
  <c r="H100" i="10" s="1"/>
  <c r="E187" i="9"/>
  <c r="G8" i="10" s="1"/>
  <c r="H8" i="10" s="1"/>
  <c r="F187" i="9"/>
  <c r="G91" i="10" s="1"/>
  <c r="H91" i="10" s="1"/>
  <c r="E204" i="9"/>
  <c r="G25" i="10" s="1"/>
  <c r="H25" i="10" s="1"/>
  <c r="F204" i="9"/>
  <c r="G108" i="10" s="1"/>
  <c r="H108" i="10" s="1"/>
  <c r="E194" i="9"/>
  <c r="G15" i="10" s="1"/>
  <c r="H15" i="10" s="1"/>
  <c r="F194" i="9"/>
  <c r="G98" i="10" s="1"/>
  <c r="H98" i="10" s="1"/>
  <c r="F188" i="9"/>
  <c r="G92" i="10" s="1"/>
  <c r="H92" i="10" s="1"/>
  <c r="E188" i="9"/>
  <c r="G9" i="10" s="1"/>
  <c r="H9" i="10" s="1"/>
  <c r="F191" i="9"/>
  <c r="G95" i="10" s="1"/>
  <c r="H95" i="10" s="1"/>
  <c r="E191" i="9"/>
  <c r="G12" i="10" s="1"/>
  <c r="H12" i="10" s="1"/>
  <c r="F207" i="9"/>
  <c r="G111" i="10" s="1"/>
  <c r="H111" i="10" s="1"/>
  <c r="E207" i="9"/>
  <c r="G28" i="10" s="1"/>
  <c r="H28" i="10" s="1"/>
  <c r="F205" i="9"/>
  <c r="G109" i="10" s="1"/>
  <c r="H109" i="10" s="1"/>
  <c r="E205" i="9"/>
  <c r="G26" i="10" s="1"/>
  <c r="H26" i="10" s="1"/>
  <c r="E206" i="9"/>
  <c r="G27" i="10" s="1"/>
  <c r="H27" i="10" s="1"/>
  <c r="F206" i="9"/>
  <c r="G110" i="10" s="1"/>
  <c r="H110" i="10" s="1"/>
  <c r="E190" i="9"/>
  <c r="G11" i="10" s="1"/>
  <c r="H11" i="10" s="1"/>
  <c r="F190" i="9"/>
  <c r="G94" i="10" s="1"/>
  <c r="H94" i="10" s="1"/>
  <c r="E208" i="9"/>
  <c r="G29" i="10" s="1"/>
  <c r="H29" i="10" s="1"/>
  <c r="F208" i="9"/>
  <c r="G112" i="10" s="1"/>
  <c r="H112" i="10" s="1"/>
  <c r="E189" i="9"/>
  <c r="G10" i="10" s="1"/>
  <c r="H10" i="10" s="1"/>
  <c r="F189" i="9"/>
  <c r="G93" i="10" s="1"/>
  <c r="H93" i="10" s="1"/>
  <c r="F197" i="9"/>
  <c r="G101" i="10" s="1"/>
  <c r="H101" i="10" s="1"/>
  <c r="E197" i="9"/>
  <c r="G18" i="10" s="1"/>
  <c r="H18" i="10" s="1"/>
  <c r="F195" i="9"/>
  <c r="G99" i="10" s="1"/>
  <c r="H99" i="10" s="1"/>
  <c r="E195" i="9"/>
  <c r="G16" i="10" s="1"/>
  <c r="H16" i="10" s="1"/>
  <c r="F193" i="9"/>
  <c r="G97" i="10" s="1"/>
  <c r="H97" i="10" s="1"/>
  <c r="E193" i="9"/>
  <c r="G14" i="10" s="1"/>
  <c r="H14" i="10" s="1"/>
  <c r="E192" i="9"/>
  <c r="G13" i="10" s="1"/>
  <c r="H13" i="10" s="1"/>
  <c r="F192" i="9"/>
  <c r="G96" i="10" s="1"/>
  <c r="H96" i="10" s="1"/>
  <c r="E86" i="9"/>
  <c r="N13" i="10" s="1"/>
  <c r="E87" i="9"/>
  <c r="N14" i="10" s="1"/>
  <c r="E88" i="9"/>
  <c r="N15" i="10" s="1"/>
  <c r="E89" i="9"/>
  <c r="N16" i="10" s="1"/>
  <c r="E90" i="9"/>
  <c r="N17" i="10" s="1"/>
  <c r="E91" i="9"/>
  <c r="N18" i="10" s="1"/>
  <c r="E92" i="9"/>
  <c r="N19" i="10" s="1"/>
  <c r="E93" i="9"/>
  <c r="N20" i="10" s="1"/>
  <c r="E94" i="9"/>
  <c r="N21" i="10" s="1"/>
  <c r="E95" i="9"/>
  <c r="N22" i="10" s="1"/>
  <c r="E96" i="9"/>
  <c r="N23" i="10" s="1"/>
  <c r="E97" i="9"/>
  <c r="N24" i="10" s="1"/>
  <c r="E98" i="9"/>
  <c r="N25" i="10" s="1"/>
  <c r="E99" i="9"/>
  <c r="N26" i="10" s="1"/>
  <c r="E100" i="9"/>
  <c r="N27" i="10" s="1"/>
  <c r="E101" i="9"/>
  <c r="N28" i="10" s="1"/>
  <c r="E102" i="9"/>
  <c r="N29" i="10" s="1"/>
  <c r="E103" i="9"/>
  <c r="N30" i="10" s="1"/>
  <c r="E104" i="9"/>
  <c r="N31" i="10" s="1"/>
  <c r="E105" i="9"/>
  <c r="N32" i="10" s="1"/>
  <c r="E106" i="9"/>
  <c r="N33" i="10" s="1"/>
  <c r="E107" i="9"/>
  <c r="N34" i="10" s="1"/>
  <c r="E108" i="9"/>
  <c r="N35" i="10" s="1"/>
  <c r="E109" i="9"/>
  <c r="N36" i="10" s="1"/>
  <c r="E110" i="9"/>
  <c r="N37" i="10" s="1"/>
  <c r="E111" i="9"/>
  <c r="N38" i="10" s="1"/>
  <c r="E113" i="9"/>
  <c r="N40" i="10" s="1"/>
  <c r="E114" i="9"/>
  <c r="N41" i="10" s="1"/>
  <c r="E115" i="9"/>
  <c r="N42" i="10" s="1"/>
  <c r="E116" i="9"/>
  <c r="N43" i="10" s="1"/>
  <c r="E117" i="9"/>
  <c r="N44" i="10" s="1"/>
  <c r="E118" i="9"/>
  <c r="N45" i="10" s="1"/>
  <c r="E119" i="9"/>
  <c r="N46" i="10" s="1"/>
  <c r="E120" i="9"/>
  <c r="N47" i="10" s="1"/>
  <c r="E121" i="9"/>
  <c r="N48" i="10" s="1"/>
  <c r="E124" i="9"/>
  <c r="N51" i="10" s="1"/>
  <c r="E125" i="9"/>
  <c r="N52" i="10" s="1"/>
  <c r="E126" i="9"/>
  <c r="N53" i="10" s="1"/>
  <c r="E128" i="9"/>
  <c r="N55" i="10" s="1"/>
  <c r="E129" i="9"/>
  <c r="N56" i="10" s="1"/>
  <c r="E130" i="9"/>
  <c r="N57" i="10" s="1"/>
  <c r="E131" i="9"/>
  <c r="N58" i="10" s="1"/>
  <c r="E132" i="9"/>
  <c r="N59" i="10" s="1"/>
  <c r="E133" i="9"/>
  <c r="N60" i="10" s="1"/>
  <c r="E134" i="9"/>
  <c r="N61" i="10" s="1"/>
  <c r="E135" i="9"/>
  <c r="N62" i="10" s="1"/>
  <c r="E136" i="9"/>
  <c r="N63" i="10" s="1"/>
  <c r="E137" i="9"/>
  <c r="N64" i="10" s="1"/>
  <c r="E138" i="9"/>
  <c r="N65" i="10" s="1"/>
  <c r="E139" i="9"/>
  <c r="N66" i="10" s="1"/>
  <c r="E140" i="9"/>
  <c r="N67" i="10" s="1"/>
  <c r="E141" i="9"/>
  <c r="N68" i="10" s="1"/>
  <c r="E142" i="9"/>
  <c r="N69" i="10" s="1"/>
  <c r="E143" i="9"/>
  <c r="N70" i="10" s="1"/>
  <c r="E144" i="9"/>
  <c r="N71" i="10" s="1"/>
  <c r="E145" i="9"/>
  <c r="N72" i="10" s="1"/>
  <c r="E146" i="9"/>
  <c r="N73" i="10" s="1"/>
  <c r="E147" i="9"/>
  <c r="N74" i="10" s="1"/>
  <c r="E148" i="9"/>
  <c r="N75" i="10" s="1"/>
  <c r="E149" i="9"/>
  <c r="N76" i="10" s="1"/>
  <c r="E150" i="9"/>
  <c r="N77" i="10" s="1"/>
  <c r="E151" i="9"/>
  <c r="N78" i="10" s="1"/>
  <c r="E152" i="9"/>
  <c r="N79" i="10" s="1"/>
  <c r="E153" i="9"/>
  <c r="N80" i="10" s="1"/>
  <c r="E154" i="9"/>
  <c r="N81" i="10" s="1"/>
  <c r="E155" i="9"/>
  <c r="N82" i="10" s="1"/>
  <c r="E156" i="9"/>
  <c r="N83" i="10" s="1"/>
  <c r="E157" i="9"/>
  <c r="N84" i="10" s="1"/>
  <c r="E158" i="9"/>
  <c r="N85" i="10" s="1"/>
  <c r="E159" i="9"/>
  <c r="N86" i="10" s="1"/>
  <c r="E160" i="9"/>
  <c r="N87" i="10" s="1"/>
  <c r="E161" i="9"/>
  <c r="N88" i="10" s="1"/>
  <c r="E162" i="9"/>
  <c r="N89" i="10" s="1"/>
  <c r="E163" i="9"/>
  <c r="N90" i="10" s="1"/>
  <c r="E164" i="9"/>
  <c r="N91" i="10" s="1"/>
  <c r="E81" i="9"/>
  <c r="N8" i="10" s="1"/>
  <c r="E82" i="9"/>
  <c r="N9" i="10" s="1"/>
  <c r="E83" i="9"/>
  <c r="N10" i="10" s="1"/>
  <c r="E84" i="9"/>
  <c r="N11" i="10" s="1"/>
  <c r="E85" i="9"/>
  <c r="N12" i="10" s="1"/>
  <c r="E80" i="9"/>
  <c r="N7" i="10" s="1"/>
  <c r="E200" i="9" l="1"/>
  <c r="G21" i="10" s="1"/>
  <c r="H21" i="10" s="1"/>
  <c r="F200" i="9"/>
  <c r="G104" i="10" s="1"/>
  <c r="H104" i="10" s="1"/>
  <c r="E198" i="9"/>
  <c r="G19" i="10" s="1"/>
  <c r="H19" i="10" s="1"/>
  <c r="F198" i="9"/>
  <c r="G102" i="10" s="1"/>
  <c r="H102" i="10" s="1"/>
  <c r="E202" i="9"/>
  <c r="G23" i="10" s="1"/>
  <c r="H23" i="10" s="1"/>
  <c r="F202" i="9"/>
  <c r="G106" i="10" s="1"/>
  <c r="H106" i="10" s="1"/>
  <c r="G96" i="9"/>
  <c r="G95" i="9"/>
  <c r="G97" i="9"/>
  <c r="G99" i="9"/>
  <c r="F201" i="9" l="1"/>
  <c r="G105" i="10" s="1"/>
  <c r="H105" i="10" s="1"/>
  <c r="E201" i="9"/>
  <c r="G22" i="10" s="1"/>
  <c r="H22" i="10" s="1"/>
  <c r="F199" i="9"/>
  <c r="G103" i="10" s="1"/>
  <c r="H103" i="10" s="1"/>
  <c r="E199" i="9"/>
  <c r="G20" i="10" s="1"/>
  <c r="H20" i="10" s="1"/>
  <c r="F203" i="9"/>
  <c r="G107" i="10" s="1"/>
  <c r="H107" i="10" s="1"/>
  <c r="E203" i="9"/>
  <c r="G24" i="10" s="1"/>
  <c r="H24" i="10" s="1"/>
  <c r="R62" i="9"/>
  <c r="R63" i="9"/>
  <c r="R71" i="9"/>
  <c r="R70" i="9"/>
  <c r="S73" i="9"/>
  <c r="E73" i="9"/>
  <c r="L73" i="9"/>
  <c r="K71" i="9"/>
  <c r="K70" i="9"/>
  <c r="K63" i="9"/>
  <c r="K62" i="9"/>
  <c r="D63" i="9"/>
  <c r="D62" i="9"/>
  <c r="C59" i="9"/>
  <c r="C11" i="9"/>
  <c r="C20" i="9"/>
  <c r="C19" i="9"/>
  <c r="D38" i="9"/>
  <c r="E37" i="9"/>
  <c r="D32" i="9"/>
  <c r="C28" i="9"/>
  <c r="G118" i="9" l="1"/>
  <c r="G114" i="9"/>
  <c r="G100" i="9"/>
  <c r="G81" i="9"/>
  <c r="G82" i="9"/>
  <c r="G83" i="9"/>
  <c r="G84" i="9"/>
  <c r="G85" i="9"/>
  <c r="G86" i="9"/>
  <c r="G87" i="9"/>
  <c r="G88" i="9"/>
  <c r="G89" i="9"/>
  <c r="G90" i="9"/>
  <c r="G91" i="9"/>
  <c r="G92" i="9"/>
  <c r="G93" i="9"/>
  <c r="G94" i="9"/>
  <c r="G98" i="9"/>
  <c r="G103" i="9"/>
  <c r="G104" i="9"/>
  <c r="G105" i="9"/>
  <c r="G106" i="9"/>
  <c r="G107" i="9"/>
  <c r="G108" i="9"/>
  <c r="G109" i="9"/>
  <c r="G111" i="9"/>
  <c r="I111" i="9" s="1"/>
  <c r="G113" i="9"/>
  <c r="G119" i="9"/>
  <c r="G120" i="9"/>
  <c r="G101" i="9" l="1"/>
  <c r="G115" i="9"/>
  <c r="G116" i="9" l="1"/>
  <c r="S70" i="9"/>
  <c r="S43" i="9"/>
  <c r="S32" i="9"/>
  <c r="P29" i="9"/>
  <c r="P21" i="9"/>
  <c r="G117" i="9" l="1"/>
  <c r="L43" i="9"/>
  <c r="D7" i="2" l="1"/>
  <c r="D8" i="2"/>
  <c r="S62" i="9" l="1"/>
  <c r="S71" i="9"/>
  <c r="S63" i="9"/>
  <c r="E38" i="9"/>
  <c r="L62" i="9"/>
  <c r="L63" i="9"/>
  <c r="L70" i="9"/>
  <c r="L71" i="9"/>
  <c r="K38" i="9"/>
  <c r="R37" i="9" s="1"/>
  <c r="E62" i="9"/>
  <c r="E63" i="9"/>
  <c r="C67" i="9"/>
  <c r="D70" i="9"/>
  <c r="E70" i="9" s="1"/>
  <c r="D71" i="9"/>
  <c r="E71" i="9" s="1"/>
  <c r="S37" i="9" l="1"/>
  <c r="E32" i="9"/>
  <c r="K32" i="9"/>
  <c r="B20" i="9"/>
  <c r="J19" i="9"/>
  <c r="J59" i="9"/>
  <c r="B60" i="9"/>
  <c r="J67" i="9"/>
  <c r="Q67" i="9" s="1"/>
  <c r="B68" i="9"/>
  <c r="I68" i="9" s="1"/>
  <c r="P68" i="9" s="1"/>
  <c r="L38" i="9"/>
  <c r="B12" i="9"/>
  <c r="H132" i="9" s="1"/>
  <c r="O59" i="10" s="1"/>
  <c r="P59" i="10" s="1"/>
  <c r="J11" i="9"/>
  <c r="L37" i="9"/>
  <c r="J28" i="9"/>
  <c r="I29" i="9" s="1"/>
  <c r="B29" i="9"/>
  <c r="J80" i="9" s="1" a="1"/>
  <c r="J80" i="9" s="1"/>
  <c r="H80" i="9" s="1"/>
  <c r="J20" i="9"/>
  <c r="I21" i="9" s="1"/>
  <c r="B21" i="9"/>
  <c r="D9" i="2"/>
  <c r="H253" i="3"/>
  <c r="I253" i="3" s="1"/>
  <c r="H252" i="3"/>
  <c r="I252" i="3" s="1"/>
  <c r="H251" i="3"/>
  <c r="I251" i="3" s="1"/>
  <c r="H250" i="3"/>
  <c r="I250" i="3" s="1"/>
  <c r="H249" i="3"/>
  <c r="I249" i="3" s="1"/>
  <c r="H248" i="3"/>
  <c r="I248" i="3" s="1"/>
  <c r="H247" i="3"/>
  <c r="I247" i="3" s="1"/>
  <c r="H246" i="3"/>
  <c r="I246" i="3" s="1"/>
  <c r="H245" i="3"/>
  <c r="I245" i="3" s="1"/>
  <c r="H244" i="3"/>
  <c r="I244" i="3" s="1"/>
  <c r="H243" i="3"/>
  <c r="I243" i="3" s="1"/>
  <c r="H242" i="3"/>
  <c r="I242" i="3" s="1"/>
  <c r="H241" i="3"/>
  <c r="I241" i="3" s="1"/>
  <c r="H240" i="3"/>
  <c r="I240" i="3" s="1"/>
  <c r="H239" i="3"/>
  <c r="I239" i="3" s="1"/>
  <c r="H238" i="3"/>
  <c r="I238" i="3" s="1"/>
  <c r="H237" i="3"/>
  <c r="I237" i="3" s="1"/>
  <c r="H236" i="3"/>
  <c r="I236" i="3" s="1"/>
  <c r="H235" i="3"/>
  <c r="I235" i="3" s="1"/>
  <c r="H234" i="3"/>
  <c r="I234" i="3" s="1"/>
  <c r="H233" i="3"/>
  <c r="I233" i="3" s="1"/>
  <c r="H232" i="3"/>
  <c r="I232" i="3" s="1"/>
  <c r="H231" i="3"/>
  <c r="I231" i="3" s="1"/>
  <c r="H230" i="3"/>
  <c r="I230" i="3" s="1"/>
  <c r="H229" i="3"/>
  <c r="I229" i="3" s="1"/>
  <c r="H228" i="3"/>
  <c r="I228" i="3" s="1"/>
  <c r="H227" i="3"/>
  <c r="I227" i="3" s="1"/>
  <c r="H226" i="3"/>
  <c r="I226" i="3" s="1"/>
  <c r="H225" i="3"/>
  <c r="I225" i="3" s="1"/>
  <c r="H224" i="3"/>
  <c r="I224" i="3" s="1"/>
  <c r="H223" i="3"/>
  <c r="I223" i="3" s="1"/>
  <c r="H222" i="3"/>
  <c r="I222" i="3" s="1"/>
  <c r="H221" i="3"/>
  <c r="I221" i="3" s="1"/>
  <c r="H220" i="3"/>
  <c r="I220" i="3" s="1"/>
  <c r="H219" i="3"/>
  <c r="I219" i="3" s="1"/>
  <c r="H218" i="3"/>
  <c r="I218" i="3" s="1"/>
  <c r="H217" i="3"/>
  <c r="I217" i="3" s="1"/>
  <c r="H216" i="3"/>
  <c r="I216" i="3" s="1"/>
  <c r="H215" i="3"/>
  <c r="I215" i="3" s="1"/>
  <c r="H214" i="3"/>
  <c r="I214" i="3" s="1"/>
  <c r="H213" i="3"/>
  <c r="I213" i="3" s="1"/>
  <c r="H212" i="3"/>
  <c r="I212" i="3" s="1"/>
  <c r="H211" i="3"/>
  <c r="I211" i="3" s="1"/>
  <c r="H210" i="3"/>
  <c r="I210" i="3" s="1"/>
  <c r="H209" i="3"/>
  <c r="I209" i="3" s="1"/>
  <c r="H208" i="3"/>
  <c r="I208" i="3" s="1"/>
  <c r="H207" i="3"/>
  <c r="I207" i="3" s="1"/>
  <c r="H206" i="3"/>
  <c r="I206" i="3" s="1"/>
  <c r="H205" i="3"/>
  <c r="I205" i="3" s="1"/>
  <c r="H204" i="3"/>
  <c r="I204" i="3" s="1"/>
  <c r="H203" i="3"/>
  <c r="I203" i="3" s="1"/>
  <c r="H202" i="3"/>
  <c r="I202" i="3" s="1"/>
  <c r="H201" i="3"/>
  <c r="I201" i="3" s="1"/>
  <c r="H200" i="3"/>
  <c r="I200" i="3" s="1"/>
  <c r="H199" i="3"/>
  <c r="I199" i="3" s="1"/>
  <c r="H198" i="3"/>
  <c r="I198" i="3" s="1"/>
  <c r="H197" i="3"/>
  <c r="I197" i="3" s="1"/>
  <c r="H196" i="3"/>
  <c r="I196" i="3" s="1"/>
  <c r="H195" i="3"/>
  <c r="I195" i="3" s="1"/>
  <c r="H194" i="3"/>
  <c r="I194" i="3" s="1"/>
  <c r="H193" i="3"/>
  <c r="I193" i="3" s="1"/>
  <c r="H192" i="3"/>
  <c r="I192" i="3" s="1"/>
  <c r="H191" i="3"/>
  <c r="I191" i="3" s="1"/>
  <c r="H190" i="3"/>
  <c r="I190" i="3" s="1"/>
  <c r="H189" i="3"/>
  <c r="I189" i="3" s="1"/>
  <c r="H188" i="3"/>
  <c r="I188" i="3" s="1"/>
  <c r="H187" i="3"/>
  <c r="I187" i="3" s="1"/>
  <c r="H186" i="3"/>
  <c r="I186" i="3" s="1"/>
  <c r="H185" i="3"/>
  <c r="I185" i="3" s="1"/>
  <c r="H184" i="3"/>
  <c r="I184" i="3" s="1"/>
  <c r="H183" i="3"/>
  <c r="I183" i="3" s="1"/>
  <c r="H182" i="3"/>
  <c r="I182" i="3" s="1"/>
  <c r="H181" i="3"/>
  <c r="I181" i="3" s="1"/>
  <c r="H180" i="3"/>
  <c r="I180" i="3" s="1"/>
  <c r="H179" i="3"/>
  <c r="I179" i="3" s="1"/>
  <c r="H178" i="3"/>
  <c r="I178" i="3" s="1"/>
  <c r="H177" i="3"/>
  <c r="I177" i="3" s="1"/>
  <c r="H176" i="3"/>
  <c r="I176" i="3" s="1"/>
  <c r="H175" i="3"/>
  <c r="I175" i="3" s="1"/>
  <c r="H174" i="3"/>
  <c r="I174" i="3" s="1"/>
  <c r="H173" i="3"/>
  <c r="I173" i="3" s="1"/>
  <c r="H172" i="3"/>
  <c r="I172" i="3" s="1"/>
  <c r="H171" i="3"/>
  <c r="I171" i="3" s="1"/>
  <c r="H170" i="3"/>
  <c r="I170" i="3" s="1"/>
  <c r="H169" i="3"/>
  <c r="I169" i="3" s="1"/>
  <c r="H168" i="3"/>
  <c r="I168" i="3" s="1"/>
  <c r="H167" i="3"/>
  <c r="I167" i="3" s="1"/>
  <c r="H166" i="3"/>
  <c r="I166" i="3" s="1"/>
  <c r="H165" i="3"/>
  <c r="I165" i="3" s="1"/>
  <c r="H164" i="3"/>
  <c r="I164" i="3" s="1"/>
  <c r="H163" i="3"/>
  <c r="I163" i="3" s="1"/>
  <c r="H162" i="3"/>
  <c r="I162" i="3" s="1"/>
  <c r="H161" i="3"/>
  <c r="I161" i="3" s="1"/>
  <c r="H160" i="3"/>
  <c r="I160" i="3" s="1"/>
  <c r="H159" i="3"/>
  <c r="I159" i="3" s="1"/>
  <c r="H158" i="3"/>
  <c r="I158" i="3" s="1"/>
  <c r="H157" i="3"/>
  <c r="I157" i="3" s="1"/>
  <c r="H156" i="3"/>
  <c r="I156" i="3" s="1"/>
  <c r="H155" i="3"/>
  <c r="I155" i="3" s="1"/>
  <c r="H154" i="3"/>
  <c r="I154" i="3" s="1"/>
  <c r="H153" i="3"/>
  <c r="I153" i="3" s="1"/>
  <c r="H152" i="3"/>
  <c r="I152" i="3" s="1"/>
  <c r="H151" i="3"/>
  <c r="I151" i="3" s="1"/>
  <c r="H150" i="3"/>
  <c r="I150" i="3" s="1"/>
  <c r="H149" i="3"/>
  <c r="I149" i="3" s="1"/>
  <c r="H148" i="3"/>
  <c r="I148" i="3" s="1"/>
  <c r="H147" i="3"/>
  <c r="I147" i="3" s="1"/>
  <c r="H146" i="3"/>
  <c r="I146" i="3" s="1"/>
  <c r="H145" i="3"/>
  <c r="I145" i="3" s="1"/>
  <c r="H144" i="3"/>
  <c r="I144" i="3" s="1"/>
  <c r="H143" i="3"/>
  <c r="I143" i="3" s="1"/>
  <c r="H142" i="3"/>
  <c r="I142" i="3" s="1"/>
  <c r="H141" i="3"/>
  <c r="I141" i="3" s="1"/>
  <c r="H140" i="3"/>
  <c r="I140" i="3" s="1"/>
  <c r="H139" i="3"/>
  <c r="I139" i="3" s="1"/>
  <c r="H138" i="3"/>
  <c r="I138" i="3" s="1"/>
  <c r="H137" i="3"/>
  <c r="I137" i="3" s="1"/>
  <c r="H136" i="3"/>
  <c r="I136" i="3" s="1"/>
  <c r="H135" i="3"/>
  <c r="I135" i="3" s="1"/>
  <c r="H134" i="3"/>
  <c r="I134" i="3" s="1"/>
  <c r="H133" i="3"/>
  <c r="I133" i="3" s="1"/>
  <c r="H132" i="3"/>
  <c r="I132" i="3" s="1"/>
  <c r="H131" i="3"/>
  <c r="I131" i="3" s="1"/>
  <c r="H130" i="3"/>
  <c r="I130" i="3" s="1"/>
  <c r="H129" i="3"/>
  <c r="I129" i="3" s="1"/>
  <c r="H128" i="3"/>
  <c r="I128" i="3" s="1"/>
  <c r="H127" i="3"/>
  <c r="I127" i="3" s="1"/>
  <c r="H126" i="3"/>
  <c r="I126" i="3" s="1"/>
  <c r="H125" i="3"/>
  <c r="I125" i="3" s="1"/>
  <c r="H124" i="3"/>
  <c r="I124" i="3" s="1"/>
  <c r="H123" i="3"/>
  <c r="I123" i="3" s="1"/>
  <c r="H122" i="3"/>
  <c r="I122" i="3" s="1"/>
  <c r="H121" i="3"/>
  <c r="I121" i="3" s="1"/>
  <c r="H120" i="3"/>
  <c r="I120" i="3" s="1"/>
  <c r="H119" i="3"/>
  <c r="I119" i="3" s="1"/>
  <c r="H118" i="3"/>
  <c r="I118" i="3" s="1"/>
  <c r="H117" i="3"/>
  <c r="I117" i="3" s="1"/>
  <c r="H116" i="3"/>
  <c r="I116" i="3" s="1"/>
  <c r="H115" i="3"/>
  <c r="I115" i="3" s="1"/>
  <c r="H114" i="3"/>
  <c r="I114" i="3" s="1"/>
  <c r="H113" i="3"/>
  <c r="I113" i="3" s="1"/>
  <c r="H112" i="3"/>
  <c r="I112" i="3" s="1"/>
  <c r="H111" i="3"/>
  <c r="I111" i="3" s="1"/>
  <c r="H110" i="3"/>
  <c r="I110" i="3" s="1"/>
  <c r="H109" i="3"/>
  <c r="I109" i="3" s="1"/>
  <c r="H108" i="3"/>
  <c r="I108" i="3" s="1"/>
  <c r="H107" i="3"/>
  <c r="I107" i="3" s="1"/>
  <c r="H106" i="3"/>
  <c r="I106" i="3" s="1"/>
  <c r="H105" i="3"/>
  <c r="I105" i="3" s="1"/>
  <c r="H104" i="3"/>
  <c r="I104" i="3" s="1"/>
  <c r="H103" i="3"/>
  <c r="I103" i="3" s="1"/>
  <c r="H102" i="3"/>
  <c r="I102" i="3" s="1"/>
  <c r="H101" i="3"/>
  <c r="I101" i="3" s="1"/>
  <c r="H100" i="3"/>
  <c r="I100" i="3" s="1"/>
  <c r="H99" i="3"/>
  <c r="I99" i="3" s="1"/>
  <c r="H98" i="3"/>
  <c r="I98" i="3" s="1"/>
  <c r="H97" i="3"/>
  <c r="I97" i="3" s="1"/>
  <c r="H96" i="3"/>
  <c r="I96" i="3" s="1"/>
  <c r="H95" i="3"/>
  <c r="I95" i="3" s="1"/>
  <c r="H94" i="3"/>
  <c r="I94" i="3" s="1"/>
  <c r="H93" i="3"/>
  <c r="I93" i="3" s="1"/>
  <c r="H92" i="3"/>
  <c r="I92" i="3" s="1"/>
  <c r="H91" i="3"/>
  <c r="I91" i="3" s="1"/>
  <c r="H90" i="3"/>
  <c r="I90" i="3" s="1"/>
  <c r="H89" i="3"/>
  <c r="I89" i="3" s="1"/>
  <c r="H88" i="3"/>
  <c r="I88" i="3" s="1"/>
  <c r="H87" i="3"/>
  <c r="I87" i="3" s="1"/>
  <c r="H86" i="3"/>
  <c r="I86" i="3" s="1"/>
  <c r="H85" i="3"/>
  <c r="I85" i="3" s="1"/>
  <c r="H84" i="3"/>
  <c r="I84" i="3" s="1"/>
  <c r="H83" i="3"/>
  <c r="I83" i="3" s="1"/>
  <c r="H82" i="3"/>
  <c r="I82" i="3" s="1"/>
  <c r="H81" i="3"/>
  <c r="I81" i="3" s="1"/>
  <c r="H80" i="3"/>
  <c r="I80" i="3" s="1"/>
  <c r="H79" i="3"/>
  <c r="I79" i="3" s="1"/>
  <c r="H78" i="3"/>
  <c r="I78" i="3" s="1"/>
  <c r="H77" i="3"/>
  <c r="I77" i="3" s="1"/>
  <c r="H76" i="3"/>
  <c r="I76" i="3" s="1"/>
  <c r="H75" i="3"/>
  <c r="I75" i="3" s="1"/>
  <c r="H74" i="3"/>
  <c r="I74" i="3" s="1"/>
  <c r="H73" i="3"/>
  <c r="I73" i="3" s="1"/>
  <c r="H72" i="3"/>
  <c r="I72" i="3" s="1"/>
  <c r="H71" i="3"/>
  <c r="I71" i="3" s="1"/>
  <c r="H70" i="3"/>
  <c r="I70" i="3" s="1"/>
  <c r="H69" i="3"/>
  <c r="I69" i="3" s="1"/>
  <c r="H68" i="3"/>
  <c r="I68" i="3" s="1"/>
  <c r="H67" i="3"/>
  <c r="I67" i="3" s="1"/>
  <c r="H66" i="3"/>
  <c r="I66" i="3" s="1"/>
  <c r="H65" i="3"/>
  <c r="I65" i="3" s="1"/>
  <c r="H64" i="3"/>
  <c r="I64" i="3" s="1"/>
  <c r="H63" i="3"/>
  <c r="I63" i="3" s="1"/>
  <c r="H62" i="3"/>
  <c r="I62" i="3" s="1"/>
  <c r="H61" i="3"/>
  <c r="I61" i="3" s="1"/>
  <c r="H60" i="3"/>
  <c r="I60" i="3" s="1"/>
  <c r="H59" i="3"/>
  <c r="I59" i="3" s="1"/>
  <c r="H58" i="3"/>
  <c r="I58" i="3" s="1"/>
  <c r="H57" i="3"/>
  <c r="I57" i="3" s="1"/>
  <c r="H56" i="3"/>
  <c r="I56" i="3" s="1"/>
  <c r="H55" i="3"/>
  <c r="I55" i="3" s="1"/>
  <c r="H54" i="3"/>
  <c r="I54" i="3" s="1"/>
  <c r="H53" i="3"/>
  <c r="I53" i="3" s="1"/>
  <c r="H52" i="3"/>
  <c r="I52" i="3" s="1"/>
  <c r="H51" i="3"/>
  <c r="I51" i="3" s="1"/>
  <c r="H50" i="3"/>
  <c r="I50" i="3" s="1"/>
  <c r="H49" i="3"/>
  <c r="I49" i="3" s="1"/>
  <c r="H48" i="3"/>
  <c r="I48" i="3" s="1"/>
  <c r="H47" i="3"/>
  <c r="I47" i="3" s="1"/>
  <c r="H46" i="3"/>
  <c r="I46" i="3" s="1"/>
  <c r="H45" i="3"/>
  <c r="I45" i="3" s="1"/>
  <c r="H44" i="3"/>
  <c r="I44" i="3" s="1"/>
  <c r="H43" i="3"/>
  <c r="I43" i="3" s="1"/>
  <c r="H42" i="3"/>
  <c r="I42" i="3" s="1"/>
  <c r="H41" i="3"/>
  <c r="I41" i="3" s="1"/>
  <c r="H40" i="3"/>
  <c r="I40" i="3" s="1"/>
  <c r="H39" i="3"/>
  <c r="I39" i="3" s="1"/>
  <c r="H38" i="3"/>
  <c r="I38" i="3" s="1"/>
  <c r="H37" i="3"/>
  <c r="I37" i="3" s="1"/>
  <c r="H36" i="3"/>
  <c r="I36" i="3" s="1"/>
  <c r="H35" i="3"/>
  <c r="I35" i="3" s="1"/>
  <c r="H34" i="3"/>
  <c r="I34" i="3" s="1"/>
  <c r="H33" i="3"/>
  <c r="I33" i="3" s="1"/>
  <c r="H32" i="3"/>
  <c r="I32" i="3" s="1"/>
  <c r="H31" i="3"/>
  <c r="I31" i="3" s="1"/>
  <c r="H30" i="3"/>
  <c r="I30" i="3" s="1"/>
  <c r="H29" i="3"/>
  <c r="I29" i="3" s="1"/>
  <c r="H28" i="3"/>
  <c r="I28" i="3" s="1"/>
  <c r="H27" i="3"/>
  <c r="I27" i="3" s="1"/>
  <c r="H26" i="3"/>
  <c r="I26" i="3" s="1"/>
  <c r="H25" i="3"/>
  <c r="I25" i="3" s="1"/>
  <c r="H24" i="3"/>
  <c r="I24" i="3" s="1"/>
  <c r="H23" i="3"/>
  <c r="I23" i="3" s="1"/>
  <c r="H22" i="3"/>
  <c r="I22" i="3" s="1"/>
  <c r="H21" i="3"/>
  <c r="I21" i="3" s="1"/>
  <c r="H20" i="3"/>
  <c r="I20" i="3" s="1"/>
  <c r="H19" i="3"/>
  <c r="I19" i="3" s="1"/>
  <c r="H18" i="3"/>
  <c r="I18" i="3" s="1"/>
  <c r="H17" i="3"/>
  <c r="I17" i="3" s="1"/>
  <c r="H16" i="3"/>
  <c r="I16" i="3" s="1"/>
  <c r="H15" i="3"/>
  <c r="I15" i="3" s="1"/>
  <c r="H14" i="3"/>
  <c r="I14" i="3" s="1"/>
  <c r="H13" i="3"/>
  <c r="I13" i="3" s="1"/>
  <c r="H12" i="3"/>
  <c r="I12" i="3" s="1"/>
  <c r="H11" i="3"/>
  <c r="I11" i="3" s="1"/>
  <c r="H10" i="3"/>
  <c r="I10" i="3" s="1"/>
  <c r="H9" i="3"/>
  <c r="I9" i="3" s="1"/>
  <c r="H8" i="3"/>
  <c r="I8" i="3" s="1"/>
  <c r="V8" i="3"/>
  <c r="AG8" i="3"/>
  <c r="V9" i="3"/>
  <c r="AG9" i="3"/>
  <c r="V10" i="3"/>
  <c r="AG10" i="3"/>
  <c r="V11" i="3"/>
  <c r="AG11" i="3"/>
  <c r="V12" i="3"/>
  <c r="AG12" i="3"/>
  <c r="V13" i="3"/>
  <c r="AG13" i="3"/>
  <c r="V14" i="3"/>
  <c r="AG14" i="3"/>
  <c r="V15" i="3"/>
  <c r="AG15" i="3"/>
  <c r="V16" i="3"/>
  <c r="AG16" i="3"/>
  <c r="V17" i="3"/>
  <c r="AG17" i="3"/>
  <c r="V18" i="3"/>
  <c r="AG18" i="3"/>
  <c r="V19" i="3"/>
  <c r="AG19" i="3"/>
  <c r="V20" i="3"/>
  <c r="AG20" i="3"/>
  <c r="V21" i="3"/>
  <c r="AG21" i="3"/>
  <c r="V22" i="3"/>
  <c r="AG22" i="3"/>
  <c r="V23" i="3"/>
  <c r="AG23" i="3"/>
  <c r="V24" i="3"/>
  <c r="AG24" i="3"/>
  <c r="V25" i="3"/>
  <c r="AG25" i="3"/>
  <c r="V26" i="3"/>
  <c r="AG26" i="3"/>
  <c r="V27" i="3"/>
  <c r="AG27" i="3"/>
  <c r="V28" i="3"/>
  <c r="AG28" i="3"/>
  <c r="V29" i="3"/>
  <c r="AG29" i="3"/>
  <c r="V30" i="3"/>
  <c r="AG30" i="3"/>
  <c r="V31" i="3"/>
  <c r="AG31" i="3"/>
  <c r="V32" i="3"/>
  <c r="AG32" i="3"/>
  <c r="V33" i="3"/>
  <c r="AG33" i="3"/>
  <c r="V34" i="3"/>
  <c r="AG34" i="3"/>
  <c r="V35" i="3"/>
  <c r="AG35" i="3"/>
  <c r="V36" i="3"/>
  <c r="AG36" i="3"/>
  <c r="V37" i="3"/>
  <c r="AG37" i="3"/>
  <c r="V38" i="3"/>
  <c r="AG38" i="3"/>
  <c r="V39" i="3"/>
  <c r="AG39" i="3"/>
  <c r="V40" i="3"/>
  <c r="AG40" i="3"/>
  <c r="V41" i="3"/>
  <c r="AG41" i="3"/>
  <c r="V42" i="3"/>
  <c r="AG42" i="3"/>
  <c r="V43" i="3"/>
  <c r="AG43" i="3"/>
  <c r="V44" i="3"/>
  <c r="AG44" i="3"/>
  <c r="V45" i="3"/>
  <c r="AG45" i="3"/>
  <c r="V46" i="3"/>
  <c r="AG46" i="3"/>
  <c r="V47" i="3"/>
  <c r="AG47" i="3"/>
  <c r="V48" i="3"/>
  <c r="AG48" i="3"/>
  <c r="V49" i="3"/>
  <c r="AG49" i="3"/>
  <c r="V50" i="3"/>
  <c r="AG50" i="3"/>
  <c r="V51" i="3"/>
  <c r="AG51" i="3"/>
  <c r="V52" i="3"/>
  <c r="AG52" i="3"/>
  <c r="V53" i="3"/>
  <c r="AG53" i="3"/>
  <c r="V54" i="3"/>
  <c r="AG54" i="3"/>
  <c r="V55" i="3"/>
  <c r="AG55" i="3"/>
  <c r="V56" i="3"/>
  <c r="AG56" i="3"/>
  <c r="V57" i="3"/>
  <c r="AG57" i="3"/>
  <c r="V58" i="3"/>
  <c r="AG58" i="3"/>
  <c r="V59" i="3"/>
  <c r="AG59" i="3"/>
  <c r="V60" i="3"/>
  <c r="AG60" i="3"/>
  <c r="V61" i="3"/>
  <c r="AG61" i="3"/>
  <c r="V62" i="3"/>
  <c r="AG62" i="3"/>
  <c r="V63" i="3"/>
  <c r="AG63" i="3"/>
  <c r="V64" i="3"/>
  <c r="AG64" i="3"/>
  <c r="V65" i="3"/>
  <c r="AG65" i="3"/>
  <c r="V66" i="3"/>
  <c r="AG66" i="3"/>
  <c r="V67" i="3"/>
  <c r="AG67" i="3"/>
  <c r="V68" i="3"/>
  <c r="AG68" i="3"/>
  <c r="V69" i="3"/>
  <c r="AG69" i="3"/>
  <c r="V70" i="3"/>
  <c r="AG70" i="3"/>
  <c r="V71" i="3"/>
  <c r="AG71" i="3"/>
  <c r="V72" i="3"/>
  <c r="AG72" i="3"/>
  <c r="V73" i="3"/>
  <c r="AG73" i="3"/>
  <c r="V74" i="3"/>
  <c r="AG74" i="3"/>
  <c r="V75" i="3"/>
  <c r="AG75" i="3"/>
  <c r="V76" i="3"/>
  <c r="AG76" i="3"/>
  <c r="V77" i="3"/>
  <c r="AG77" i="3"/>
  <c r="V78" i="3"/>
  <c r="AG78" i="3"/>
  <c r="V79" i="3"/>
  <c r="AG79" i="3"/>
  <c r="V80" i="3"/>
  <c r="AG80" i="3"/>
  <c r="V81" i="3"/>
  <c r="AG81" i="3"/>
  <c r="V82" i="3"/>
  <c r="AG82" i="3"/>
  <c r="V83" i="3"/>
  <c r="AG83" i="3"/>
  <c r="V84" i="3"/>
  <c r="AG84" i="3"/>
  <c r="V85" i="3"/>
  <c r="AG85" i="3"/>
  <c r="V86" i="3"/>
  <c r="AG86" i="3"/>
  <c r="V87" i="3"/>
  <c r="AG87" i="3"/>
  <c r="V88" i="3"/>
  <c r="AG88" i="3"/>
  <c r="V89" i="3"/>
  <c r="AG89" i="3"/>
  <c r="V90" i="3"/>
  <c r="AG90" i="3"/>
  <c r="V91" i="3"/>
  <c r="AG91" i="3"/>
  <c r="V92" i="3"/>
  <c r="AG92" i="3"/>
  <c r="V93" i="3"/>
  <c r="AG93" i="3"/>
  <c r="V94" i="3"/>
  <c r="AG94" i="3"/>
  <c r="V95" i="3"/>
  <c r="AG95" i="3"/>
  <c r="V96" i="3"/>
  <c r="AG96" i="3"/>
  <c r="V97" i="3"/>
  <c r="AG97" i="3"/>
  <c r="V98" i="3"/>
  <c r="AG98" i="3"/>
  <c r="V99" i="3"/>
  <c r="AG99" i="3"/>
  <c r="V100" i="3"/>
  <c r="AG100" i="3"/>
  <c r="V101" i="3"/>
  <c r="AG101" i="3"/>
  <c r="V102" i="3"/>
  <c r="AG102" i="3"/>
  <c r="V103" i="3"/>
  <c r="AG103" i="3"/>
  <c r="V104" i="3"/>
  <c r="AG104" i="3"/>
  <c r="V105" i="3"/>
  <c r="AG105" i="3"/>
  <c r="V106" i="3"/>
  <c r="AG106" i="3"/>
  <c r="V107" i="3"/>
  <c r="AG107" i="3"/>
  <c r="V108" i="3"/>
  <c r="AG108" i="3"/>
  <c r="V109" i="3"/>
  <c r="AG109" i="3"/>
  <c r="V110" i="3"/>
  <c r="AG110" i="3"/>
  <c r="V111" i="3"/>
  <c r="AG111" i="3"/>
  <c r="V112" i="3"/>
  <c r="AG112" i="3"/>
  <c r="V113" i="3"/>
  <c r="AG113" i="3"/>
  <c r="V114" i="3"/>
  <c r="AG114" i="3"/>
  <c r="V115" i="3"/>
  <c r="AG115" i="3"/>
  <c r="V116" i="3"/>
  <c r="AG116" i="3"/>
  <c r="V117" i="3"/>
  <c r="AG117" i="3"/>
  <c r="V118" i="3"/>
  <c r="AG118" i="3"/>
  <c r="V119" i="3"/>
  <c r="AG119" i="3"/>
  <c r="V120" i="3"/>
  <c r="AG120" i="3"/>
  <c r="V121" i="3"/>
  <c r="AG121" i="3"/>
  <c r="V122" i="3"/>
  <c r="AG122" i="3"/>
  <c r="V123" i="3"/>
  <c r="AG123" i="3"/>
  <c r="V124" i="3"/>
  <c r="AG124" i="3"/>
  <c r="V125" i="3"/>
  <c r="AG125" i="3"/>
  <c r="V126" i="3"/>
  <c r="AG126" i="3"/>
  <c r="V127" i="3"/>
  <c r="AG127" i="3"/>
  <c r="V128" i="3"/>
  <c r="AG128" i="3"/>
  <c r="V129" i="3"/>
  <c r="AG129" i="3"/>
  <c r="V130" i="3"/>
  <c r="AG130" i="3"/>
  <c r="V131" i="3"/>
  <c r="AG131" i="3"/>
  <c r="V132" i="3"/>
  <c r="AG132" i="3"/>
  <c r="V133" i="3"/>
  <c r="AG133" i="3"/>
  <c r="V134" i="3"/>
  <c r="AG134" i="3"/>
  <c r="V135" i="3"/>
  <c r="AG135" i="3"/>
  <c r="V136" i="3"/>
  <c r="AG136" i="3"/>
  <c r="V137" i="3"/>
  <c r="AG137" i="3"/>
  <c r="V138" i="3"/>
  <c r="AG138" i="3"/>
  <c r="V139" i="3"/>
  <c r="AG139" i="3"/>
  <c r="V140" i="3"/>
  <c r="AG140" i="3"/>
  <c r="V141" i="3"/>
  <c r="AG141" i="3"/>
  <c r="V142" i="3"/>
  <c r="AG142" i="3"/>
  <c r="V143" i="3"/>
  <c r="AG143" i="3"/>
  <c r="V144" i="3"/>
  <c r="AG144" i="3"/>
  <c r="V145" i="3"/>
  <c r="AG145" i="3"/>
  <c r="V146" i="3"/>
  <c r="AG146" i="3"/>
  <c r="V147" i="3"/>
  <c r="AG147" i="3"/>
  <c r="V148" i="3"/>
  <c r="AG148" i="3"/>
  <c r="V149" i="3"/>
  <c r="AG149" i="3"/>
  <c r="V150" i="3"/>
  <c r="AG150" i="3"/>
  <c r="V151" i="3"/>
  <c r="AG151" i="3"/>
  <c r="V152" i="3"/>
  <c r="AG152" i="3"/>
  <c r="V153" i="3"/>
  <c r="AG153" i="3"/>
  <c r="V154" i="3"/>
  <c r="AG154" i="3"/>
  <c r="V155" i="3"/>
  <c r="AG155" i="3"/>
  <c r="V156" i="3"/>
  <c r="AG156" i="3"/>
  <c r="V157" i="3"/>
  <c r="AG157" i="3"/>
  <c r="V158" i="3"/>
  <c r="AG158" i="3"/>
  <c r="V159" i="3"/>
  <c r="AG159" i="3"/>
  <c r="V160" i="3"/>
  <c r="AG160" i="3"/>
  <c r="V161" i="3"/>
  <c r="AG161" i="3"/>
  <c r="V162" i="3"/>
  <c r="AG162" i="3"/>
  <c r="V163" i="3"/>
  <c r="AG163" i="3"/>
  <c r="V164" i="3"/>
  <c r="AG164" i="3"/>
  <c r="V165" i="3"/>
  <c r="AG165" i="3"/>
  <c r="V166" i="3"/>
  <c r="AG166" i="3"/>
  <c r="V167" i="3"/>
  <c r="AG167" i="3"/>
  <c r="V168" i="3"/>
  <c r="AG168" i="3"/>
  <c r="V169" i="3"/>
  <c r="AG169" i="3"/>
  <c r="V170" i="3"/>
  <c r="AG170" i="3"/>
  <c r="V171" i="3"/>
  <c r="AG171" i="3"/>
  <c r="V172" i="3"/>
  <c r="AG172" i="3"/>
  <c r="V173" i="3"/>
  <c r="AG173" i="3"/>
  <c r="V174" i="3"/>
  <c r="AG174" i="3"/>
  <c r="V175" i="3"/>
  <c r="AG175" i="3"/>
  <c r="V176" i="3"/>
  <c r="AG176" i="3"/>
  <c r="V177" i="3"/>
  <c r="AG177" i="3"/>
  <c r="V178" i="3"/>
  <c r="AG178" i="3"/>
  <c r="V179" i="3"/>
  <c r="AG179" i="3"/>
  <c r="V180" i="3"/>
  <c r="AG180" i="3"/>
  <c r="V181" i="3"/>
  <c r="AG181" i="3"/>
  <c r="V182" i="3"/>
  <c r="AG182" i="3"/>
  <c r="V183" i="3"/>
  <c r="AG183" i="3"/>
  <c r="V184" i="3"/>
  <c r="AG184" i="3"/>
  <c r="V185" i="3"/>
  <c r="AG185" i="3"/>
  <c r="V186" i="3"/>
  <c r="AG186" i="3"/>
  <c r="V187" i="3"/>
  <c r="AG187" i="3"/>
  <c r="V188" i="3"/>
  <c r="AG188" i="3"/>
  <c r="V189" i="3"/>
  <c r="AG189" i="3"/>
  <c r="V190" i="3"/>
  <c r="AG190" i="3"/>
  <c r="V191" i="3"/>
  <c r="AG191" i="3"/>
  <c r="V192" i="3"/>
  <c r="AG192" i="3"/>
  <c r="V193" i="3"/>
  <c r="AG193" i="3"/>
  <c r="V194" i="3"/>
  <c r="AG194" i="3"/>
  <c r="V195" i="3"/>
  <c r="AG195" i="3"/>
  <c r="V196" i="3"/>
  <c r="AG196" i="3"/>
  <c r="V197" i="3"/>
  <c r="AG197" i="3"/>
  <c r="V198" i="3"/>
  <c r="AG198" i="3"/>
  <c r="V199" i="3"/>
  <c r="AG199" i="3"/>
  <c r="V200" i="3"/>
  <c r="AG200" i="3"/>
  <c r="V201" i="3"/>
  <c r="AG201" i="3"/>
  <c r="V202" i="3"/>
  <c r="AG202" i="3"/>
  <c r="V203" i="3"/>
  <c r="AG203" i="3"/>
  <c r="V204" i="3"/>
  <c r="AG204" i="3"/>
  <c r="V205" i="3"/>
  <c r="AG205" i="3"/>
  <c r="V206" i="3"/>
  <c r="AG206" i="3"/>
  <c r="V207" i="3"/>
  <c r="AG207" i="3"/>
  <c r="V208" i="3"/>
  <c r="AG208" i="3"/>
  <c r="V209" i="3"/>
  <c r="AG209" i="3"/>
  <c r="V210" i="3"/>
  <c r="AG210" i="3"/>
  <c r="V211" i="3"/>
  <c r="AG211" i="3"/>
  <c r="V212" i="3"/>
  <c r="AG212" i="3"/>
  <c r="H254" i="3"/>
  <c r="I254" i="3" s="1"/>
  <c r="H255" i="3"/>
  <c r="I255" i="3" s="1"/>
  <c r="H256" i="3"/>
  <c r="I256" i="3" s="1"/>
  <c r="H257" i="3"/>
  <c r="I257" i="3" s="1"/>
  <c r="H258" i="3"/>
  <c r="I258" i="3" s="1"/>
  <c r="H259" i="3"/>
  <c r="I259" i="3" s="1"/>
  <c r="H260" i="3"/>
  <c r="I260" i="3" s="1"/>
  <c r="H261" i="3"/>
  <c r="I261" i="3" s="1"/>
  <c r="H262" i="3"/>
  <c r="I262" i="3" s="1"/>
  <c r="H263" i="3"/>
  <c r="I263" i="3" s="1"/>
  <c r="H264" i="3"/>
  <c r="I264" i="3" s="1"/>
  <c r="H265" i="3"/>
  <c r="I265" i="3" s="1"/>
  <c r="H266" i="3"/>
  <c r="I266" i="3" s="1"/>
  <c r="H267" i="3"/>
  <c r="I267" i="3" s="1"/>
  <c r="H268" i="3"/>
  <c r="I268" i="3" s="1"/>
  <c r="H269" i="3"/>
  <c r="I269" i="3" s="1"/>
  <c r="H270" i="3"/>
  <c r="I270" i="3" s="1"/>
  <c r="H271" i="3"/>
  <c r="I271" i="3" s="1"/>
  <c r="H272" i="3"/>
  <c r="I272" i="3" s="1"/>
  <c r="H273" i="3"/>
  <c r="I273" i="3" s="1"/>
  <c r="H274" i="3"/>
  <c r="I274" i="3" s="1"/>
  <c r="H275" i="3"/>
  <c r="I275" i="3" s="1"/>
  <c r="H276" i="3"/>
  <c r="I276" i="3" s="1"/>
  <c r="H277" i="3"/>
  <c r="I277" i="3" s="1"/>
  <c r="H278" i="3"/>
  <c r="I278" i="3" s="1"/>
  <c r="H279" i="3"/>
  <c r="I279" i="3" s="1"/>
  <c r="H280" i="3"/>
  <c r="I280" i="3" s="1"/>
  <c r="H281" i="3"/>
  <c r="I281" i="3" s="1"/>
  <c r="H282" i="3"/>
  <c r="I282" i="3" s="1"/>
  <c r="H283" i="3"/>
  <c r="I283" i="3" s="1"/>
  <c r="H284" i="3"/>
  <c r="I284" i="3" s="1"/>
  <c r="H285" i="3"/>
  <c r="I285" i="3" s="1"/>
  <c r="H286" i="3"/>
  <c r="I286" i="3" s="1"/>
  <c r="H287" i="3"/>
  <c r="I287" i="3" s="1"/>
  <c r="H288" i="3"/>
  <c r="I288" i="3" s="1"/>
  <c r="H289" i="3"/>
  <c r="I289" i="3" s="1"/>
  <c r="H290" i="3"/>
  <c r="I290" i="3" s="1"/>
  <c r="H291" i="3"/>
  <c r="I291" i="3" s="1"/>
  <c r="H292" i="3"/>
  <c r="I292" i="3" s="1"/>
  <c r="H293" i="3"/>
  <c r="I293" i="3" s="1"/>
  <c r="H294" i="3"/>
  <c r="I294" i="3" s="1"/>
  <c r="H295" i="3"/>
  <c r="I295" i="3" s="1"/>
  <c r="H296" i="3"/>
  <c r="I296" i="3" s="1"/>
  <c r="H297" i="3"/>
  <c r="I297" i="3" s="1"/>
  <c r="H298" i="3"/>
  <c r="I298" i="3" s="1"/>
  <c r="H299" i="3"/>
  <c r="I299" i="3" s="1"/>
  <c r="H300" i="3"/>
  <c r="I300" i="3" s="1"/>
  <c r="H301" i="3"/>
  <c r="I301" i="3" s="1"/>
  <c r="H302" i="3"/>
  <c r="I302" i="3" s="1"/>
  <c r="H303" i="3"/>
  <c r="I303" i="3" s="1"/>
  <c r="H304" i="3"/>
  <c r="I304" i="3" s="1"/>
  <c r="H305" i="3"/>
  <c r="I305" i="3" s="1"/>
  <c r="H306" i="3"/>
  <c r="I306" i="3" s="1"/>
  <c r="H307" i="3"/>
  <c r="I307" i="3" s="1"/>
  <c r="H308" i="3"/>
  <c r="I308" i="3" s="1"/>
  <c r="H309" i="3"/>
  <c r="I309" i="3" s="1"/>
  <c r="H310" i="3"/>
  <c r="I310" i="3" s="1"/>
  <c r="H311" i="3"/>
  <c r="I311" i="3" s="1"/>
  <c r="H312" i="3"/>
  <c r="I312" i="3" s="1"/>
  <c r="H313" i="3"/>
  <c r="I313" i="3" s="1"/>
  <c r="H314" i="3"/>
  <c r="I314" i="3" s="1"/>
  <c r="H315" i="3"/>
  <c r="I315" i="3" s="1"/>
  <c r="H316" i="3"/>
  <c r="I316" i="3" s="1"/>
  <c r="H317" i="3"/>
  <c r="I317" i="3" s="1"/>
  <c r="H318" i="3"/>
  <c r="I318" i="3" s="1"/>
  <c r="H319" i="3"/>
  <c r="I319" i="3" s="1"/>
  <c r="H320" i="3"/>
  <c r="I320" i="3" s="1"/>
  <c r="H321" i="3"/>
  <c r="I321" i="3" s="1"/>
  <c r="H322" i="3"/>
  <c r="I322" i="3" s="1"/>
  <c r="H323" i="3"/>
  <c r="I323" i="3" s="1"/>
  <c r="H324" i="3"/>
  <c r="I324" i="3" s="1"/>
  <c r="H325" i="3"/>
  <c r="I325" i="3" s="1"/>
  <c r="H326" i="3"/>
  <c r="I326" i="3" s="1"/>
  <c r="H327" i="3"/>
  <c r="I327" i="3" s="1"/>
  <c r="H328" i="3"/>
  <c r="I328" i="3" s="1"/>
  <c r="H329" i="3"/>
  <c r="I329" i="3" s="1"/>
  <c r="H330" i="3"/>
  <c r="I330" i="3" s="1"/>
  <c r="H331" i="3"/>
  <c r="I331" i="3" s="1"/>
  <c r="H332" i="3"/>
  <c r="I332" i="3" s="1"/>
  <c r="H333" i="3"/>
  <c r="I333" i="3" s="1"/>
  <c r="H334" i="3"/>
  <c r="I334" i="3" s="1"/>
  <c r="H335" i="3"/>
  <c r="I335" i="3" s="1"/>
  <c r="J102" i="9" l="1" a="1"/>
  <c r="J102" i="9" s="1"/>
  <c r="H102" i="9" s="1" a="1"/>
  <c r="H102" i="9" s="1"/>
  <c r="O29" i="10" s="1"/>
  <c r="P29" i="10" s="1"/>
  <c r="J110" i="9" a="1"/>
  <c r="J110" i="9" s="1"/>
  <c r="H110" i="9" s="1"/>
  <c r="O37" i="10" s="1"/>
  <c r="P37" i="10" s="1"/>
  <c r="J97" i="9" a="1"/>
  <c r="J97" i="9" s="1"/>
  <c r="H97" i="9" s="1"/>
  <c r="O24" i="10" s="1"/>
  <c r="P24" i="10" s="1"/>
  <c r="J99" i="9" a="1"/>
  <c r="J99" i="9" s="1"/>
  <c r="H99" i="9" s="1"/>
  <c r="O26" i="10" s="1"/>
  <c r="P26" i="10" s="1"/>
  <c r="J113" i="9" a="1"/>
  <c r="J113" i="9" s="1"/>
  <c r="H113" i="9" s="1"/>
  <c r="J114" i="9" a="1"/>
  <c r="J114" i="9" s="1"/>
  <c r="H114" i="9" s="1"/>
  <c r="J118" i="9" a="1"/>
  <c r="J118" i="9" s="1"/>
  <c r="H118" i="9" s="1"/>
  <c r="J108" i="9" a="1"/>
  <c r="J108" i="9" s="1"/>
  <c r="H108" i="9" s="1"/>
  <c r="O35" i="10" s="1"/>
  <c r="P35" i="10" s="1"/>
  <c r="J89" i="9" a="1"/>
  <c r="J89" i="9" s="1"/>
  <c r="H89" i="9" s="1"/>
  <c r="J84" i="9" a="1"/>
  <c r="J84" i="9" s="1"/>
  <c r="H84" i="9" s="1"/>
  <c r="J109" i="9" a="1"/>
  <c r="J109" i="9" s="1"/>
  <c r="H109" i="9" s="1"/>
  <c r="O36" i="10" s="1"/>
  <c r="P36" i="10" s="1"/>
  <c r="J98" i="9" a="1"/>
  <c r="J98" i="9" s="1"/>
  <c r="H98" i="9" s="1"/>
  <c r="O25" i="10" s="1"/>
  <c r="P25" i="10" s="1"/>
  <c r="J82" i="9" a="1"/>
  <c r="J82" i="9" s="1"/>
  <c r="H82" i="9" s="1"/>
  <c r="J100" i="9" a="1"/>
  <c r="J100" i="9" s="1"/>
  <c r="H100" i="9" s="1"/>
  <c r="O27" i="10" s="1"/>
  <c r="P27" i="10" s="1"/>
  <c r="J101" i="9" a="1"/>
  <c r="J101" i="9" s="1"/>
  <c r="H101" i="9" s="1"/>
  <c r="O28" i="10" s="1"/>
  <c r="P28" i="10" s="1"/>
  <c r="J115" i="9" a="1"/>
  <c r="J115" i="9" s="1"/>
  <c r="H115" i="9" s="1"/>
  <c r="J116" i="9" a="1"/>
  <c r="J116" i="9" s="1"/>
  <c r="H116" i="9" s="1"/>
  <c r="J117" i="9" a="1"/>
  <c r="J117" i="9" s="1"/>
  <c r="H117" i="9" s="1"/>
  <c r="J157" i="9"/>
  <c r="H157" i="9" s="1"/>
  <c r="I157" i="9" s="1"/>
  <c r="J159" i="9"/>
  <c r="H159" i="9" s="1"/>
  <c r="I159" i="9" s="1"/>
  <c r="J163" i="9"/>
  <c r="H163" i="9" s="1"/>
  <c r="I163" i="9" s="1"/>
  <c r="J161" i="9"/>
  <c r="H161" i="9" s="1"/>
  <c r="I161" i="9" s="1"/>
  <c r="J160" i="9"/>
  <c r="H160" i="9" s="1"/>
  <c r="I160" i="9" s="1"/>
  <c r="J162" i="9"/>
  <c r="H162" i="9" s="1"/>
  <c r="I162" i="9" s="1"/>
  <c r="J164" i="9"/>
  <c r="H164" i="9" s="1"/>
  <c r="I164" i="9" s="1"/>
  <c r="J156" i="9"/>
  <c r="H156" i="9" s="1"/>
  <c r="I156" i="9" s="1"/>
  <c r="J158" i="9"/>
  <c r="H158" i="9" s="1"/>
  <c r="I158" i="9" s="1"/>
  <c r="J90" i="9"/>
  <c r="H90" i="9" s="1"/>
  <c r="H126" i="9"/>
  <c r="J103" i="9"/>
  <c r="J112" i="9"/>
  <c r="H112" i="9" s="1"/>
  <c r="J107" i="9"/>
  <c r="H107" i="9" s="1"/>
  <c r="O34" i="10" s="1"/>
  <c r="P34" i="10" s="1"/>
  <c r="J106" i="9"/>
  <c r="H106" i="9" s="1"/>
  <c r="O33" i="10" s="1"/>
  <c r="P33" i="10" s="1"/>
  <c r="J105" i="9"/>
  <c r="H105" i="9" s="1"/>
  <c r="J93" i="9"/>
  <c r="H93" i="9" s="1"/>
  <c r="J94" i="9"/>
  <c r="H94" i="9" s="1"/>
  <c r="J92" i="9"/>
  <c r="H92" i="9" s="1"/>
  <c r="J87" i="9"/>
  <c r="H87" i="9" s="1"/>
  <c r="J88" i="9"/>
  <c r="H88" i="9" s="1"/>
  <c r="J83" i="9"/>
  <c r="H83" i="9" s="1"/>
  <c r="J95" i="9"/>
  <c r="J120" i="9"/>
  <c r="H120" i="9" s="1"/>
  <c r="J119" i="9"/>
  <c r="H119" i="9" s="1"/>
  <c r="J85" i="9"/>
  <c r="H85" i="9" s="1"/>
  <c r="H103" i="9"/>
  <c r="O30" i="10" s="1"/>
  <c r="P30" i="10" s="1"/>
  <c r="I20" i="9"/>
  <c r="H121" i="9" s="1"/>
  <c r="Q19" i="9"/>
  <c r="H127" i="9" s="1"/>
  <c r="O54" i="10" s="1"/>
  <c r="P54" i="10" s="1"/>
  <c r="I12" i="9"/>
  <c r="H155" i="9" s="1"/>
  <c r="O82" i="10" s="1"/>
  <c r="P82" i="10" s="1"/>
  <c r="Q11" i="9"/>
  <c r="P12" i="9" s="1"/>
  <c r="I60" i="9"/>
  <c r="Q59" i="9"/>
  <c r="P60" i="9" s="1"/>
  <c r="L32" i="9"/>
  <c r="J96" i="9" s="1" a="1"/>
  <c r="J96" i="9" s="1"/>
  <c r="H96" i="9" s="1"/>
  <c r="H153" i="9"/>
  <c r="O80" i="10" s="1"/>
  <c r="P80" i="10" s="1"/>
  <c r="H147" i="9"/>
  <c r="O74" i="10" s="1"/>
  <c r="P74" i="10" s="1"/>
  <c r="H141" i="9"/>
  <c r="O68" i="10" s="1"/>
  <c r="P68" i="10" s="1"/>
  <c r="H135" i="9"/>
  <c r="O62" i="10" s="1"/>
  <c r="P62" i="10" s="1"/>
  <c r="H150" i="9"/>
  <c r="O77" i="10" s="1"/>
  <c r="P77" i="10" s="1"/>
  <c r="H144" i="9"/>
  <c r="O71" i="10" s="1"/>
  <c r="P71" i="10" s="1"/>
  <c r="H138" i="9"/>
  <c r="O65" i="10" s="1"/>
  <c r="P65" i="10" s="1"/>
  <c r="D11" i="2"/>
  <c r="J91" i="9" l="1" a="1"/>
  <c r="J91" i="9" s="1"/>
  <c r="H91" i="9" s="1"/>
  <c r="J86" i="9" a="1"/>
  <c r="J86" i="9" s="1"/>
  <c r="H86" i="9" s="1"/>
  <c r="J81" i="9" a="1"/>
  <c r="J81" i="9" s="1"/>
  <c r="H81" i="9" s="1"/>
  <c r="O86" i="10"/>
  <c r="P86" i="10" s="1"/>
  <c r="O84" i="10"/>
  <c r="P84" i="10" s="1"/>
  <c r="O88" i="10"/>
  <c r="P88" i="10" s="1"/>
  <c r="O90" i="10"/>
  <c r="P90" i="10" s="1"/>
  <c r="O87" i="10"/>
  <c r="P87" i="10" s="1"/>
  <c r="O85" i="10"/>
  <c r="P85" i="10" s="1"/>
  <c r="O91" i="10"/>
  <c r="P91" i="10" s="1"/>
  <c r="O89" i="10"/>
  <c r="P89" i="10" s="1"/>
  <c r="O83" i="10"/>
  <c r="P83" i="10" s="1"/>
  <c r="I126" i="9"/>
  <c r="O53" i="10"/>
  <c r="P53" i="10" s="1"/>
  <c r="I121" i="9"/>
  <c r="O48" i="10"/>
  <c r="P48" i="10" s="1"/>
  <c r="I118" i="9"/>
  <c r="O45" i="10"/>
  <c r="P45" i="10" s="1"/>
  <c r="I116" i="9"/>
  <c r="O43" i="10"/>
  <c r="P43" i="10" s="1"/>
  <c r="I117" i="9"/>
  <c r="O44" i="10"/>
  <c r="P44" i="10" s="1"/>
  <c r="I114" i="9"/>
  <c r="O41" i="10"/>
  <c r="P41" i="10" s="1"/>
  <c r="I115" i="9"/>
  <c r="O42" i="10"/>
  <c r="P42" i="10" s="1"/>
  <c r="I93" i="9"/>
  <c r="O20" i="10"/>
  <c r="P20" i="10" s="1"/>
  <c r="I119" i="9"/>
  <c r="O46" i="10"/>
  <c r="P46" i="10" s="1"/>
  <c r="I87" i="9"/>
  <c r="O14" i="10"/>
  <c r="P14" i="10" s="1"/>
  <c r="I113" i="9"/>
  <c r="O40" i="10"/>
  <c r="P40" i="10" s="1"/>
  <c r="I84" i="9"/>
  <c r="O11" i="10"/>
  <c r="P11" i="10" s="1"/>
  <c r="I80" i="9"/>
  <c r="O7" i="10"/>
  <c r="P7" i="10" s="1"/>
  <c r="I85" i="9"/>
  <c r="O12" i="10"/>
  <c r="P12" i="10" s="1"/>
  <c r="I83" i="9"/>
  <c r="O10" i="10"/>
  <c r="P10" i="10" s="1"/>
  <c r="I89" i="9"/>
  <c r="O16" i="10"/>
  <c r="P16" i="10" s="1"/>
  <c r="I120" i="9"/>
  <c r="O47" i="10"/>
  <c r="P47" i="10" s="1"/>
  <c r="I88" i="9"/>
  <c r="O15" i="10"/>
  <c r="P15" i="10" s="1"/>
  <c r="I94" i="9"/>
  <c r="O21" i="10"/>
  <c r="P21" i="10" s="1"/>
  <c r="O32" i="10"/>
  <c r="P32" i="10" s="1"/>
  <c r="I92" i="9"/>
  <c r="O19" i="10"/>
  <c r="P19" i="10" s="1"/>
  <c r="I82" i="9"/>
  <c r="O9" i="10"/>
  <c r="P9" i="10" s="1"/>
  <c r="I112" i="9"/>
  <c r="O39" i="10"/>
  <c r="P39" i="10" s="1"/>
  <c r="I90" i="9"/>
  <c r="O17" i="10"/>
  <c r="P17" i="10" s="1"/>
  <c r="H122" i="9"/>
  <c r="P20" i="9"/>
  <c r="H125" i="9"/>
  <c r="H129" i="9"/>
  <c r="H130" i="9"/>
  <c r="H131" i="9"/>
  <c r="H124" i="9"/>
  <c r="H128" i="9"/>
  <c r="I127" i="9"/>
  <c r="H123" i="9"/>
  <c r="J104" i="9"/>
  <c r="H104" i="9" s="1"/>
  <c r="I105" i="9"/>
  <c r="I106" i="9"/>
  <c r="I107" i="9"/>
  <c r="I108" i="9"/>
  <c r="I95" i="9"/>
  <c r="I99" i="9"/>
  <c r="I102" i="9"/>
  <c r="I100" i="9"/>
  <c r="I109" i="9"/>
  <c r="I103" i="9"/>
  <c r="I97" i="9"/>
  <c r="I110" i="9"/>
  <c r="I101" i="9"/>
  <c r="I98" i="9"/>
  <c r="H133" i="9"/>
  <c r="H145" i="9"/>
  <c r="H134" i="9"/>
  <c r="H146" i="9"/>
  <c r="H136" i="9"/>
  <c r="H148" i="9"/>
  <c r="H137" i="9"/>
  <c r="H149" i="9"/>
  <c r="H140" i="9"/>
  <c r="H152" i="9"/>
  <c r="H139" i="9"/>
  <c r="H151" i="9"/>
  <c r="H142" i="9"/>
  <c r="H154" i="9"/>
  <c r="H143" i="9"/>
  <c r="I132" i="9"/>
  <c r="I135" i="9"/>
  <c r="I155" i="9"/>
  <c r="I138" i="9"/>
  <c r="I141" i="9"/>
  <c r="I144" i="9"/>
  <c r="I147" i="9"/>
  <c r="I150" i="9"/>
  <c r="I153" i="9"/>
  <c r="O13" i="10" l="1"/>
  <c r="P13" i="10" s="1"/>
  <c r="I86" i="9"/>
  <c r="O81" i="10"/>
  <c r="P81" i="10" s="1"/>
  <c r="O79" i="10"/>
  <c r="P79" i="10" s="1"/>
  <c r="O78" i="10"/>
  <c r="P78" i="10" s="1"/>
  <c r="I149" i="9"/>
  <c r="O76" i="10"/>
  <c r="P76" i="10" s="1"/>
  <c r="I148" i="9"/>
  <c r="O75" i="10"/>
  <c r="P75" i="10" s="1"/>
  <c r="O73" i="10"/>
  <c r="P73" i="10" s="1"/>
  <c r="O72" i="10"/>
  <c r="P72" i="10" s="1"/>
  <c r="O70" i="10"/>
  <c r="P70" i="10" s="1"/>
  <c r="O69" i="10"/>
  <c r="P69" i="10" s="1"/>
  <c r="O67" i="10"/>
  <c r="P67" i="10" s="1"/>
  <c r="O66" i="10"/>
  <c r="P66" i="10" s="1"/>
  <c r="O64" i="10"/>
  <c r="P64" i="10" s="1"/>
  <c r="O63" i="10"/>
  <c r="P63" i="10" s="1"/>
  <c r="O61" i="10"/>
  <c r="P61" i="10" s="1"/>
  <c r="O60" i="10"/>
  <c r="P60" i="10" s="1"/>
  <c r="I131" i="9"/>
  <c r="O58" i="10"/>
  <c r="P58" i="10" s="1"/>
  <c r="I130" i="9"/>
  <c r="O57" i="10"/>
  <c r="P57" i="10" s="1"/>
  <c r="I129" i="9"/>
  <c r="O56" i="10"/>
  <c r="P56" i="10" s="1"/>
  <c r="I128" i="9"/>
  <c r="O55" i="10"/>
  <c r="P55" i="10" s="1"/>
  <c r="I125" i="9"/>
  <c r="O52" i="10"/>
  <c r="P52" i="10" s="1"/>
  <c r="I124" i="9"/>
  <c r="O51" i="10"/>
  <c r="P51" i="10" s="1"/>
  <c r="I122" i="9"/>
  <c r="O49" i="10"/>
  <c r="P49" i="10" s="1"/>
  <c r="I123" i="9"/>
  <c r="O50" i="10"/>
  <c r="P50" i="10" s="1"/>
  <c r="I81" i="9"/>
  <c r="O8" i="10"/>
  <c r="P8" i="10" s="1"/>
  <c r="I96" i="9"/>
  <c r="O23" i="10"/>
  <c r="P23" i="10" s="1"/>
  <c r="O31" i="10"/>
  <c r="P31" i="10" s="1"/>
  <c r="I91" i="9"/>
  <c r="O18" i="10"/>
  <c r="P18" i="10" s="1"/>
  <c r="I104" i="9"/>
  <c r="I133" i="9"/>
  <c r="I154" i="9"/>
  <c r="I145" i="9"/>
  <c r="I136" i="9"/>
  <c r="I151" i="9"/>
  <c r="I143" i="9"/>
  <c r="I152" i="9"/>
  <c r="I140" i="9"/>
  <c r="I146" i="9"/>
  <c r="I137" i="9"/>
  <c r="I134" i="9"/>
  <c r="I142" i="9"/>
  <c r="I13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Simon Brøndum Andersen</author>
  </authors>
  <commentList>
    <comment ref="J16" authorId="0" shapeId="0" xr:uid="{AAAAD4A3-1FDD-408B-BC28-BE6F7284CC42}">
      <text>
        <r>
          <rPr>
            <b/>
            <sz val="9"/>
            <color indexed="81"/>
            <rFont val="Tahoma"/>
            <family val="2"/>
          </rPr>
          <t>Simon Brøndum Andersen:</t>
        </r>
        <r>
          <rPr>
            <sz val="9"/>
            <color indexed="81"/>
            <rFont val="Tahoma"/>
            <family val="2"/>
          </rPr>
          <t xml:space="preserve">
All planes using kerosene are assumed to be within qouta system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Kristoffer Steen Andersen</author>
  </authors>
  <commentList>
    <comment ref="C7" authorId="0" shapeId="0" xr:uid="{00000000-0006-0000-0300-000001000000}">
      <text>
        <r>
          <rPr>
            <sz val="9"/>
            <color indexed="81"/>
            <rFont val="Tahoma"/>
            <family val="2"/>
          </rPr>
          <t>Tax on fixed capacity.Cost in Financial Source per unit of capacity</t>
        </r>
      </text>
    </comment>
    <comment ref="K7" authorId="0" shapeId="0" xr:uid="{00000000-0006-0000-0300-000002000000}">
      <text>
        <r>
          <rPr>
            <sz val="9"/>
            <color indexed="81"/>
            <rFont val="Tahoma"/>
            <family val="2"/>
          </rPr>
          <t>Tax on investments;Cost in financial source per unit of capacity.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%displayname%</author>
    <author>Author</author>
    <author>Mikkel Bosack Simonsen</author>
  </authors>
  <commentList>
    <comment ref="G102" authorId="0" shapeId="0" xr:uid="{00000000-0006-0000-0400-000001000000}">
      <text>
        <r>
          <rPr>
            <b/>
            <sz val="9"/>
            <color indexed="81"/>
            <rFont val="Tahoma"/>
            <family val="2"/>
          </rPr>
          <t>%displayname%:</t>
        </r>
        <r>
          <rPr>
            <sz val="9"/>
            <color indexed="81"/>
            <rFont val="Tahoma"/>
            <family val="2"/>
          </rPr>
          <t xml:space="preserve">
OBS! The index function doesen´t work for this technology
</t>
        </r>
      </text>
    </comment>
    <comment ref="G111" authorId="0" shapeId="0" xr:uid="{00000000-0006-0000-0400-000002000000}">
      <text>
        <r>
          <rPr>
            <b/>
            <sz val="9"/>
            <color indexed="81"/>
            <rFont val="Tahoma"/>
            <family val="2"/>
          </rPr>
          <t>%displayname%:</t>
        </r>
        <r>
          <rPr>
            <sz val="9"/>
            <color indexed="81"/>
            <rFont val="Tahoma"/>
            <family val="2"/>
          </rPr>
          <t xml:space="preserve">
OBS! The index function doesen´t work for this technology</t>
        </r>
      </text>
    </comment>
    <comment ref="G119" authorId="1" shapeId="0" xr:uid="{00000000-0006-0000-0400-000003000000}">
      <text>
        <r>
          <rPr>
            <b/>
            <sz val="9"/>
            <color indexed="81"/>
            <rFont val="Tahoma"/>
            <family val="2"/>
          </rPr>
          <t>Author:</t>
        </r>
        <r>
          <rPr>
            <sz val="9"/>
            <color indexed="81"/>
            <rFont val="Tahoma"/>
            <family val="2"/>
          </rPr>
          <t xml:space="preserve">
Cost of gasoline normalized with costs of flex fuel and noral gasoline from CA-TIMES </t>
        </r>
      </text>
    </comment>
    <comment ref="E220" authorId="2" shapeId="0" xr:uid="{00000000-0006-0000-0400-000004000000}">
      <text>
        <r>
          <rPr>
            <b/>
            <sz val="10"/>
            <color indexed="81"/>
            <rFont val="Calibri"/>
            <family val="2"/>
          </rPr>
          <t>Mikkel Bosack Simonsen:</t>
        </r>
        <r>
          <rPr>
            <sz val="10"/>
            <color indexed="81"/>
            <rFont val="Calibri"/>
            <family val="2"/>
          </rPr>
          <t xml:space="preserve">
It is asmumed that a bus weight is 7500 kg
</t>
        </r>
      </text>
    </comment>
    <comment ref="E226" authorId="2" shapeId="0" xr:uid="{00000000-0006-0000-0400-000005000000}">
      <text>
        <r>
          <rPr>
            <b/>
            <sz val="10"/>
            <color indexed="81"/>
            <rFont val="Calibri"/>
            <family val="2"/>
          </rPr>
          <t>Mikkel Bosack Simonsen:</t>
        </r>
        <r>
          <rPr>
            <sz val="10"/>
            <color indexed="81"/>
            <rFont val="Calibri"/>
            <family val="2"/>
          </rPr>
          <t xml:space="preserve">
It is asmumed that a bus weight is 7500 kg
</t>
        </r>
      </text>
    </comment>
    <comment ref="E232" authorId="2" shapeId="0" xr:uid="{00000000-0006-0000-0400-000006000000}">
      <text>
        <r>
          <rPr>
            <b/>
            <sz val="10"/>
            <color indexed="81"/>
            <rFont val="Calibri"/>
            <family val="2"/>
          </rPr>
          <t>Mikkel Bosack Simonsen:</t>
        </r>
        <r>
          <rPr>
            <sz val="10"/>
            <color indexed="81"/>
            <rFont val="Calibri"/>
            <family val="2"/>
          </rPr>
          <t xml:space="preserve">
It is asmumed that a bus weight is 7500 kg
</t>
        </r>
      </text>
    </comment>
    <comment ref="E238" authorId="2" shapeId="0" xr:uid="{00000000-0006-0000-0400-000007000000}">
      <text>
        <r>
          <rPr>
            <b/>
            <sz val="10"/>
            <color indexed="81"/>
            <rFont val="Calibri"/>
            <family val="2"/>
          </rPr>
          <t>Mikkel Bosack Simonsen:</t>
        </r>
        <r>
          <rPr>
            <sz val="10"/>
            <color indexed="81"/>
            <rFont val="Calibri"/>
            <family val="2"/>
          </rPr>
          <t xml:space="preserve">
It is asmumed that a bus weight is 7500 kg
</t>
        </r>
      </text>
    </comment>
    <comment ref="F238" authorId="2" shapeId="0" xr:uid="{00000000-0006-0000-0400-000008000000}">
      <text>
        <r>
          <rPr>
            <b/>
            <sz val="10"/>
            <color indexed="81"/>
            <rFont val="Calibri"/>
            <family val="2"/>
          </rPr>
          <t>Mikkel Bosack Simonsen:</t>
        </r>
        <r>
          <rPr>
            <sz val="10"/>
            <color indexed="81"/>
            <rFont val="Calibri"/>
            <family val="2"/>
          </rPr>
          <t xml:space="preserve">
It is asmumed that a bus weight is 7500 kg
</t>
        </r>
      </text>
    </comment>
    <comment ref="E241" authorId="0" shapeId="0" xr:uid="{00000000-0006-0000-0400-000009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241" authorId="0" shapeId="0" xr:uid="{00000000-0006-0000-0400-00000A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271" authorId="2" shapeId="0" xr:uid="{00000000-0006-0000-0400-00000B000000}">
      <text>
        <r>
          <rPr>
            <b/>
            <sz val="10"/>
            <color indexed="81"/>
            <rFont val="Calibri"/>
            <family val="2"/>
          </rPr>
          <t>Mikkel Bosack Simonsen:</t>
        </r>
        <r>
          <rPr>
            <sz val="10"/>
            <color indexed="81"/>
            <rFont val="Calibri"/>
            <family val="2"/>
          </rPr>
          <t xml:space="preserve">
It is asmumed that a bus weight is 7500 kg
</t>
        </r>
      </text>
    </comment>
    <comment ref="F271" authorId="2" shapeId="0" xr:uid="{00000000-0006-0000-0400-00000C000000}">
      <text>
        <r>
          <rPr>
            <b/>
            <sz val="10"/>
            <color indexed="81"/>
            <rFont val="Calibri"/>
            <family val="2"/>
          </rPr>
          <t>Mikkel Bosack Simonsen:</t>
        </r>
        <r>
          <rPr>
            <sz val="10"/>
            <color indexed="81"/>
            <rFont val="Calibri"/>
            <family val="2"/>
          </rPr>
          <t xml:space="preserve">
It is asmumed that a bus weight is 7500 kg
</t>
        </r>
      </text>
    </comment>
    <comment ref="E273" authorId="0" shapeId="0" xr:uid="{00000000-0006-0000-0400-00000D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273" authorId="0" shapeId="0" xr:uid="{00000000-0006-0000-0400-00000E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List>
</comments>
</file>

<file path=xl/sharedStrings.xml><?xml version="1.0" encoding="utf-8"?>
<sst xmlns="http://schemas.openxmlformats.org/spreadsheetml/2006/main" count="5623" uniqueCount="319">
  <si>
    <t>Date</t>
  </si>
  <si>
    <t>Name</t>
  </si>
  <si>
    <t>Sheet Name</t>
  </si>
  <si>
    <t xml:space="preserve">Cell no </t>
  </si>
  <si>
    <t>Explanation</t>
  </si>
  <si>
    <t>KSA</t>
  </si>
  <si>
    <t>Entire sheet</t>
  </si>
  <si>
    <t>TAX_RES</t>
  </si>
  <si>
    <t xml:space="preserve">TAX information </t>
  </si>
  <si>
    <t>TimeSlice</t>
  </si>
  <si>
    <t>Attribute</t>
  </si>
  <si>
    <t>Year</t>
  </si>
  <si>
    <t>Pset_PN</t>
  </si>
  <si>
    <t>Cset_CN</t>
  </si>
  <si>
    <t>FLO_TAX</t>
  </si>
  <si>
    <t>MKr14</t>
  </si>
  <si>
    <t>CURR</t>
  </si>
  <si>
    <t>FUEL TAXES AND GREEN TAXES</t>
  </si>
  <si>
    <t xml:space="preserve">Note1: Data is taken from the DEA spreadsheet </t>
  </si>
  <si>
    <t>Note3: The taxes need to be validated before used for presentation</t>
  </si>
  <si>
    <t>Tax name</t>
  </si>
  <si>
    <t>Ingen</t>
  </si>
  <si>
    <t>TIMES_DK: Commodity Description</t>
  </si>
  <si>
    <t>TIMES_DK: Commodity Name</t>
  </si>
  <si>
    <t>*~TFM_INS</t>
  </si>
  <si>
    <t xml:space="preserve">Tabel III: </t>
  </si>
  <si>
    <t>Energiafgifter på transportsektorens energiforbrug TIMES_DK</t>
  </si>
  <si>
    <t>Dato:</t>
  </si>
  <si>
    <t>Diesel TRA</t>
  </si>
  <si>
    <t>Gasoline TRA</t>
  </si>
  <si>
    <t>Liquid petrol gas TRA</t>
  </si>
  <si>
    <t>Nat. Gas TRA</t>
  </si>
  <si>
    <t>Bio Synt. Nat. Gas TRA</t>
  </si>
  <si>
    <t>Electricity TRA</t>
  </si>
  <si>
    <t>Biodiesel TRA</t>
  </si>
  <si>
    <t>Bioethanol TRA</t>
  </si>
  <si>
    <t>Kerosene TRA</t>
  </si>
  <si>
    <t>Heavy Fuel Oil TRA</t>
  </si>
  <si>
    <t>Biokerosene TRA</t>
  </si>
  <si>
    <t>CO2 Transport (no aviation and navigation)</t>
  </si>
  <si>
    <t>CO2 Transport Aviation</t>
  </si>
  <si>
    <t>CO2 Transport Navigation</t>
  </si>
  <si>
    <t>TRADSL</t>
  </si>
  <si>
    <t>TRAGSL</t>
  </si>
  <si>
    <t>TRALPG</t>
  </si>
  <si>
    <t>TRANGA</t>
  </si>
  <si>
    <t>TRASNG</t>
  </si>
  <si>
    <t>TRAELC</t>
  </si>
  <si>
    <t>TRADSB</t>
  </si>
  <si>
    <t>TRAGSB</t>
  </si>
  <si>
    <t>TRAHFO</t>
  </si>
  <si>
    <t>TRAKRB</t>
  </si>
  <si>
    <t>TRACO2</t>
  </si>
  <si>
    <t>TRACO2A</t>
  </si>
  <si>
    <t>TRACO2N</t>
  </si>
  <si>
    <t>TPC*</t>
  </si>
  <si>
    <t>NCAP_ITAX</t>
  </si>
  <si>
    <t>NCAP_FTAX</t>
  </si>
  <si>
    <t>TPB*</t>
  </si>
  <si>
    <t>TAX paid on Fuels used for road transportation busses</t>
  </si>
  <si>
    <t>Does long distance busses buy fuel outside DK?</t>
  </si>
  <si>
    <t>Updated: 19-09-2014</t>
  </si>
  <si>
    <t>TAX paid on Fuels used for road transportation freight road</t>
  </si>
  <si>
    <t>TFV*,TFT*</t>
  </si>
  <si>
    <t>Olexandr Balyk</t>
  </si>
  <si>
    <t>TaxFuelRoad</t>
  </si>
  <si>
    <t>Changed ";" for "," in the column to avoid import errors</t>
  </si>
  <si>
    <t xml:space="preserve">Scen-file: </t>
  </si>
  <si>
    <t>Scen_TAX-SUB_TRA.xlsx</t>
  </si>
  <si>
    <t xml:space="preserve">TAX paid on Fuels used for road transportation </t>
  </si>
  <si>
    <t>TPC*,-TPR*,-TFR*</t>
  </si>
  <si>
    <t>FT-TRAGSB,-TPR*,-TFR*</t>
  </si>
  <si>
    <t>TAX on car ownership (per kvehicle)</t>
  </si>
  <si>
    <t>TAX on car purchase (per kvehicle)</t>
  </si>
  <si>
    <t>RMO</t>
  </si>
  <si>
    <t>TraTAX</t>
  </si>
  <si>
    <t>Updated rates</t>
  </si>
  <si>
    <t>Note2: Next update is due ultimo 2016</t>
  </si>
  <si>
    <t>TPC*, TFT*, TFV*, TPBU*, TPM*</t>
  </si>
  <si>
    <t>TRADSBL*</t>
  </si>
  <si>
    <t>TRAGSBL*</t>
  </si>
  <si>
    <t>TRANGBL*</t>
  </si>
  <si>
    <t>Mikkel Bosack Simonsen</t>
  </si>
  <si>
    <t>Excluded vehicles with no energy fee according to the law</t>
  </si>
  <si>
    <t>Updated taxes</t>
  </si>
  <si>
    <t>TPCAGSBL5N</t>
  </si>
  <si>
    <t>Fuel type</t>
  </si>
  <si>
    <t>MJ/L</t>
  </si>
  <si>
    <t>Diesel</t>
  </si>
  <si>
    <t>Cars</t>
  </si>
  <si>
    <t>TachName</t>
  </si>
  <si>
    <t>Vehicle</t>
  </si>
  <si>
    <t>TPCADSBL1E</t>
  </si>
  <si>
    <t>Car</t>
  </si>
  <si>
    <t>TPCADSBL2N</t>
  </si>
  <si>
    <t>TPCADSBL3N</t>
  </si>
  <si>
    <t>TPCADSBL4N</t>
  </si>
  <si>
    <t>TPCAGSBL1E</t>
  </si>
  <si>
    <t>Otto Engine (Gasoline)</t>
  </si>
  <si>
    <t>TPCAGSBL2N</t>
  </si>
  <si>
    <t>TPCAGSBL3N</t>
  </si>
  <si>
    <t>TPCAGSBL4N</t>
  </si>
  <si>
    <t>TPCANGBL1E</t>
  </si>
  <si>
    <t>Gas</t>
  </si>
  <si>
    <t>TPCANGBL2N</t>
  </si>
  <si>
    <t>TPCANGBL3N</t>
  </si>
  <si>
    <t>TPCANGBL4N</t>
  </si>
  <si>
    <t>TPCALPGX1E</t>
  </si>
  <si>
    <t>TPCAELCX1E</t>
  </si>
  <si>
    <t>Electricity</t>
  </si>
  <si>
    <t>TPCAELCX1N</t>
  </si>
  <si>
    <t>TPCAELCH2N</t>
  </si>
  <si>
    <t>Hybrid - Electric/Gasoline</t>
  </si>
  <si>
    <t>TPCAELCH3N</t>
  </si>
  <si>
    <t>TPCAELCH4N</t>
  </si>
  <si>
    <t>TPCAH2GX1N</t>
  </si>
  <si>
    <t>Hydrogen</t>
  </si>
  <si>
    <t>Ethanol</t>
  </si>
  <si>
    <t>Motorbike</t>
  </si>
  <si>
    <t>Gasoline</t>
  </si>
  <si>
    <t>TPMTGSBL2N</t>
  </si>
  <si>
    <t>TPMTGSBL3N</t>
  </si>
  <si>
    <t>TPMTGSBL4N</t>
  </si>
  <si>
    <t>Moped</t>
  </si>
  <si>
    <t>TPMPGSBL2N</t>
  </si>
  <si>
    <t>TPMPGSBL3N</t>
  </si>
  <si>
    <t>TPMPGSBL4N</t>
  </si>
  <si>
    <t>TPMTGSBL5N</t>
  </si>
  <si>
    <t>TPMPGSBL5N</t>
  </si>
  <si>
    <t>TPBUELCX1N</t>
  </si>
  <si>
    <t>Bus</t>
  </si>
  <si>
    <t>Electricity - Public bus</t>
  </si>
  <si>
    <t>TPCOELCX1N</t>
  </si>
  <si>
    <t>Electricity - Coach</t>
  </si>
  <si>
    <t>TPBUDSBL2H</t>
  </si>
  <si>
    <t>Diesel - Hybrid - Publib Bus</t>
  </si>
  <si>
    <t>TPBUDSBL3H</t>
  </si>
  <si>
    <t>TPBUDSBL4H</t>
  </si>
  <si>
    <t>TPCODSBL2H</t>
  </si>
  <si>
    <t>Diesel - Hybrid - Coach</t>
  </si>
  <si>
    <t>TPCODSBL3H</t>
  </si>
  <si>
    <t>TPCODSBL4H</t>
  </si>
  <si>
    <t>Diesel - Public Bus</t>
  </si>
  <si>
    <t>TPBUDSBL2N</t>
  </si>
  <si>
    <t>TPBUDSBL3N</t>
  </si>
  <si>
    <t>TPBUDSBL4N</t>
  </si>
  <si>
    <t>Diesel - Coach</t>
  </si>
  <si>
    <t>TPCODSBL2N</t>
  </si>
  <si>
    <t>TPCODSBL3N</t>
  </si>
  <si>
    <t>TPCODSBL4N</t>
  </si>
  <si>
    <t>TPBUNGBL2N</t>
  </si>
  <si>
    <t>Gas - Public Bus</t>
  </si>
  <si>
    <t>TPBUNGBL3N</t>
  </si>
  <si>
    <t>TPBUNGBL4N</t>
  </si>
  <si>
    <t>TPCONGBL2N</t>
  </si>
  <si>
    <t>Gas - Coach</t>
  </si>
  <si>
    <t>TPCONGBL3N</t>
  </si>
  <si>
    <t>TPCONGBL4N</t>
  </si>
  <si>
    <t>TFTRDSBL2N</t>
  </si>
  <si>
    <t>TFTRDSBL3N</t>
  </si>
  <si>
    <t>TFTRDSBL4N</t>
  </si>
  <si>
    <t>TFTRNGBL2N</t>
  </si>
  <si>
    <t>TFTRNGBL3N</t>
  </si>
  <si>
    <t>TFTRNGBL4N</t>
  </si>
  <si>
    <t>TFTRDSBX1N</t>
  </si>
  <si>
    <t>Van</t>
  </si>
  <si>
    <t>TFVADSBL2N</t>
  </si>
  <si>
    <t>TFVADSBL3N</t>
  </si>
  <si>
    <t>TFVADSBL4N</t>
  </si>
  <si>
    <t>TFVAGSBL2N</t>
  </si>
  <si>
    <t>TFVAGSBL3N</t>
  </si>
  <si>
    <t>TFVAGSBL4N</t>
  </si>
  <si>
    <t>TFVAELCX1N</t>
  </si>
  <si>
    <t>This sheet show the fees on registration and ownership and has been utilized for calculating specific values for each vehicle</t>
  </si>
  <si>
    <t>Before 2016</t>
  </si>
  <si>
    <t xml:space="preserve">Electric cars </t>
  </si>
  <si>
    <t>Hybrid cars</t>
  </si>
  <si>
    <t>Cars with Fuel cells</t>
  </si>
  <si>
    <t>Coach</t>
  </si>
  <si>
    <t>all</t>
  </si>
  <si>
    <t>Possible reductions</t>
  </si>
  <si>
    <t>units</t>
  </si>
  <si>
    <t xml:space="preserve">amount </t>
  </si>
  <si>
    <t>maximum</t>
  </si>
  <si>
    <t>ESP system</t>
  </si>
  <si>
    <t>DKK</t>
  </si>
  <si>
    <t>Motorbikes</t>
  </si>
  <si>
    <t>ABS breakes</t>
  </si>
  <si>
    <t>Alarm on harness</t>
  </si>
  <si>
    <t>Fuel efficient cars minimize cost per km/l above certain points, diesel over 18 km/l and petrol over 16 km/l</t>
  </si>
  <si>
    <t>Airbags</t>
  </si>
  <si>
    <t>Electric cars</t>
  </si>
  <si>
    <t>Plug-in Hybrid cars</t>
  </si>
  <si>
    <t>Vans with a maximum weight of 4 tons</t>
  </si>
  <si>
    <t>Fuel inefficient cars is fined per km/l below certain points, diesel under 18 km/l and petrol under 16 km/l</t>
  </si>
  <si>
    <t>DKK/km/L</t>
  </si>
  <si>
    <t>Vans with a minimum weight of 2,5 ton and no windows in the back</t>
  </si>
  <si>
    <t xml:space="preserve">A maximum total fee of </t>
  </si>
  <si>
    <t>Prices on cars</t>
  </si>
  <si>
    <t>Investment cost (kDKK)</t>
  </si>
  <si>
    <t>Fee (kDKK)</t>
  </si>
  <si>
    <t>Total Cost (kDKK)</t>
  </si>
  <si>
    <t>DKE</t>
  </si>
  <si>
    <t>DKW</t>
  </si>
  <si>
    <t>Template_TAXCAR_OWNERSHIP</t>
  </si>
  <si>
    <t>DKE and DKW instead of Allregions</t>
  </si>
  <si>
    <t>MKr17</t>
  </si>
  <si>
    <t>2016-2017</t>
  </si>
  <si>
    <t xml:space="preserve">2018 - </t>
  </si>
  <si>
    <t>Legislation and ownership sheets</t>
  </si>
  <si>
    <t>Implemented new regulation on cars from september 2017 (further updates on ownership tax must be implemented)</t>
  </si>
  <si>
    <t>Tax schemes according to legislation and assumptions is shown below</t>
  </si>
  <si>
    <t>~TFM_FILL</t>
  </si>
  <si>
    <t>Operation_Sum_Avg_Count</t>
  </si>
  <si>
    <t>YEAR</t>
  </si>
  <si>
    <t>Scenario</t>
  </si>
  <si>
    <t>A</t>
  </si>
  <si>
    <t>INVCOST</t>
  </si>
  <si>
    <t>TRA_TECHS</t>
  </si>
  <si>
    <t>Legislation_vehicle</t>
  </si>
  <si>
    <t>Minimum fee</t>
  </si>
  <si>
    <t>see cars and implementation plan in the table to the right</t>
  </si>
  <si>
    <t>Hydrogen Cars (fuel cell)</t>
  </si>
  <si>
    <t>-</t>
  </si>
  <si>
    <t>CEFF-O</t>
  </si>
  <si>
    <t>TPCAM</t>
  </si>
  <si>
    <t>CEFF-I</t>
  </si>
  <si>
    <t>TRAGSBL2</t>
  </si>
  <si>
    <t>TRAGSBL3</t>
  </si>
  <si>
    <t>TRAGSBL4</t>
  </si>
  <si>
    <t xml:space="preserve">Difference between norm and energy demand associated with real drivning behaviour </t>
  </si>
  <si>
    <t>Original efficiencies for cars</t>
  </si>
  <si>
    <t>Adjusted efficiency for new cars</t>
  </si>
  <si>
    <t>Based on Autonomie assumptions (ASSESSMENT OF VEHICLE SIZING, ENERGY
CONSUMPTION, AND COST THROUGH LARGE-SCALE
SIMULATION OF ADVANCED VEHICLE
TECHNOLOGIES)</t>
  </si>
  <si>
    <t>g CO2/MJ</t>
  </si>
  <si>
    <t>Natural gas cars is converted to km/L petrol eq by: 2650/g co2/km</t>
  </si>
  <si>
    <t>MJ/kWh</t>
  </si>
  <si>
    <t>km/MJ</t>
  </si>
  <si>
    <t>Other cars is converted to km/l petrol eq by the factor: 9.125 kWh/l</t>
  </si>
  <si>
    <t>Source: Danish legislation http://www.skm.dk/skattetal/satser/satser-og-beloebsgraenser/registreringsafgiftsloven</t>
  </si>
  <si>
    <t>source: Fuelefficicency values taken from VT_DK_TRA and http://www.folkecenter.dk/mediafiles/folkecenter/energibesparelse/energiindhold-i-braendsler.pdf</t>
  </si>
  <si>
    <t>split in fuel for hybrid vehicles</t>
  </si>
  <si>
    <t>Petrol: Fuel efficient cars minimize cost per km/l above certain points, petrol over 16 km/l</t>
  </si>
  <si>
    <t>Diesel :Fuel efficient cars minimize cost per km/l above certain points, diesel over 18 km/l</t>
  </si>
  <si>
    <t>Diesel: Fuel inefficient cars increases cost per km/l above certain points, diesel &lt;18 km/l</t>
  </si>
  <si>
    <t>Petrol: Fuel inefficient cars increases cost per km/l above certain points, petrol &lt;16 km/l</t>
  </si>
  <si>
    <t>unit</t>
  </si>
  <si>
    <t>Calculation factor</t>
  </si>
  <si>
    <t>Unit</t>
  </si>
  <si>
    <t>km/l eq</t>
  </si>
  <si>
    <t>Implementation of registration fee on different types of renewable vehicles</t>
  </si>
  <si>
    <t>Afgiftssatser</t>
  </si>
  <si>
    <t>A. Benzindrevne biler m.v.</t>
  </si>
  <si>
    <t>Kilometer pr. liter mindst</t>
  </si>
  <si>
    <t>Under</t>
  </si>
  <si>
    <t>men ikke under</t>
  </si>
  <si>
    <t>Satser mv.</t>
  </si>
  <si>
    <t>B. Dieseldrevne biler m.v.*)</t>
  </si>
  <si>
    <t>kr. pr. halvår</t>
  </si>
  <si>
    <t>kr. pr. halvår pr. bil</t>
  </si>
  <si>
    <t>Afgift i alt</t>
  </si>
  <si>
    <t>pr. bil</t>
  </si>
  <si>
    <t>Afgift pr. halvår. kr. pr. bil</t>
  </si>
  <si>
    <t>Grund­beløb for udlig­nings­afgift i 2015-niveau.</t>
  </si>
  <si>
    <t>For­brugs­afgift.</t>
  </si>
  <si>
    <t>Udlig­nings­afgift.</t>
  </si>
  <si>
    <t>kr. pr. halvår.</t>
  </si>
  <si>
    <t>Original values for fuel efficiency fee</t>
  </si>
  <si>
    <t xml:space="preserve">Template for new Fuel efficiency fee for cars with two new steps and additional 500 DKK in fee for all other catagories. </t>
  </si>
  <si>
    <t>Template is tempory untill the government agree on the new structure as explained in the source for the new registration fee</t>
  </si>
  <si>
    <t>Ownership fee</t>
  </si>
  <si>
    <t>reimbursement on battery maximum 45 kWh, assumed avg EV has more than 45 kWh battery</t>
  </si>
  <si>
    <t>reimbursement on battery maximum 45 kWh, assumed avg EV has more than 45 kWh battery, until 2021</t>
  </si>
  <si>
    <t>reimbursement on battery maximum 45 kWh, asssumed avg battery of 11 kWh</t>
  </si>
  <si>
    <t>reimbursement on battery maximum 45 kWh, asssumed avg battery of 11 kWh, untill 2021</t>
  </si>
  <si>
    <t>Other</t>
  </si>
  <si>
    <t>BASE</t>
  </si>
  <si>
    <t>NEW. Annual ownership fee (DKK)</t>
  </si>
  <si>
    <t>OLD. Annual ownership fee (DKK)</t>
  </si>
  <si>
    <t>TPMTM</t>
  </si>
  <si>
    <t>TPMPM</t>
  </si>
  <si>
    <t>TPCOM</t>
  </si>
  <si>
    <t>TPBUM</t>
  </si>
  <si>
    <t>TFVAS</t>
  </si>
  <si>
    <t>TFTRS</t>
  </si>
  <si>
    <t>Taxes on trucks is dependend on the amount of axels on the truck and is called road tax. The tax is thereby calculated based on the assumption all trucks have 2 axels and is only used to simulate tax revenues, as the tax tax is similar for all processes.</t>
  </si>
  <si>
    <t>Taxes are only applied on Coach and is based on the assumption that all busses weight 7500 kg. The tax is only used to simulate tax revenues, as the tax tax is similar for all processes.</t>
  </si>
  <si>
    <t>MKr18</t>
  </si>
  <si>
    <t>TPMTGSBL1E</t>
  </si>
  <si>
    <t>TPMPGSBL1E</t>
  </si>
  <si>
    <t>TPBUDSBL1E</t>
  </si>
  <si>
    <t>TPCODSBL1E</t>
  </si>
  <si>
    <t>Truck</t>
  </si>
  <si>
    <t>TFVADSBL1E</t>
  </si>
  <si>
    <t>TFVAGSBL1E</t>
  </si>
  <si>
    <t>TFTRDSBL1E</t>
  </si>
  <si>
    <t>Adjusted efficiency for existing cars</t>
  </si>
  <si>
    <t>Inserted Fill table to automaticly update taxes according to investment costs this includes implementing an updated version of all ownerships taxes</t>
  </si>
  <si>
    <t>~TFM_INS</t>
  </si>
  <si>
    <t>Electic</t>
  </si>
  <si>
    <t>based on VT_DK_TRA assumptions with respect to energy statistics and Autonomie assumptions (ASSESSMENT OF VEHICLE SIZING, ENERGY
CONSUMPTION, AND COST THROUGH LARGE-SCALE
SIMULATION OF ADVANCED VEHICLE
TECHNOLOGIES)</t>
  </si>
  <si>
    <t>TRAELCEV</t>
  </si>
  <si>
    <t>TRA_XASSUMPTIONS</t>
  </si>
  <si>
    <t>DEACTIVATE~TFM_INS</t>
  </si>
  <si>
    <t>TPR*,TFR*</t>
  </si>
  <si>
    <t>TPA*, TFA*</t>
  </si>
  <si>
    <t>Aviation gasoline TRA</t>
  </si>
  <si>
    <t>TRAAGSL</t>
  </si>
  <si>
    <t>2018-NOK/GJ</t>
  </si>
  <si>
    <t>Diesel TRA - For ships near coast</t>
  </si>
  <si>
    <t>TRADSBLN</t>
  </si>
  <si>
    <t>TRAKE*</t>
  </si>
  <si>
    <t>NO1</t>
  </si>
  <si>
    <t>NO₂</t>
  </si>
  <si>
    <t>Fuel controler</t>
  </si>
  <si>
    <t>Simon Brøndum Andersen (COWI)</t>
  </si>
  <si>
    <t>All</t>
  </si>
  <si>
    <t>Implementing Norwegian taxes into TIMES Nordic</t>
  </si>
  <si>
    <t>MNOK15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</si>
</sst>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_(* #,##0_);_(* \(#,##0\);_(* &quot;-&quot;_);_(@_)"/>
    <numFmt numFmtId="165" formatCode="_(* #,##0.00_);_(* \(#,##0.00\);_(* &quot;-&quot;??_);_(@_)"/>
    <numFmt numFmtId="166" formatCode="0.0"/>
    <numFmt numFmtId="167" formatCode="\Te\x\t"/>
    <numFmt numFmtId="168" formatCode="dd/mm/yy;@"/>
    <numFmt numFmtId="169" formatCode="_-&quot;€&quot;\ * #,##0.00_-;\-&quot;€&quot;\ * #,##0.00_-;_-&quot;€&quot;\ * &quot;-&quot;??_-;_-@_-"/>
    <numFmt numFmtId="170" formatCode="#,##0;\-\ #,##0;_-\ &quot;- &quot;"/>
    <numFmt numFmtId="171" formatCode="_-[$€-2]\ * #,##0.00_-;\-[$€-2]\ * #,##0.00_-;_-[$€-2]\ * &quot;-&quot;??_-"/>
    <numFmt numFmtId="172" formatCode="_([$€]* #,##0.00_);_([$€]* \(#,##0.00\);_([$€]* &quot;-&quot;??_);_(@_)"/>
    <numFmt numFmtId="173" formatCode="#,##0.0000"/>
    <numFmt numFmtId="174" formatCode="_-* #,##0.00\ _k_r_-;\-* #,##0.00\ _k_r_-;_-* &quot;-&quot;??\ _k_r_-;_-@_-"/>
    <numFmt numFmtId="175" formatCode="???,???.00"/>
    <numFmt numFmtId="176" formatCode="_-[$€-2]* #,##0.00_-;\-[$€-2]* #,##0.00_-;_-[$€-2]* &quot;-&quot;??_-"/>
    <numFmt numFmtId="177" formatCode="0_ ;\-0\ "/>
    <numFmt numFmtId="178" formatCode="0.0%"/>
    <numFmt numFmtId="179" formatCode="#,##0;#\ ##0"/>
    <numFmt numFmtId="180" formatCode="_-* #,##0.00\ _€_-;\-* #,##0.00\ _€_-;_-* &quot;-&quot;??\ _€_-;_-@_-"/>
    <numFmt numFmtId="181" formatCode="#,##0.00\ &quot;F&quot;;[Red]\-#,##0.00\ &quot;F&quot;"/>
    <numFmt numFmtId="182" formatCode="#,##0.0_)"/>
    <numFmt numFmtId="183" formatCode="0.0;\-0.0"/>
    <numFmt numFmtId="184" formatCode="\$#,##0\ ;\(\$#,##0\)"/>
  </numFmts>
  <fonts count="147">
    <font>
      <sz val="11"/>
      <color theme="1"/>
      <name val="Calibri"/>
      <family val="2"/>
      <scheme val="minor"/>
    </font>
    <font>
      <b/>
      <sz val="14"/>
      <color theme="1"/>
      <name val="Calibri"/>
      <family val="2"/>
      <scheme val="minor"/>
    </font>
    <font>
      <b/>
      <sz val="10"/>
      <name val="Arial"/>
      <family val="2"/>
    </font>
    <font>
      <sz val="11"/>
      <color theme="1"/>
      <name val="Calibri"/>
      <family val="2"/>
      <scheme val="minor"/>
    </font>
    <font>
      <b/>
      <sz val="10"/>
      <color indexed="12"/>
      <name val="Arial"/>
      <family val="2"/>
    </font>
    <font>
      <sz val="10"/>
      <name val="Arial"/>
      <family val="2"/>
    </font>
    <font>
      <sz val="10"/>
      <name val="Arial"/>
      <family val="2"/>
    </font>
    <font>
      <b/>
      <sz val="14"/>
      <color rgb="FFFF0000"/>
      <name val="Calibri"/>
      <family val="2"/>
      <scheme val="minor"/>
    </font>
    <font>
      <sz val="11"/>
      <color rgb="FFFF0000"/>
      <name val="Calibri"/>
      <family val="2"/>
      <scheme val="minor"/>
    </font>
    <font>
      <b/>
      <sz val="11"/>
      <color indexed="10"/>
      <name val="Calibri"/>
      <family val="2"/>
    </font>
    <font>
      <sz val="11"/>
      <name val="Calibri"/>
      <family val="2"/>
    </font>
    <font>
      <b/>
      <sz val="15"/>
      <name val="Calibri"/>
      <family val="2"/>
    </font>
    <font>
      <sz val="11"/>
      <name val="Calibri"/>
      <family val="2"/>
      <scheme val="minor"/>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10"/>
      <name val="Helv"/>
    </font>
    <font>
      <sz val="10"/>
      <color rgb="FF9C0006"/>
      <name val="Calibri"/>
      <family val="2"/>
    </font>
    <font>
      <sz val="11"/>
      <color theme="1"/>
      <name val="Calibri"/>
      <family val="2"/>
    </font>
    <font>
      <sz val="10"/>
      <color theme="1"/>
      <name val="Calibri"/>
      <family val="2"/>
    </font>
    <font>
      <b/>
      <sz val="9"/>
      <color indexed="81"/>
      <name val="Tahoma"/>
      <family val="2"/>
    </font>
    <font>
      <sz val="9"/>
      <color indexed="81"/>
      <name val="Tahoma"/>
      <family val="2"/>
    </font>
    <font>
      <sz val="10"/>
      <color theme="1"/>
      <name val="Arial"/>
      <family val="2"/>
    </font>
    <font>
      <b/>
      <sz val="11"/>
      <color rgb="FFFA7D00"/>
      <name val="Calibri"/>
      <family val="2"/>
      <scheme val="minor"/>
    </font>
    <font>
      <sz val="10"/>
      <name val="Arial"/>
      <family val="2"/>
    </font>
    <font>
      <sz val="8"/>
      <name val="Arial"/>
      <family val="2"/>
    </font>
    <font>
      <sz val="9"/>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12"/>
      <name val="Arial"/>
      <family val="2"/>
    </font>
    <font>
      <sz val="11"/>
      <color rgb="FF000000"/>
      <name val="Calibri"/>
      <family val="2"/>
    </font>
    <font>
      <sz val="10"/>
      <color indexed="10"/>
      <name val="Arial"/>
      <family val="2"/>
    </font>
    <font>
      <sz val="10"/>
      <name val="Calibri"/>
      <family val="2"/>
      <scheme val="minor"/>
    </font>
    <font>
      <sz val="10"/>
      <color rgb="FF008FBC"/>
      <name val="Calibri"/>
      <family val="2"/>
      <scheme val="minor"/>
    </font>
    <font>
      <u/>
      <sz val="10"/>
      <color indexed="12"/>
      <name val="Arial"/>
      <family val="2"/>
    </font>
    <font>
      <sz val="10"/>
      <color rgb="FF006100"/>
      <name val="Arial"/>
      <family val="2"/>
    </font>
    <font>
      <u/>
      <sz val="10"/>
      <color theme="10"/>
      <name val="Arial"/>
      <family val="2"/>
    </font>
    <font>
      <b/>
      <sz val="11"/>
      <color theme="1"/>
      <name val="Calibri"/>
      <family val="2"/>
    </font>
    <font>
      <sz val="11"/>
      <color rgb="FF333333"/>
      <name val="Calibri"/>
      <family val="2"/>
      <scheme val="minor"/>
    </font>
    <font>
      <sz val="11"/>
      <color rgb="FF000000"/>
      <name val="Calibri"/>
      <family val="2"/>
      <scheme val="minor"/>
    </font>
    <font>
      <b/>
      <sz val="10"/>
      <color indexed="81"/>
      <name val="Calibri"/>
      <family val="2"/>
    </font>
    <font>
      <sz val="10"/>
      <color indexed="81"/>
      <name val="Calibri"/>
      <family val="2"/>
    </font>
    <font>
      <b/>
      <sz val="11"/>
      <name val="Calibri"/>
      <family val="2"/>
      <charset val="204"/>
    </font>
    <font>
      <b/>
      <sz val="11"/>
      <color rgb="FF3264FF"/>
      <name val="Calibri"/>
      <family val="2"/>
      <scheme val="minor"/>
    </font>
    <font>
      <sz val="10"/>
      <name val="Arial"/>
      <family val="2"/>
    </font>
    <font>
      <sz val="10"/>
      <name val="Calibri"/>
      <family val="2"/>
    </font>
    <font>
      <u/>
      <sz val="8"/>
      <color indexed="12"/>
      <name val="Arial"/>
      <family val="2"/>
    </font>
    <font>
      <sz val="10"/>
      <color indexed="8"/>
      <name val="Arial"/>
      <family val="2"/>
    </font>
    <font>
      <i/>
      <sz val="10"/>
      <name val="Calibri"/>
      <family val="2"/>
    </font>
    <font>
      <sz val="10"/>
      <color rgb="FF0000FF"/>
      <name val="Calibri"/>
      <family val="2"/>
    </font>
    <font>
      <b/>
      <sz val="16"/>
      <color theme="0"/>
      <name val="Calibri"/>
      <family val="2"/>
      <scheme val="minor"/>
    </font>
    <font>
      <sz val="10"/>
      <color rgb="FF00B050"/>
      <name val="Calibri"/>
      <family val="2"/>
    </font>
    <font>
      <sz val="10"/>
      <color rgb="FFFF0000"/>
      <name val="Calibri"/>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u/>
      <sz val="11"/>
      <color theme="10"/>
      <name val="Calibri"/>
      <family val="2"/>
      <scheme val="minor"/>
    </font>
    <font>
      <sz val="10"/>
      <name val="Times New Roman"/>
      <family val="1"/>
    </font>
    <font>
      <sz val="18"/>
      <color theme="3"/>
      <name val="Cambria"/>
      <family val="2"/>
      <scheme val="major"/>
    </font>
    <font>
      <b/>
      <sz val="7"/>
      <color indexed="45"/>
      <name val="Arial"/>
      <family val="2"/>
    </font>
    <font>
      <sz val="7"/>
      <color indexed="45"/>
      <name val="Arial"/>
      <family val="2"/>
    </font>
    <font>
      <sz val="11"/>
      <name val="Arial"/>
      <family val="2"/>
    </font>
    <font>
      <sz val="10"/>
      <name val="Geneva"/>
      <family val="2"/>
    </font>
    <font>
      <u/>
      <sz val="10"/>
      <color indexed="12"/>
      <name val="Geneva"/>
      <family val="2"/>
    </font>
    <font>
      <sz val="12"/>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b/>
      <sz val="11"/>
      <name val="Calibri"/>
      <family val="2"/>
    </font>
    <font>
      <b/>
      <sz val="13"/>
      <color theme="0"/>
      <name val="Calibri"/>
      <family val="2"/>
      <scheme val="minor"/>
    </font>
    <font>
      <b/>
      <sz val="12"/>
      <color theme="0"/>
      <name val="Calibri"/>
      <family val="2"/>
      <scheme val="minor"/>
    </font>
    <font>
      <b/>
      <sz val="10"/>
      <color rgb="FFFFFFFF"/>
      <name val="Arial"/>
      <family val="2"/>
    </font>
    <font>
      <sz val="8"/>
      <color rgb="FF000000"/>
      <name val="Arial"/>
      <family val="2"/>
    </font>
    <font>
      <sz val="8"/>
      <color rgb="FF222222"/>
      <name val="Arial"/>
      <family val="2"/>
    </font>
  </fonts>
  <fills count="90">
    <fill>
      <patternFill patternType="none"/>
    </fill>
    <fill>
      <patternFill patternType="gray125"/>
    </fill>
    <fill>
      <patternFill patternType="solid">
        <fgColor rgb="FFFFC000"/>
        <bgColor indexed="64"/>
      </patternFill>
    </fill>
    <fill>
      <patternFill patternType="solid">
        <fgColor indexed="43"/>
        <bgColor indexed="64"/>
      </patternFill>
    </fill>
    <fill>
      <patternFill patternType="solid">
        <fgColor theme="9" tint="0.59999389629810485"/>
        <bgColor indexed="64"/>
      </patternFill>
    </fill>
    <fill>
      <patternFill patternType="solid">
        <fgColor indexed="44"/>
        <bgColor indexed="64"/>
      </patternFill>
    </fill>
    <fill>
      <patternFill patternType="solid">
        <fgColor theme="2" tint="-9.9978637043366805E-2"/>
        <bgColor indexed="64"/>
      </patternFill>
    </fill>
    <fill>
      <patternFill patternType="solid">
        <fgColor indexed="9"/>
        <bgColor indexed="64"/>
      </patternFill>
    </fill>
    <fill>
      <patternFill patternType="solid">
        <fgColor indexed="51"/>
        <bgColor indexed="64"/>
      </patternFill>
    </fill>
    <fill>
      <patternFill patternType="solid">
        <fgColor rgb="FFFFFF00"/>
        <bgColor indexed="64"/>
      </patternFill>
    </fill>
    <fill>
      <patternFill patternType="solid">
        <fgColor rgb="FFFFC7CE"/>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rgb="FFF2F2F2"/>
      </patternFill>
    </fill>
    <fill>
      <patternFill patternType="solid">
        <fgColor indexed="22"/>
        <bgColor indexed="64"/>
      </patternFill>
    </fill>
    <fill>
      <patternFill patternType="darkTrellis"/>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solid">
        <fgColor theme="4" tint="0.79998168889431442"/>
        <bgColor indexed="64"/>
      </patternFill>
    </fill>
    <fill>
      <patternFill patternType="solid">
        <fgColor indexed="46"/>
        <bgColor indexed="64"/>
      </patternFill>
    </fill>
    <fill>
      <patternFill patternType="solid">
        <fgColor rgb="FF64C8FF"/>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theme="0" tint="-0.34998626667073579"/>
        <bgColor indexed="64"/>
      </patternFill>
    </fill>
    <fill>
      <patternFill patternType="solid">
        <fgColor indexed="41"/>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theme="0" tint="-0.24994659260841701"/>
        <bgColor indexed="64"/>
      </patternFill>
    </fill>
    <fill>
      <patternFill patternType="solid">
        <fgColor rgb="FFFFFFFF"/>
        <bgColor indexed="64"/>
      </patternFill>
    </fill>
    <fill>
      <patternFill patternType="solid">
        <fgColor rgb="FF14143C"/>
        <bgColor indexed="64"/>
      </patternFill>
    </fill>
    <fill>
      <patternFill patternType="solid">
        <fgColor rgb="FFD1C5C3"/>
        <bgColor indexed="64"/>
      </patternFill>
    </fill>
    <fill>
      <patternFill patternType="solid">
        <fgColor rgb="FFF9F9F9"/>
        <bgColor indexed="64"/>
      </patternFill>
    </fill>
    <fill>
      <patternFill patternType="solid">
        <fgColor rgb="FFFF0000"/>
        <bgColor indexed="64"/>
      </patternFill>
    </fill>
  </fills>
  <borders count="88">
    <border>
      <left/>
      <right/>
      <top/>
      <bottom/>
      <diagonal/>
    </border>
    <border>
      <left/>
      <right/>
      <top style="thin">
        <color indexed="64"/>
      </top>
      <bottom style="medium">
        <color indexed="64"/>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thin">
        <color auto="1"/>
      </top>
      <bottom/>
      <diagonal/>
    </border>
    <border>
      <left/>
      <right style="thin">
        <color auto="1"/>
      </right>
      <top style="thin">
        <color auto="1"/>
      </top>
      <bottom style="thin">
        <color auto="1"/>
      </bottom>
      <diagonal/>
    </border>
    <border>
      <left/>
      <right/>
      <top style="thin">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top/>
      <bottom style="thin">
        <color indexed="50"/>
      </bottom>
      <diagonal/>
    </border>
    <border>
      <left/>
      <right/>
      <top style="thin">
        <color indexed="45"/>
      </top>
      <bottom style="thin">
        <color indexed="4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medium">
        <color rgb="FFC4C4C4"/>
      </left>
      <right style="medium">
        <color rgb="FFC4C4C4"/>
      </right>
      <top style="medium">
        <color rgb="FFC4C4C4"/>
      </top>
      <bottom style="medium">
        <color rgb="FFC4C4C4"/>
      </bottom>
      <diagonal/>
    </border>
    <border>
      <left style="medium">
        <color rgb="FFC4C4C4"/>
      </left>
      <right/>
      <top style="medium">
        <color rgb="FFC4C4C4"/>
      </top>
      <bottom style="medium">
        <color rgb="FFC4C4C4"/>
      </bottom>
      <diagonal/>
    </border>
    <border>
      <left/>
      <right/>
      <top style="medium">
        <color rgb="FFC4C4C4"/>
      </top>
      <bottom style="medium">
        <color rgb="FFC4C4C4"/>
      </bottom>
      <diagonal/>
    </border>
    <border>
      <left/>
      <right style="medium">
        <color rgb="FFC4C4C4"/>
      </right>
      <top style="medium">
        <color rgb="FFC4C4C4"/>
      </top>
      <bottom style="medium">
        <color rgb="FFC4C4C4"/>
      </bottom>
      <diagonal/>
    </border>
    <border>
      <left style="medium">
        <color rgb="FFC4C4C4"/>
      </left>
      <right/>
      <top style="medium">
        <color rgb="FFC4C4C4"/>
      </top>
      <bottom/>
      <diagonal/>
    </border>
    <border>
      <left/>
      <right/>
      <top style="medium">
        <color rgb="FFC4C4C4"/>
      </top>
      <bottom/>
      <diagonal/>
    </border>
    <border>
      <left/>
      <right style="medium">
        <color rgb="FFC4C4C4"/>
      </right>
      <top style="medium">
        <color rgb="FFC4C4C4"/>
      </top>
      <bottom/>
      <diagonal/>
    </border>
    <border>
      <left style="medium">
        <color rgb="FFC4C4C4"/>
      </left>
      <right/>
      <top/>
      <bottom/>
      <diagonal/>
    </border>
    <border>
      <left/>
      <right style="medium">
        <color rgb="FFC4C4C4"/>
      </right>
      <top/>
      <bottom/>
      <diagonal/>
    </border>
    <border>
      <left style="medium">
        <color rgb="FFC4C4C4"/>
      </left>
      <right/>
      <top/>
      <bottom style="medium">
        <color rgb="FFC4C4C4"/>
      </bottom>
      <diagonal/>
    </border>
    <border>
      <left/>
      <right/>
      <top/>
      <bottom style="medium">
        <color rgb="FFC4C4C4"/>
      </bottom>
      <diagonal/>
    </border>
    <border>
      <left/>
      <right style="medium">
        <color rgb="FFC4C4C4"/>
      </right>
      <top/>
      <bottom style="medium">
        <color rgb="FFC4C4C4"/>
      </bottom>
      <diagonal/>
    </border>
    <border>
      <left style="medium">
        <color rgb="FFC4C4C4"/>
      </left>
      <right style="medium">
        <color rgb="FFC4C4C4"/>
      </right>
      <top style="medium">
        <color rgb="FFC4C4C4"/>
      </top>
      <bottom/>
      <diagonal/>
    </border>
    <border>
      <left style="medium">
        <color rgb="FFC4C4C4"/>
      </left>
      <right style="medium">
        <color rgb="FFC4C4C4"/>
      </right>
      <top/>
      <bottom/>
      <diagonal/>
    </border>
    <border>
      <left style="medium">
        <color rgb="FFC4C4C4"/>
      </left>
      <right style="medium">
        <color rgb="FFC4C4C4"/>
      </right>
      <top/>
      <bottom style="medium">
        <color rgb="FFC4C4C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40755">
    <xf numFmtId="0" fontId="0" fillId="0" borderId="0"/>
    <xf numFmtId="0" fontId="3" fillId="0" borderId="0"/>
    <xf numFmtId="0" fontId="5"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6" fillId="0" borderId="0" applyNumberFormat="0" applyFont="0" applyFill="0" applyBorder="0" applyProtection="0">
      <alignment horizontal="left" vertical="center" indent="5"/>
    </xf>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4" fontId="33" fillId="29" borderId="4">
      <alignment horizontal="right" vertical="center"/>
    </xf>
    <xf numFmtId="4" fontId="33" fillId="29" borderId="4">
      <alignment horizontal="right" vertical="center"/>
    </xf>
    <xf numFmtId="0" fontId="37" fillId="10" borderId="0" applyNumberFormat="0" applyBorder="0" applyAlignment="0" applyProtection="0"/>
    <xf numFmtId="0" fontId="15" fillId="30" borderId="9" applyNumberFormat="0" applyAlignment="0" applyProtection="0"/>
    <xf numFmtId="0" fontId="16" fillId="0" borderId="10" applyNumberFormat="0" applyFill="0" applyAlignment="0" applyProtection="0"/>
    <xf numFmtId="0" fontId="17" fillId="31" borderId="11" applyNumberFormat="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36" fillId="0" borderId="0"/>
    <xf numFmtId="0" fontId="34" fillId="0" borderId="12">
      <alignment horizontal="left" vertical="center" wrapText="1" indent="2"/>
    </xf>
    <xf numFmtId="171" fontId="5"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72" fontId="6"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0" fontId="6" fillId="0" borderId="0" applyFont="0" applyFill="0" applyBorder="0" applyAlignment="0" applyProtection="0"/>
    <xf numFmtId="171" fontId="6"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71"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0" fontId="36" fillId="0" borderId="0"/>
    <xf numFmtId="0" fontId="18" fillId="16" borderId="9" applyNumberFormat="0" applyAlignment="0" applyProtection="0"/>
    <xf numFmtId="0" fontId="18" fillId="16" borderId="9" applyNumberFormat="0" applyAlignment="0" applyProtection="0"/>
    <xf numFmtId="4" fontId="34" fillId="0" borderId="0" applyBorder="0">
      <alignment horizontal="right" vertical="center"/>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0" fontId="20" fillId="32" borderId="0" applyNumberFormat="0" applyBorder="0" applyAlignment="0" applyProtection="0"/>
    <xf numFmtId="0" fontId="6" fillId="0" borderId="0"/>
    <xf numFmtId="0" fontId="6" fillId="0" borderId="0"/>
    <xf numFmtId="0" fontId="36" fillId="0" borderId="0"/>
    <xf numFmtId="0" fontId="3" fillId="0" borderId="0"/>
    <xf numFmtId="0" fontId="3" fillId="0" borderId="0"/>
    <xf numFmtId="0" fontId="3" fillId="0" borderId="0"/>
    <xf numFmtId="0" fontId="38" fillId="0" borderId="0"/>
    <xf numFmtId="0" fontId="39" fillId="0" borderId="0"/>
    <xf numFmtId="0" fontId="3" fillId="0" borderId="0"/>
    <xf numFmtId="0" fontId="39" fillId="0" borderId="0"/>
    <xf numFmtId="0" fontId="31" fillId="0" borderId="0"/>
    <xf numFmtId="4" fontId="34" fillId="0" borderId="4" applyFill="0" applyBorder="0" applyProtection="0">
      <alignment horizontal="right" vertical="center"/>
    </xf>
    <xf numFmtId="0" fontId="35" fillId="0" borderId="0" applyNumberFormat="0" applyFill="0" applyBorder="0" applyProtection="0">
      <alignment horizontal="left" vertical="center"/>
    </xf>
    <xf numFmtId="0" fontId="6" fillId="33" borderId="0" applyNumberFormat="0" applyFont="0" applyBorder="0" applyAlignment="0" applyProtection="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13" fillId="0" borderId="0"/>
    <xf numFmtId="0" fontId="13"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32" fillId="0" borderId="0"/>
    <xf numFmtId="0" fontId="5" fillId="34" borderId="16" applyNumberFormat="0" applyFont="0" applyAlignment="0" applyProtection="0"/>
    <xf numFmtId="0" fontId="6"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6" fillId="34" borderId="16" applyNumberFormat="0" applyFont="0" applyAlignment="0" applyProtection="0"/>
    <xf numFmtId="0" fontId="31" fillId="34" borderId="16" applyNumberFormat="0" applyFont="0" applyAlignment="0" applyProtection="0"/>
    <xf numFmtId="170" fontId="5"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36" fillId="0" borderId="0"/>
    <xf numFmtId="9" fontId="6"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8" applyNumberFormat="0" applyFill="0" applyAlignment="0" applyProtection="0"/>
    <xf numFmtId="0" fontId="29" fillId="12" borderId="0" applyNumberFormat="0" applyBorder="0" applyAlignment="0" applyProtection="0"/>
    <xf numFmtId="0" fontId="30" fillId="13" borderId="0" applyNumberFormat="0" applyBorder="0" applyAlignment="0" applyProtection="0"/>
    <xf numFmtId="4" fontId="34" fillId="0" borderId="0"/>
    <xf numFmtId="165" fontId="3" fillId="0" borderId="0" applyFont="0" applyFill="0" applyBorder="0" applyAlignment="0" applyProtection="0"/>
    <xf numFmtId="0" fontId="39" fillId="0" borderId="0"/>
    <xf numFmtId="0" fontId="37" fillId="10" borderId="0" applyNumberFormat="0" applyBorder="0" applyAlignment="0" applyProtection="0"/>
    <xf numFmtId="0" fontId="43" fillId="35" borderId="19" applyNumberFormat="0" applyAlignment="0" applyProtection="0"/>
    <xf numFmtId="0"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5" fillId="0" borderId="0"/>
    <xf numFmtId="0" fontId="39" fillId="0" borderId="0"/>
    <xf numFmtId="0" fontId="39" fillId="0" borderId="0"/>
    <xf numFmtId="0" fontId="39" fillId="0" borderId="0"/>
    <xf numFmtId="0" fontId="39"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0" borderId="0"/>
    <xf numFmtId="0" fontId="3" fillId="0" borderId="0"/>
    <xf numFmtId="0" fontId="3" fillId="0" borderId="0"/>
    <xf numFmtId="0" fontId="5" fillId="0" borderId="0" applyNumberFormat="0" applyFont="0" applyFill="0" applyBorder="0" applyProtection="0">
      <alignment horizontal="left" vertical="center" indent="5"/>
    </xf>
    <xf numFmtId="0" fontId="37" fillId="10" borderId="0" applyNumberFormat="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3" fontId="34" fillId="37" borderId="4" applyNumberFormat="0" applyFont="0" applyBorder="0" applyAlignment="0" applyProtection="0">
      <alignment horizontal="right" vertical="center"/>
    </xf>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9" fontId="3" fillId="0" borderId="0" applyFont="0" applyFill="0" applyBorder="0" applyAlignment="0" applyProtection="0"/>
    <xf numFmtId="169" fontId="5" fillId="0" borderId="0" applyFont="0" applyFill="0" applyBorder="0" applyAlignment="0" applyProtection="0"/>
    <xf numFmtId="9" fontId="4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1" fontId="5" fillId="0" borderId="0" applyFont="0" applyFill="0" applyBorder="0" applyAlignment="0" applyProtection="0"/>
    <xf numFmtId="172" fontId="5" fillId="0" borderId="0" applyFont="0" applyFill="0" applyBorder="0" applyAlignment="0" applyProtection="0"/>
    <xf numFmtId="171" fontId="5" fillId="0" borderId="0" applyFont="0" applyFill="0" applyBorder="0" applyAlignment="0" applyProtection="0"/>
    <xf numFmtId="0"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47" fillId="0" borderId="21">
      <alignment horizontal="center"/>
      <protection hidden="1"/>
    </xf>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20" fillId="32" borderId="0" applyNumberFormat="0" applyBorder="0" applyAlignment="0" applyProtection="0"/>
    <xf numFmtId="0" fontId="5" fillId="0" borderId="0"/>
    <xf numFmtId="0" fontId="5" fillId="0" borderId="0"/>
    <xf numFmtId="0" fontId="39" fillId="0" borderId="0"/>
    <xf numFmtId="0" fontId="3" fillId="0" borderId="0"/>
    <xf numFmtId="0" fontId="36" fillId="0" borderId="0"/>
    <xf numFmtId="0" fontId="5" fillId="0" borderId="0"/>
    <xf numFmtId="0" fontId="5" fillId="0" borderId="0"/>
    <xf numFmtId="0" fontId="5"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0" fillId="36" borderId="0" applyNumberFormat="0" applyFont="0" applyBorder="0" applyAlignment="0" applyProtection="0"/>
    <xf numFmtId="0" fontId="34" fillId="0" borderId="4" applyNumberFormat="0" applyFill="0" applyAlignment="0" applyProtection="0"/>
    <xf numFmtId="0" fontId="45" fillId="0" borderId="0"/>
    <xf numFmtId="0" fontId="51" fillId="0" borderId="0"/>
    <xf numFmtId="0" fontId="48" fillId="0" borderId="0"/>
    <xf numFmtId="175" fontId="46" fillId="0" borderId="0" applyNumberFormat="0" applyProtection="0">
      <alignment horizontal="center" vertical="center"/>
    </xf>
    <xf numFmtId="0" fontId="3" fillId="0" borderId="0"/>
    <xf numFmtId="0" fontId="45" fillId="0" borderId="0"/>
    <xf numFmtId="0" fontId="49" fillId="0" borderId="0" applyNumberFormat="0" applyFill="0" applyBorder="0" applyAlignment="0" applyProtection="0"/>
    <xf numFmtId="174"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4" fontId="35" fillId="0" borderId="7" applyFill="0" applyBorder="0" applyProtection="0">
      <alignment horizontal="right" vertical="center"/>
    </xf>
    <xf numFmtId="0" fontId="44" fillId="0" borderId="0"/>
    <xf numFmtId="49" fontId="34" fillId="0" borderId="20" applyNumberFormat="0" applyFont="0" applyFill="0" applyBorder="0" applyProtection="0">
      <alignment horizontal="left" vertical="center" indent="5"/>
    </xf>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43" fillId="35" borderId="19" applyNumberFormat="0" applyAlignment="0" applyProtection="0"/>
    <xf numFmtId="0" fontId="61" fillId="0" borderId="26" applyNumberFormat="0" applyFill="0" applyAlignment="0" applyProtection="0"/>
    <xf numFmtId="0" fontId="62" fillId="41" borderId="27" applyNumberFormat="0" applyAlignment="0" applyProtection="0"/>
    <xf numFmtId="0" fontId="8" fillId="0" borderId="0" applyNumberFormat="0" applyFill="0" applyBorder="0" applyAlignment="0" applyProtection="0"/>
    <xf numFmtId="0" fontId="63" fillId="0" borderId="0" applyNumberFormat="0" applyFill="0" applyBorder="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65"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66" fillId="0" borderId="0"/>
    <xf numFmtId="0" fontId="68" fillId="0" borderId="0" applyNumberFormat="0" applyBorder="0" applyAlignment="0"/>
    <xf numFmtId="3" fontId="71" fillId="68" borderId="0" applyBorder="0" applyAlignment="0">
      <protection locked="0"/>
    </xf>
    <xf numFmtId="165" fontId="5" fillId="0" borderId="0" applyFont="0" applyFill="0" applyBorder="0" applyAlignment="0" applyProtection="0"/>
    <xf numFmtId="176" fontId="5" fillId="0" borderId="0" applyFont="0" applyFill="0" applyBorder="0" applyAlignment="0" applyProtection="0"/>
    <xf numFmtId="4" fontId="67" fillId="67" borderId="30" applyNumberFormat="0" applyFont="0" applyBorder="0" applyAlignment="0" applyProtection="0">
      <alignment horizontal="right"/>
    </xf>
    <xf numFmtId="0" fontId="5" fillId="0" borderId="0"/>
    <xf numFmtId="0" fontId="70" fillId="0" borderId="0"/>
    <xf numFmtId="176" fontId="5" fillId="0" borderId="0" applyFont="0" applyFill="0" applyBorder="0" applyAlignment="0" applyProtection="0"/>
    <xf numFmtId="0" fontId="59" fillId="40" borderId="19" applyNumberFormat="0" applyAlignment="0" applyProtection="0"/>
    <xf numFmtId="0" fontId="60" fillId="35" borderId="25" applyNumberFormat="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 fontId="67" fillId="69" borderId="0" applyNumberFormat="0" applyFont="0" applyBorder="0" applyAlignment="0" applyProtection="0">
      <alignment horizontal="right"/>
    </xf>
    <xf numFmtId="0" fontId="69" fillId="30" borderId="9" applyNumberFormat="0" applyFill="0" applyBorder="0" applyAlignment="0" applyProtection="0"/>
    <xf numFmtId="0" fontId="42" fillId="0" borderId="0"/>
    <xf numFmtId="165"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5" fontId="5" fillId="0" borderId="0" applyFont="0" applyFill="0" applyBorder="0" applyAlignment="0" applyProtection="0"/>
    <xf numFmtId="0" fontId="42" fillId="0" borderId="0"/>
    <xf numFmtId="0" fontId="73" fillId="38" borderId="0" applyNumberFormat="0" applyBorder="0" applyAlignment="0" applyProtection="0"/>
    <xf numFmtId="0" fontId="42" fillId="42" borderId="28" applyNumberFormat="0" applyFont="0" applyAlignment="0" applyProtection="0"/>
    <xf numFmtId="0" fontId="74" fillId="0" borderId="0" applyNumberFormat="0" applyFill="0" applyBorder="0" applyAlignment="0" applyProtection="0"/>
    <xf numFmtId="165" fontId="5" fillId="0" borderId="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0" fontId="5" fillId="0" borderId="0" applyNumberFormat="0" applyFont="0" applyFill="0" applyBorder="0" applyProtection="0">
      <alignment horizontal="left" vertical="center" indent="5"/>
    </xf>
    <xf numFmtId="165" fontId="3" fillId="0" borderId="0" applyFont="0" applyFill="0" applyBorder="0" applyAlignment="0" applyProtection="0"/>
    <xf numFmtId="165" fontId="5" fillId="0" borderId="0" applyFont="0" applyFill="0" applyBorder="0" applyAlignment="0" applyProtection="0"/>
    <xf numFmtId="174" fontId="5" fillId="0" borderId="0" applyFont="0" applyFill="0" applyBorder="0" applyAlignment="0" applyProtection="0"/>
    <xf numFmtId="0" fontId="5" fillId="33" borderId="0" applyNumberFormat="0" applyFont="0" applyBorder="0" applyAlignment="0" applyProtection="0"/>
    <xf numFmtId="9" fontId="3" fillId="0" borderId="0" applyFont="0" applyFill="0" applyBorder="0" applyAlignment="0" applyProtection="0"/>
    <xf numFmtId="0" fontId="5" fillId="42" borderId="28" applyNumberFormat="0" applyFont="0" applyAlignment="0" applyProtection="0"/>
    <xf numFmtId="0" fontId="5" fillId="0" borderId="0"/>
    <xf numFmtId="0" fontId="5" fillId="0" borderId="0"/>
    <xf numFmtId="0" fontId="82" fillId="0" borderId="0"/>
    <xf numFmtId="176" fontId="5" fillId="0" borderId="0"/>
    <xf numFmtId="3" fontId="5" fillId="71" borderId="19" applyFont="0" applyFill="0" applyBorder="0" applyAlignment="0" applyProtection="0"/>
    <xf numFmtId="3" fontId="87" fillId="72" borderId="19" applyNumberFormat="0" applyBorder="0" applyAlignment="0" applyProtection="0"/>
    <xf numFmtId="0" fontId="83" fillId="71" borderId="19" applyNumberFormat="0" applyBorder="0" applyAlignment="0" applyProtection="0"/>
    <xf numFmtId="165"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71"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88" fillId="2" borderId="0" applyNumberFormat="0" applyAlignment="0" applyProtection="0"/>
    <xf numFmtId="176" fontId="84" fillId="0" borderId="0" applyNumberFormat="0" applyFill="0" applyBorder="0" applyAlignment="0" applyProtection="0">
      <alignment vertical="top"/>
      <protection locked="0"/>
    </xf>
    <xf numFmtId="177" fontId="89" fillId="73" borderId="0" applyNumberFormat="0" applyBorder="0" applyAlignment="0" applyProtection="0">
      <alignment horizontal="center" vertical="top" wrapText="1"/>
    </xf>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6" fontId="5" fillId="0" borderId="0"/>
    <xf numFmtId="176" fontId="5" fillId="0" borderId="0"/>
    <xf numFmtId="176" fontId="5" fillId="0" borderId="0"/>
    <xf numFmtId="177" fontId="5" fillId="0" borderId="0"/>
    <xf numFmtId="0" fontId="45" fillId="0" borderId="0"/>
    <xf numFmtId="177" fontId="83" fillId="71" borderId="0" applyNumberFormat="0" applyBorder="0" applyAlignment="0"/>
    <xf numFmtId="0" fontId="31" fillId="34" borderId="16" applyNumberFormat="0" applyFont="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0" fontId="90" fillId="35" borderId="19" applyNumberFormat="0" applyFill="0" applyBorder="0" applyAlignment="0" applyProtection="0"/>
    <xf numFmtId="0" fontId="86" fillId="35" borderId="19" applyFill="0" applyBorder="0" applyAlignment="0" applyProtection="0"/>
    <xf numFmtId="0" fontId="88" fillId="2" borderId="0" applyNumberForma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91" fillId="0" borderId="0"/>
    <xf numFmtId="0" fontId="92" fillId="0" borderId="0">
      <alignment horizontal="right"/>
    </xf>
    <xf numFmtId="0" fontId="93" fillId="0" borderId="0"/>
    <xf numFmtId="0" fontId="94" fillId="0" borderId="0"/>
    <xf numFmtId="0" fontId="95" fillId="0" borderId="0"/>
    <xf numFmtId="0" fontId="96" fillId="0" borderId="45" applyNumberFormat="0" applyAlignment="0"/>
    <xf numFmtId="0" fontId="97" fillId="0" borderId="0" applyAlignment="0">
      <alignment horizontal="left"/>
    </xf>
    <xf numFmtId="0" fontId="97" fillId="0" borderId="0">
      <alignment horizontal="right"/>
    </xf>
    <xf numFmtId="178" fontId="97" fillId="0" borderId="0">
      <alignment horizontal="right"/>
    </xf>
    <xf numFmtId="166" fontId="98" fillId="0" borderId="0">
      <alignment horizontal="right"/>
    </xf>
    <xf numFmtId="0" fontId="99" fillId="0" borderId="0"/>
    <xf numFmtId="0" fontId="15" fillId="30" borderId="9" applyNumberFormat="0" applyAlignment="0" applyProtection="0"/>
    <xf numFmtId="0" fontId="15" fillId="30" borderId="9" applyNumberFormat="0" applyAlignment="0" applyProtection="0"/>
    <xf numFmtId="0" fontId="17" fillId="31" borderId="11" applyNumberFormat="0" applyAlignment="0" applyProtection="0"/>
    <xf numFmtId="165" fontId="5" fillId="0" borderId="0" applyFont="0" applyFill="0" applyBorder="0" applyAlignment="0" applyProtection="0"/>
    <xf numFmtId="165" fontId="100" fillId="0" borderId="0" applyFont="0" applyFill="0" applyBorder="0" applyAlignment="0" applyProtection="0"/>
    <xf numFmtId="165" fontId="13" fillId="0" borderId="0" applyFont="0" applyFill="0" applyBorder="0" applyAlignment="0" applyProtection="0"/>
    <xf numFmtId="165" fontId="100" fillId="0" borderId="0" applyFont="0" applyFill="0" applyBorder="0" applyAlignment="0" applyProtection="0"/>
    <xf numFmtId="165" fontId="100" fillId="0" borderId="0" applyFont="0" applyFill="0" applyBorder="0" applyAlignment="0" applyProtection="0"/>
    <xf numFmtId="165" fontId="100"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23" fillId="0" borderId="0" applyNumberFormat="0" applyFill="0" applyBorder="0" applyAlignment="0" applyProtection="0"/>
    <xf numFmtId="0" fontId="30" fillId="13" borderId="0" applyNumberFormat="0" applyBorder="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84" fillId="0" borderId="0" applyNumberFormat="0" applyFill="0" applyBorder="0" applyAlignment="0" applyProtection="0">
      <alignment vertical="top"/>
      <protection locked="0"/>
    </xf>
    <xf numFmtId="0" fontId="18" fillId="16" borderId="9" applyNumberFormat="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84" fillId="0" borderId="0" applyNumberFormat="0" applyFill="0" applyBorder="0" applyAlignment="0" applyProtection="0">
      <alignment vertical="top"/>
      <protection locked="0"/>
    </xf>
    <xf numFmtId="0" fontId="74"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alignment vertical="top"/>
      <protection locked="0"/>
    </xf>
    <xf numFmtId="0" fontId="16" fillId="0" borderId="10"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7"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42"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6" fontId="10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5" fillId="0" borderId="0"/>
    <xf numFmtId="0" fontId="3" fillId="0" borderId="0"/>
    <xf numFmtId="0" fontId="3" fillId="0" borderId="0"/>
    <xf numFmtId="0" fontId="3" fillId="0" borderId="0"/>
    <xf numFmtId="0" fontId="45" fillId="0" borderId="0" applyFill="0" applyBorder="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7" fontId="83" fillId="71" borderId="0" applyNumberFormat="0" applyBorder="0" applyAlignment="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178" fontId="100"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03" fillId="0" borderId="0" applyNumberFormat="0" applyFill="0" applyBorder="0" applyAlignment="0" applyProtection="0"/>
    <xf numFmtId="0" fontId="24" fillId="0" borderId="0" applyNumberFormat="0" applyFill="0" applyBorder="0" applyAlignment="0" applyProtection="0"/>
    <xf numFmtId="0" fontId="28" fillId="0" borderId="18" applyNumberFormat="0" applyFill="0" applyAlignment="0" applyProtection="0"/>
    <xf numFmtId="0" fontId="22" fillId="0" borderId="0" applyNumberFormat="0" applyFill="0" applyBorder="0" applyAlignment="0" applyProtection="0"/>
    <xf numFmtId="0" fontId="104" fillId="0" borderId="46" applyNumberFormat="0">
      <alignment vertical="center"/>
    </xf>
    <xf numFmtId="179" fontId="105" fillId="0" borderId="46">
      <alignment horizontal="right" vertical="center"/>
    </xf>
    <xf numFmtId="177" fontId="89" fillId="73" borderId="0" applyNumberFormat="0" applyBorder="0" applyAlignment="0" applyProtection="0">
      <alignment horizontal="center" vertical="top" wrapText="1"/>
    </xf>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68" fillId="0" borderId="0" applyNumberFormat="0" applyBorder="0" applyAlignment="0"/>
    <xf numFmtId="0" fontId="52" fillId="0" borderId="0" applyNumberFormat="0" applyFill="0" applyBorder="0" applyAlignment="0" applyProtection="0"/>
    <xf numFmtId="176" fontId="5" fillId="0" borderId="0" applyFont="0" applyFill="0" applyBorder="0" applyAlignment="0" applyProtection="0"/>
    <xf numFmtId="0" fontId="5" fillId="0" borderId="0"/>
    <xf numFmtId="176" fontId="5" fillId="0" borderId="0" applyFont="0" applyFill="0" applyBorder="0" applyAlignment="0" applyProtection="0"/>
    <xf numFmtId="165"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165"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5" fontId="5" fillId="0" borderId="0" applyFont="0" applyFill="0" applyBorder="0" applyAlignment="0" applyProtection="0"/>
    <xf numFmtId="0" fontId="42" fillId="42" borderId="28" applyNumberFormat="0" applyFont="0" applyAlignment="0" applyProtection="0"/>
    <xf numFmtId="0" fontId="5" fillId="0" borderId="0"/>
    <xf numFmtId="165" fontId="5" fillId="0" borderId="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165" fontId="3"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9" fontId="5" fillId="0" borderId="0" applyFont="0" applyFill="0" applyBorder="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19" fillId="0" borderId="0"/>
    <xf numFmtId="0" fontId="3" fillId="0" borderId="0"/>
    <xf numFmtId="0" fontId="5"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182" fontId="97" fillId="0" borderId="0" applyAlignment="0" applyProtection="0"/>
    <xf numFmtId="182" fontId="97" fillId="0" borderId="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3" fontId="134" fillId="0" borderId="0" applyFont="0" applyFill="0" applyBorder="0" applyAlignment="0" applyProtection="0"/>
    <xf numFmtId="183" fontId="5" fillId="0" borderId="0"/>
    <xf numFmtId="183" fontId="5" fillId="0" borderId="0"/>
    <xf numFmtId="183" fontId="5" fillId="0" borderId="0"/>
    <xf numFmtId="183" fontId="5" fillId="0" borderId="0"/>
    <xf numFmtId="183" fontId="5" fillId="0" borderId="0"/>
    <xf numFmtId="0" fontId="36" fillId="0" borderId="0"/>
    <xf numFmtId="184" fontId="134" fillId="0" borderId="0" applyFont="0" applyFill="0" applyBorder="0" applyAlignment="0" applyProtection="0"/>
    <xf numFmtId="0" fontId="134" fillId="0" borderId="0" applyFont="0" applyFill="0" applyBorder="0" applyAlignment="0" applyProtection="0"/>
    <xf numFmtId="0" fontId="36" fillId="0" borderId="0"/>
    <xf numFmtId="2" fontId="134" fillId="0" borderId="0" applyFont="0" applyFill="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180" fontId="5" fillId="0" borderId="0" applyFont="0" applyFill="0" applyBorder="0" applyAlignment="0" applyProtection="0"/>
    <xf numFmtId="174"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2"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180" fontId="5" fillId="0" borderId="0" applyFont="0" applyFill="0" applyBorder="0" applyAlignment="0" applyProtection="0"/>
    <xf numFmtId="0" fontId="108"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138" fillId="0" borderId="0" applyNumberFormat="0" applyFill="0" applyBorder="0" applyAlignment="0" applyProtection="0">
      <alignment vertical="top"/>
    </xf>
    <xf numFmtId="0" fontId="72"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3" fillId="0" borderId="0"/>
    <xf numFmtId="0" fontId="5" fillId="0" borderId="0"/>
    <xf numFmtId="0" fontId="3" fillId="0" borderId="0"/>
    <xf numFmtId="0" fontId="68" fillId="0" borderId="0" applyNumberFormat="0" applyBorder="0" applyAlignment="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2" fillId="0" borderId="0">
      <alignment vertical="top"/>
    </xf>
    <xf numFmtId="0" fontId="3" fillId="0" borderId="0"/>
    <xf numFmtId="0" fontId="3" fillId="0" borderId="0"/>
    <xf numFmtId="0" fontId="3" fillId="0" borderId="0"/>
    <xf numFmtId="0" fontId="134" fillId="0" borderId="0"/>
    <xf numFmtId="0" fontId="134" fillId="0" borderId="0"/>
    <xf numFmtId="0" fontId="134" fillId="0" borderId="0"/>
    <xf numFmtId="0" fontId="5" fillId="0" borderId="0"/>
    <xf numFmtId="0" fontId="32" fillId="0" borderId="0">
      <alignment vertical="top"/>
    </xf>
    <xf numFmtId="0" fontId="5" fillId="0" borderId="0"/>
    <xf numFmtId="0" fontId="3" fillId="0" borderId="0"/>
    <xf numFmtId="0" fontId="5" fillId="0" borderId="0"/>
    <xf numFmtId="0" fontId="32" fillId="0" borderId="0">
      <alignment vertical="top"/>
    </xf>
    <xf numFmtId="0" fontId="32" fillId="0" borderId="0">
      <alignment vertical="top"/>
    </xf>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85" fillId="0" borderId="0"/>
    <xf numFmtId="0" fontId="5" fillId="0" borderId="0"/>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2" fillId="0" borderId="0">
      <alignment vertical="top"/>
    </xf>
    <xf numFmtId="0" fontId="3" fillId="0" borderId="0"/>
    <xf numFmtId="0" fontId="32" fillId="0" borderId="0">
      <alignment vertical="top"/>
    </xf>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5" fillId="0" borderId="0"/>
    <xf numFmtId="0" fontId="32" fillId="0" borderId="0">
      <alignment vertical="top"/>
    </xf>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5" fillId="0" borderId="0"/>
    <xf numFmtId="0" fontId="5" fillId="0" borderId="0"/>
    <xf numFmtId="0" fontId="19" fillId="0" borderId="0"/>
    <xf numFmtId="0" fontId="3" fillId="0" borderId="0"/>
    <xf numFmtId="0" fontId="3" fillId="0" borderId="0"/>
    <xf numFmtId="0" fontId="32" fillId="0" borderId="0">
      <alignment vertical="top"/>
    </xf>
    <xf numFmtId="0" fontId="3" fillId="0" borderId="0"/>
    <xf numFmtId="49" fontId="35" fillId="0" borderId="4" applyNumberFormat="0" applyFill="0" applyBorder="0" applyProtection="0">
      <alignment horizontal="left" vertical="center"/>
    </xf>
    <xf numFmtId="0" fontId="13" fillId="42" borderId="28" applyNumberFormat="0" applyFont="0" applyAlignment="0" applyProtection="0"/>
    <xf numFmtId="0" fontId="13" fillId="42" borderId="28" applyNumberFormat="0" applyFon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36" fillId="0" borderId="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2" fillId="0" borderId="0" applyFont="0" applyFill="0" applyBorder="0" applyAlignment="0" applyProtection="0"/>
    <xf numFmtId="10" fontId="134"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4" fontId="112" fillId="3" borderId="51" applyNumberFormat="0" applyProtection="0">
      <alignment vertical="center"/>
    </xf>
    <xf numFmtId="4" fontId="113" fillId="3" borderId="51" applyNumberFormat="0" applyProtection="0">
      <alignment vertical="center"/>
    </xf>
    <xf numFmtId="4" fontId="114" fillId="32" borderId="51" applyNumberFormat="0" applyProtection="0">
      <alignment horizontal="left" vertical="center" indent="1"/>
    </xf>
    <xf numFmtId="0" fontId="5" fillId="0" borderId="0"/>
    <xf numFmtId="4" fontId="115" fillId="76" borderId="51" applyNumberFormat="0" applyProtection="0">
      <alignment horizontal="left" vertical="center" indent="1"/>
    </xf>
    <xf numFmtId="4" fontId="116" fillId="79" borderId="51" applyNumberFormat="0" applyProtection="0">
      <alignment vertical="center"/>
    </xf>
    <xf numFmtId="0" fontId="5" fillId="0" borderId="0"/>
    <xf numFmtId="0" fontId="5" fillId="0" borderId="0"/>
    <xf numFmtId="0" fontId="5" fillId="0" borderId="0"/>
    <xf numFmtId="4" fontId="106" fillId="29" borderId="51" applyNumberFormat="0" applyProtection="0">
      <alignment vertical="center"/>
    </xf>
    <xf numFmtId="0" fontId="5" fillId="0" borderId="0"/>
    <xf numFmtId="0" fontId="5" fillId="0" borderId="0"/>
    <xf numFmtId="0" fontId="5" fillId="0" borderId="0"/>
    <xf numFmtId="4" fontId="116" fillId="80" borderId="51" applyNumberFormat="0" applyProtection="0">
      <alignment vertical="center"/>
    </xf>
    <xf numFmtId="0" fontId="5" fillId="0" borderId="0"/>
    <xf numFmtId="0" fontId="5" fillId="0" borderId="0"/>
    <xf numFmtId="0" fontId="5" fillId="0" borderId="0"/>
    <xf numFmtId="4" fontId="117" fillId="79" borderId="51" applyNumberFormat="0" applyProtection="0">
      <alignment vertical="center"/>
    </xf>
    <xf numFmtId="4" fontId="118" fillId="81" borderId="51" applyNumberFormat="0" applyProtection="0">
      <alignment horizontal="left" vertical="center" indent="1"/>
    </xf>
    <xf numFmtId="4" fontId="118" fillId="76" borderId="51" applyNumberFormat="0" applyProtection="0">
      <alignment horizontal="left" vertical="center" indent="1"/>
    </xf>
    <xf numFmtId="4" fontId="118" fillId="76" borderId="51" applyNumberFormat="0" applyProtection="0">
      <alignment horizontal="left" vertical="center" indent="1"/>
    </xf>
    <xf numFmtId="4" fontId="119" fillId="5" borderId="51" applyNumberFormat="0" applyProtection="0">
      <alignment vertical="center"/>
    </xf>
    <xf numFmtId="4" fontId="110" fillId="7" borderId="51" applyNumberFormat="0" applyProtection="0">
      <alignment horizontal="left" vertical="center" indent="1"/>
    </xf>
    <xf numFmtId="4" fontId="120" fillId="76" borderId="0" applyNumberFormat="0" applyProtection="0">
      <alignment horizontal="left" vertical="center" indent="1"/>
    </xf>
    <xf numFmtId="4" fontId="121" fillId="76" borderId="0" applyNumberFormat="0" applyProtection="0">
      <alignment horizontal="left" vertical="center" inden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122" fillId="7" borderId="51" applyNumberFormat="0" applyProtection="0">
      <alignment vertical="center"/>
    </xf>
    <xf numFmtId="4" fontId="123" fillId="7" borderId="51" applyNumberFormat="0" applyProtection="0">
      <alignment vertical="center"/>
    </xf>
    <xf numFmtId="4" fontId="124" fillId="75" borderId="51" applyNumberFormat="0" applyProtection="0">
      <alignment horizontal="left" vertical="center" indent="1"/>
    </xf>
    <xf numFmtId="0" fontId="5" fillId="0" borderId="0"/>
    <xf numFmtId="4" fontId="125" fillId="7" borderId="51" applyNumberFormat="0" applyProtection="0">
      <alignment horizontal="right" vertical="center"/>
    </xf>
    <xf numFmtId="4" fontId="126" fillId="7" borderId="51" applyNumberFormat="0" applyProtection="0">
      <alignment vertical="center"/>
    </xf>
    <xf numFmtId="4" fontId="125" fillId="34" borderId="51" applyNumberFormat="0" applyProtection="0">
      <alignment horizontal="left" vertical="center"/>
    </xf>
    <xf numFmtId="0" fontId="5" fillId="0" borderId="0"/>
    <xf numFmtId="4" fontId="127" fillId="7" borderId="51" applyNumberFormat="0" applyProtection="0">
      <alignment vertical="center"/>
    </xf>
    <xf numFmtId="4" fontId="128" fillId="7" borderId="51" applyNumberFormat="0" applyProtection="0">
      <alignment vertical="center"/>
    </xf>
    <xf numFmtId="4" fontId="124" fillId="82" borderId="51" applyNumberFormat="0" applyProtection="0">
      <alignment horizontal="left" vertical="center" indent="1"/>
    </xf>
    <xf numFmtId="4" fontId="129" fillId="83" borderId="0" applyNumberFormat="0" applyProtection="0">
      <alignment horizontal="left" indent="1"/>
    </xf>
    <xf numFmtId="4" fontId="111" fillId="7" borderId="51" applyNumberFormat="0" applyProtection="0">
      <alignment vertical="center"/>
    </xf>
    <xf numFmtId="0" fontId="109" fillId="0" borderId="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64" fillId="0" borderId="52" applyNumberFormat="0" applyFill="0" applyAlignment="0" applyProtection="0"/>
    <xf numFmtId="0" fontId="64" fillId="0" borderId="52" applyNumberFormat="0" applyFill="0" applyAlignment="0" applyProtection="0"/>
    <xf numFmtId="0" fontId="134" fillId="0" borderId="53" applyNumberFormat="0" applyFon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0" fontId="107" fillId="0" borderId="0"/>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59" fillId="40" borderId="19" applyNumberFormat="0" applyAlignment="0" applyProtection="0"/>
    <xf numFmtId="0" fontId="60" fillId="35" borderId="25" applyNumberFormat="0" applyAlignment="0" applyProtection="0"/>
    <xf numFmtId="0" fontId="43" fillId="35" borderId="19" applyNumberFormat="0" applyAlignment="0" applyProtection="0"/>
    <xf numFmtId="0" fontId="61" fillId="0" borderId="26" applyNumberFormat="0" applyFill="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3" fontId="134"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65" fillId="54" borderId="0" applyNumberFormat="0" applyBorder="0" applyAlignment="0" applyProtection="0"/>
    <xf numFmtId="0" fontId="65" fillId="58" borderId="0" applyNumberFormat="0" applyBorder="0" applyAlignment="0" applyProtection="0"/>
    <xf numFmtId="0" fontId="65" fillId="6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2" fillId="0" borderId="0">
      <alignment vertical="top"/>
    </xf>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4" fillId="0" borderId="23" applyNumberFormat="0" applyFill="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5" fillId="0" borderId="24" applyNumberFormat="0" applyFill="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58" fillId="39" borderId="0" applyNumberFormat="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134" fillId="0" borderId="0"/>
    <xf numFmtId="3" fontId="134" fillId="0" borderId="0" applyFont="0" applyFill="0" applyBorder="0" applyAlignment="0" applyProtection="0"/>
    <xf numFmtId="184" fontId="134" fillId="0" borderId="0" applyFont="0" applyFill="0" applyBorder="0" applyAlignment="0" applyProtection="0"/>
    <xf numFmtId="0" fontId="134" fillId="0" borderId="0" applyFont="0" applyFill="0" applyBorder="0" applyAlignment="0" applyProtection="0"/>
    <xf numFmtId="2" fontId="134" fillId="0" borderId="0" applyFon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10" fontId="134" fillId="0" borderId="0" applyFont="0" applyFill="0" applyBorder="0" applyAlignment="0" applyProtection="0"/>
    <xf numFmtId="0" fontId="134" fillId="0" borderId="53" applyNumberFormat="0" applyFont="0" applyFill="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134" fillId="0" borderId="0"/>
    <xf numFmtId="0" fontId="135" fillId="0" borderId="0" applyNumberFormat="0" applyFill="0" applyBorder="0" applyAlignment="0" applyProtection="0"/>
    <xf numFmtId="0" fontId="136" fillId="0" borderId="0" applyNumberFormat="0" applyFill="0" applyBorder="0" applyAlignment="0" applyProtection="0"/>
    <xf numFmtId="0" fontId="3" fillId="34" borderId="0" applyNumberFormat="0" applyBorder="0" applyAlignment="0" applyProtection="0"/>
    <xf numFmtId="0" fontId="3" fillId="12" borderId="0" applyNumberFormat="0" applyBorder="0" applyAlignment="0" applyProtection="0"/>
    <xf numFmtId="0" fontId="65" fillId="58"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53" fillId="0" borderId="22"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65" fillId="43" borderId="0" applyNumberFormat="0" applyBorder="0" applyAlignment="0" applyProtection="0"/>
    <xf numFmtId="0" fontId="3" fillId="34" borderId="0" applyNumberFormat="0" applyBorder="0" applyAlignment="0" applyProtection="0"/>
    <xf numFmtId="0" fontId="65" fillId="55"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61" fillId="0" borderId="26"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0" fillId="35" borderId="25"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65" fillId="63" borderId="0" applyNumberFormat="0" applyBorder="0" applyAlignment="0" applyProtection="0"/>
    <xf numFmtId="0" fontId="3" fillId="48" borderId="0" applyNumberFormat="0" applyBorder="0" applyAlignment="0" applyProtection="0"/>
    <xf numFmtId="0" fontId="57" fillId="10"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5" fillId="0" borderId="0" applyNumberFormat="0" applyFill="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5" fillId="4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2" fillId="0" borderId="0" applyNumberFormat="0" applyFill="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64" fillId="0" borderId="29" applyNumberFormat="0" applyFill="0" applyAlignment="0" applyProtection="0"/>
    <xf numFmtId="0" fontId="3" fillId="18" borderId="0" applyNumberFormat="0" applyBorder="0" applyAlignment="0" applyProtection="0"/>
    <xf numFmtId="0" fontId="65" fillId="54" borderId="0" applyNumberFormat="0" applyBorder="0" applyAlignment="0" applyProtection="0"/>
    <xf numFmtId="0" fontId="5" fillId="0" borderId="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43" fillId="35"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65" fillId="6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9" fillId="40"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0"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65" fillId="62" borderId="0" applyNumberFormat="0" applyBorder="0" applyAlignment="0" applyProtection="0"/>
    <xf numFmtId="0" fontId="65" fillId="47" borderId="0" applyNumberFormat="0" applyBorder="0" applyAlignment="0" applyProtection="0"/>
    <xf numFmtId="0" fontId="56" fillId="3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183" fontId="5" fillId="0" borderId="0"/>
    <xf numFmtId="183" fontId="5" fillId="0" borderId="0"/>
    <xf numFmtId="183" fontId="5" fillId="0" borderId="0"/>
    <xf numFmtId="183" fontId="5" fillId="0" borderId="0"/>
    <xf numFmtId="183" fontId="5" fillId="0" borderId="0"/>
    <xf numFmtId="176" fontId="5" fillId="0" borderId="0" applyFont="0" applyFill="0" applyBorder="0" applyAlignment="0" applyProtection="0"/>
    <xf numFmtId="180" fontId="5" fillId="0" borderId="0" applyFont="0" applyFill="0" applyBorder="0" applyAlignment="0" applyProtection="0"/>
    <xf numFmtId="174"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80"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42" borderId="28" applyNumberFormat="0" applyFont="0" applyAlignment="0" applyProtection="0"/>
    <xf numFmtId="0" fontId="3" fillId="0" borderId="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71"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71"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5" fillId="0" borderId="0"/>
    <xf numFmtId="0" fontId="3" fillId="0" borderId="0"/>
    <xf numFmtId="0" fontId="3" fillId="0" borderId="0"/>
    <xf numFmtId="0" fontId="3" fillId="0" borderId="0"/>
    <xf numFmtId="0" fontId="31" fillId="0" borderId="0"/>
    <xf numFmtId="0" fontId="31" fillId="34" borderId="16" applyNumberFormat="0" applyFont="0" applyAlignment="0" applyProtection="0"/>
    <xf numFmtId="0" fontId="31" fillId="34" borderId="16" applyNumberFormat="0" applyFont="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3" fillId="0" borderId="0"/>
    <xf numFmtId="49" fontId="34" fillId="0" borderId="20" applyNumberFormat="0" applyFont="0" applyFill="0" applyBorder="0" applyProtection="0">
      <alignment horizontal="left" vertical="center" indent="5"/>
    </xf>
    <xf numFmtId="0" fontId="3" fillId="0" borderId="0"/>
    <xf numFmtId="0" fontId="3" fillId="0" borderId="0"/>
    <xf numFmtId="0" fontId="3" fillId="0" borderId="0"/>
    <xf numFmtId="0" fontId="21" fillId="30" borderId="17" applyNumberForma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 fillId="0" borderId="0"/>
    <xf numFmtId="0" fontId="15" fillId="30"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74" fontId="5" fillId="0" borderId="0" applyFont="0" applyFill="0" applyBorder="0" applyAlignment="0" applyProtection="0"/>
    <xf numFmtId="0" fontId="34" fillId="0" borderId="54">
      <alignment horizontal="left" vertical="center" wrapText="1" indent="2"/>
    </xf>
    <xf numFmtId="0" fontId="18" fillId="16" borderId="9" applyNumberFormat="0" applyAlignment="0" applyProtection="0"/>
    <xf numFmtId="0" fontId="18" fillId="16"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45" fillId="0" borderId="0"/>
    <xf numFmtId="4" fontId="34" fillId="0" borderId="4" applyFill="0" applyBorder="0" applyProtection="0">
      <alignment horizontal="right" vertical="center"/>
    </xf>
    <xf numFmtId="0" fontId="34" fillId="0" borderId="4" applyNumberFormat="0" applyFill="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21" fillId="30" borderId="17" applyNumberFormat="0" applyAlignment="0" applyProtection="0"/>
    <xf numFmtId="0" fontId="21" fillId="30" borderId="17" applyNumberFormat="0" applyAlignment="0" applyProtection="0"/>
    <xf numFmtId="173" fontId="34" fillId="37" borderId="4" applyNumberFormat="0" applyFont="0" applyBorder="0" applyAlignment="0" applyProtection="0">
      <alignment horizontal="right" vertical="center"/>
    </xf>
    <xf numFmtId="9" fontId="3" fillId="0" borderId="0" applyFont="0" applyFill="0" applyBorder="0" applyAlignment="0" applyProtection="0"/>
    <xf numFmtId="9" fontId="45" fillId="0" borderId="0" applyFont="0" applyFill="0" applyBorder="0" applyAlignment="0" applyProtection="0"/>
    <xf numFmtId="0" fontId="28" fillId="0" borderId="18" applyNumberFormat="0" applyFill="0" applyAlignment="0" applyProtection="0"/>
    <xf numFmtId="176"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9" fillId="30" borderId="9" applyNumberForma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9" fontId="35" fillId="0" borderId="4" applyNumberFormat="0" applyFill="0" applyBorder="0" applyProtection="0">
      <alignment horizontal="left" vertical="center"/>
    </xf>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76"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28" fillId="0" borderId="18" applyNumberFormat="0" applyFill="0" applyAlignment="0" applyProtection="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40"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4" fontId="34" fillId="0" borderId="4" applyFill="0" applyBorder="0" applyProtection="0">
      <alignment horizontal="right" vertical="center"/>
    </xf>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77" fontId="89" fillId="73" borderId="0" applyNumberFormat="0" applyBorder="0" applyAlignment="0" applyProtection="0">
      <alignment horizontal="center" vertical="top" wrapText="1"/>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6" fillId="0" borderId="0"/>
    <xf numFmtId="0" fontId="45" fillId="0" borderId="0" applyFill="0" applyBorder="0"/>
    <xf numFmtId="0" fontId="36" fillId="0" borderId="0"/>
    <xf numFmtId="0" fontId="3" fillId="0" borderId="0"/>
    <xf numFmtId="0" fontId="3" fillId="0" borderId="0"/>
    <xf numFmtId="0" fontId="5" fillId="0" borderId="0"/>
    <xf numFmtId="0" fontId="3" fillId="0" borderId="0"/>
    <xf numFmtId="0" fontId="5" fillId="0" borderId="0"/>
    <xf numFmtId="0" fontId="31" fillId="0" borderId="0"/>
    <xf numFmtId="0" fontId="3" fillId="0" borderId="0"/>
    <xf numFmtId="177" fontId="83" fillId="71" borderId="0" applyNumberFormat="0" applyBorder="0" applyAlignment="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88" fillId="2" borderId="0" applyNumberFormat="0" applyAlignment="0" applyProtection="0"/>
    <xf numFmtId="0" fontId="142" fillId="74" borderId="0" applyNumberFormat="0" applyAlignment="0" applyProtection="0"/>
    <xf numFmtId="0" fontId="143" fillId="84" borderId="0" applyNumberFormat="0" applyAlignment="0" applyProtection="0"/>
    <xf numFmtId="177" fontId="141" fillId="7" borderId="0" applyNumberFormat="0" applyFill="0" applyBorder="0" applyAlignment="0">
      <alignment horizontal="center"/>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4" fillId="0" borderId="12">
      <alignment horizontal="left" vertical="center" wrapText="1" indent="2"/>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3" fillId="0" borderId="0"/>
    <xf numFmtId="165" fontId="3" fillId="0" borderId="0" applyFont="0" applyFill="0" applyBorder="0" applyAlignment="0" applyProtection="0"/>
    <xf numFmtId="0" fontId="43" fillId="35" borderId="19" applyNumberFormat="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9" fillId="0" borderId="0"/>
    <xf numFmtId="0" fontId="39" fillId="0" borderId="0"/>
    <xf numFmtId="0" fontId="39" fillId="0" borderId="0"/>
    <xf numFmtId="176" fontId="5" fillId="0" borderId="0"/>
    <xf numFmtId="3" fontId="5" fillId="71" borderId="19" applyFont="0" applyFill="0" applyBorder="0" applyAlignment="0" applyProtection="0"/>
    <xf numFmtId="0" fontId="5" fillId="0" borderId="0" applyNumberFormat="0" applyFont="0" applyFill="0" applyBorder="0" applyProtection="0">
      <alignment horizontal="left" vertical="center" indent="5"/>
    </xf>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2"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100"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9" fillId="0" borderId="0"/>
    <xf numFmtId="0" fontId="37" fillId="10" borderId="0" applyNumberFormat="0" applyBorder="0" applyAlignment="0" applyProtection="0"/>
    <xf numFmtId="0" fontId="3" fillId="0" borderId="0"/>
    <xf numFmtId="0" fontId="3" fillId="0" borderId="0"/>
    <xf numFmtId="0" fontId="3" fillId="0" borderId="0"/>
    <xf numFmtId="0" fontId="3" fillId="0" borderId="0"/>
    <xf numFmtId="0" fontId="39" fillId="0" borderId="0"/>
    <xf numFmtId="0" fontId="39"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15" fillId="30" borderId="9" applyNumberFormat="0" applyAlignment="0" applyProtection="0"/>
    <xf numFmtId="0" fontId="15" fillId="30" borderId="9" applyNumberFormat="0" applyAlignment="0" applyProtection="0"/>
    <xf numFmtId="165"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8" fillId="16" borderId="9" applyNumberFormat="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72" fillId="0" borderId="0" applyNumberFormat="0" applyFill="0" applyBorder="0" applyAlignment="0" applyProtection="0">
      <alignment vertical="top"/>
      <protection locked="0"/>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18" fillId="16" borderId="9" applyNumberFormat="0" applyAlignment="0" applyProtection="0"/>
  </cellStyleXfs>
  <cellXfs count="274">
    <xf numFmtId="0" fontId="0" fillId="0" borderId="0" xfId="0"/>
    <xf numFmtId="0" fontId="1" fillId="0" borderId="0" xfId="0" applyFont="1"/>
    <xf numFmtId="0" fontId="2" fillId="0" borderId="0" xfId="0" applyFont="1"/>
    <xf numFmtId="167" fontId="2" fillId="0" borderId="0" xfId="0" applyNumberFormat="1" applyFont="1" applyFill="1" applyBorder="1"/>
    <xf numFmtId="0" fontId="4" fillId="0" borderId="0" xfId="1" applyFont="1"/>
    <xf numFmtId="0" fontId="3" fillId="0" borderId="0" xfId="1"/>
    <xf numFmtId="0" fontId="2" fillId="3" borderId="1" xfId="1" applyFont="1" applyFill="1" applyBorder="1"/>
    <xf numFmtId="0" fontId="2" fillId="4" borderId="1" xfId="1" applyFont="1" applyFill="1" applyBorder="1"/>
    <xf numFmtId="0" fontId="2" fillId="5" borderId="1" xfId="1" applyFont="1" applyFill="1" applyBorder="1"/>
    <xf numFmtId="1" fontId="0" fillId="0" borderId="0" xfId="0" applyNumberFormat="1"/>
    <xf numFmtId="0" fontId="0" fillId="0" borderId="2" xfId="0" applyBorder="1"/>
    <xf numFmtId="0" fontId="0" fillId="0" borderId="0" xfId="0" applyBorder="1"/>
    <xf numFmtId="0" fontId="0" fillId="0" borderId="3" xfId="0" applyBorder="1"/>
    <xf numFmtId="2" fontId="0" fillId="0" borderId="0" xfId="0" applyNumberFormat="1"/>
    <xf numFmtId="0" fontId="6" fillId="0" borderId="0" xfId="2" applyFont="1" applyFill="1" applyBorder="1" applyAlignment="1"/>
    <xf numFmtId="0" fontId="2" fillId="6" borderId="1" xfId="1" applyFont="1" applyFill="1" applyBorder="1"/>
    <xf numFmtId="1" fontId="0" fillId="0" borderId="3" xfId="0" applyNumberFormat="1" applyBorder="1"/>
    <xf numFmtId="0" fontId="6" fillId="0" borderId="3" xfId="2" applyFont="1" applyFill="1" applyBorder="1" applyAlignment="1"/>
    <xf numFmtId="2" fontId="0" fillId="0" borderId="3" xfId="0" applyNumberFormat="1" applyBorder="1"/>
    <xf numFmtId="0" fontId="7" fillId="0" borderId="0" xfId="0" applyFont="1"/>
    <xf numFmtId="0" fontId="9" fillId="7" borderId="0" xfId="0" applyFont="1" applyFill="1" applyAlignment="1">
      <alignment horizontal="left"/>
    </xf>
    <xf numFmtId="0" fontId="10" fillId="7" borderId="0" xfId="0" applyFont="1" applyFill="1" applyAlignment="1">
      <alignment horizontal="center"/>
    </xf>
    <xf numFmtId="0" fontId="10" fillId="7" borderId="0" xfId="0" applyFont="1" applyFill="1"/>
    <xf numFmtId="0" fontId="11" fillId="7" borderId="0" xfId="0" applyFont="1" applyFill="1" applyAlignment="1" applyProtection="1">
      <alignment horizontal="left"/>
    </xf>
    <xf numFmtId="0" fontId="10" fillId="7" borderId="0" xfId="0" applyFont="1" applyFill="1" applyAlignment="1">
      <alignment horizontal="left"/>
    </xf>
    <xf numFmtId="168" fontId="9" fillId="7" borderId="0" xfId="0" applyNumberFormat="1" applyFont="1" applyFill="1" applyAlignment="1" applyProtection="1">
      <alignment horizontal="left"/>
    </xf>
    <xf numFmtId="0" fontId="10" fillId="7" borderId="0" xfId="0" applyFont="1" applyFill="1" applyBorder="1" applyAlignment="1">
      <alignment horizontal="center"/>
    </xf>
    <xf numFmtId="0" fontId="12" fillId="7" borderId="0" xfId="0" applyFont="1" applyFill="1"/>
    <xf numFmtId="167" fontId="5" fillId="0" borderId="0" xfId="2" applyNumberFormat="1" applyFont="1" applyFill="1" applyBorder="1"/>
    <xf numFmtId="0" fontId="0" fillId="0" borderId="0" xfId="1" applyFont="1"/>
    <xf numFmtId="167" fontId="5" fillId="0" borderId="0" xfId="0" applyNumberFormat="1" applyFont="1" applyFill="1" applyBorder="1" applyAlignment="1">
      <alignment horizontal="left"/>
    </xf>
    <xf numFmtId="0" fontId="0" fillId="0" borderId="0" xfId="0" applyFont="1" applyAlignment="1">
      <alignment horizontal="left"/>
    </xf>
    <xf numFmtId="14" fontId="5" fillId="0" borderId="0" xfId="0" applyNumberFormat="1" applyFont="1" applyAlignment="1">
      <alignment horizontal="left"/>
    </xf>
    <xf numFmtId="0" fontId="42" fillId="0" borderId="0" xfId="0" applyFont="1"/>
    <xf numFmtId="14" fontId="42" fillId="0" borderId="0" xfId="0" applyNumberFormat="1" applyFont="1" applyAlignment="1">
      <alignment horizontal="left"/>
    </xf>
    <xf numFmtId="0" fontId="0" fillId="0" borderId="0" xfId="0"/>
    <xf numFmtId="0" fontId="0" fillId="2" borderId="0" xfId="0" applyFill="1"/>
    <xf numFmtId="166" fontId="0" fillId="0" borderId="0" xfId="0" applyNumberFormat="1" applyFill="1" applyAlignment="1">
      <alignment horizontal="center"/>
    </xf>
    <xf numFmtId="166" fontId="0" fillId="9" borderId="0" xfId="0" applyNumberFormat="1" applyFill="1" applyAlignment="1">
      <alignment horizontal="center"/>
    </xf>
    <xf numFmtId="0" fontId="1" fillId="0" borderId="0" xfId="0" applyFont="1"/>
    <xf numFmtId="0" fontId="0" fillId="2" borderId="0" xfId="0" applyFill="1" applyAlignment="1">
      <alignment wrapText="1"/>
    </xf>
    <xf numFmtId="0" fontId="0" fillId="2" borderId="0" xfId="0" applyFill="1" applyAlignment="1">
      <alignment horizontal="right"/>
    </xf>
    <xf numFmtId="0" fontId="1" fillId="0" borderId="0" xfId="0" applyFont="1" applyAlignment="1">
      <alignment horizontal="left"/>
    </xf>
    <xf numFmtId="0" fontId="0" fillId="2" borderId="5" xfId="0" applyFill="1" applyBorder="1" applyAlignment="1">
      <alignment horizontal="center"/>
    </xf>
    <xf numFmtId="0" fontId="0" fillId="2" borderId="7" xfId="0" applyFill="1" applyBorder="1" applyAlignment="1">
      <alignment horizontal="center"/>
    </xf>
    <xf numFmtId="0" fontId="0" fillId="2" borderId="6" xfId="0" applyFill="1" applyBorder="1" applyAlignment="1">
      <alignment horizontal="center"/>
    </xf>
    <xf numFmtId="0" fontId="0" fillId="2" borderId="6" xfId="0" applyFont="1" applyFill="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6" xfId="0" applyFont="1" applyFill="1" applyBorder="1" applyAlignment="1">
      <alignment horizontal="center" wrapText="1"/>
    </xf>
    <xf numFmtId="0" fontId="8" fillId="2" borderId="6" xfId="0" applyFont="1" applyFill="1" applyBorder="1" applyAlignment="1">
      <alignment horizontal="center" wrapText="1"/>
    </xf>
    <xf numFmtId="0" fontId="8" fillId="2" borderId="6" xfId="0" applyFont="1" applyFill="1" applyBorder="1" applyAlignment="1">
      <alignment horizontal="center"/>
    </xf>
    <xf numFmtId="0" fontId="0" fillId="2" borderId="6" xfId="0" applyFill="1" applyBorder="1" applyAlignment="1">
      <alignment wrapText="1"/>
    </xf>
    <xf numFmtId="0" fontId="0" fillId="2" borderId="6" xfId="0" applyFill="1" applyBorder="1"/>
    <xf numFmtId="2" fontId="0" fillId="2" borderId="6" xfId="0" applyNumberFormat="1" applyFill="1" applyBorder="1" applyAlignment="1">
      <alignment horizontal="center" wrapText="1"/>
    </xf>
    <xf numFmtId="2" fontId="0" fillId="2" borderId="6" xfId="0" applyNumberFormat="1" applyFill="1" applyBorder="1" applyAlignment="1">
      <alignment horizontal="center"/>
    </xf>
    <xf numFmtId="14" fontId="1" fillId="0" borderId="0" xfId="0" applyNumberFormat="1" applyFont="1" applyAlignment="1">
      <alignment horizontal="left"/>
    </xf>
    <xf numFmtId="0" fontId="44" fillId="0" borderId="0" xfId="2520"/>
    <xf numFmtId="0" fontId="44" fillId="0" borderId="0" xfId="2520" applyBorder="1"/>
    <xf numFmtId="1" fontId="0" fillId="0" borderId="0" xfId="0" applyNumberFormat="1" applyBorder="1"/>
    <xf numFmtId="166" fontId="0" fillId="0" borderId="0" xfId="0" applyNumberFormat="1" applyBorder="1"/>
    <xf numFmtId="166" fontId="0" fillId="0" borderId="0" xfId="0" applyNumberFormat="1"/>
    <xf numFmtId="166" fontId="0" fillId="0" borderId="3" xfId="0" applyNumberFormat="1" applyBorder="1"/>
    <xf numFmtId="14" fontId="0" fillId="0" borderId="0" xfId="0" applyNumberFormat="1"/>
    <xf numFmtId="0" fontId="2" fillId="3" borderId="31" xfId="1" applyFont="1" applyFill="1" applyBorder="1"/>
    <xf numFmtId="0" fontId="2" fillId="4" borderId="31" xfId="1" applyFont="1" applyFill="1" applyBorder="1"/>
    <xf numFmtId="0" fontId="2" fillId="6" borderId="31" xfId="1" applyFont="1" applyFill="1" applyBorder="1"/>
    <xf numFmtId="0" fontId="2" fillId="5" borderId="31" xfId="1" applyFont="1" applyFill="1" applyBorder="1"/>
    <xf numFmtId="0" fontId="5" fillId="0" borderId="0" xfId="2" applyFont="1" applyFill="1" applyBorder="1" applyAlignment="1"/>
    <xf numFmtId="0" fontId="0" fillId="8" borderId="32" xfId="0" applyFill="1" applyBorder="1" applyAlignment="1">
      <alignment horizontal="center" textRotation="45" wrapText="1"/>
    </xf>
    <xf numFmtId="166" fontId="0" fillId="2" borderId="0" xfId="0" applyNumberFormat="1" applyFill="1" applyAlignment="1">
      <alignment horizontal="center"/>
    </xf>
    <xf numFmtId="168" fontId="75" fillId="7" borderId="0" xfId="0" applyNumberFormat="1" applyFont="1" applyFill="1" applyAlignment="1" applyProtection="1">
      <alignment horizontal="left"/>
    </xf>
    <xf numFmtId="0" fontId="0" fillId="9" borderId="0" xfId="0" applyFill="1"/>
    <xf numFmtId="1" fontId="0" fillId="9" borderId="0" xfId="0" applyNumberFormat="1" applyFill="1" applyBorder="1"/>
    <xf numFmtId="0" fontId="0" fillId="0" borderId="0" xfId="0" applyFont="1"/>
    <xf numFmtId="0" fontId="0" fillId="0" borderId="34" xfId="0" applyFont="1" applyBorder="1"/>
    <xf numFmtId="0" fontId="0" fillId="0" borderId="31" xfId="0" applyFont="1" applyBorder="1"/>
    <xf numFmtId="0" fontId="0" fillId="0" borderId="30" xfId="0" applyFont="1" applyBorder="1"/>
    <xf numFmtId="0" fontId="0" fillId="0" borderId="0" xfId="0" applyFont="1" applyBorder="1"/>
    <xf numFmtId="1" fontId="0" fillId="0" borderId="35" xfId="0" applyNumberFormat="1" applyFont="1" applyBorder="1"/>
    <xf numFmtId="0" fontId="0" fillId="0" borderId="36" xfId="0" applyFont="1" applyBorder="1"/>
    <xf numFmtId="0" fontId="0" fillId="0" borderId="3" xfId="0" applyFont="1" applyBorder="1"/>
    <xf numFmtId="1" fontId="0" fillId="0" borderId="8" xfId="0" applyNumberFormat="1" applyFont="1" applyBorder="1"/>
    <xf numFmtId="0" fontId="0" fillId="0" borderId="0" xfId="0" applyFont="1" applyFill="1"/>
    <xf numFmtId="0" fontId="0" fillId="0" borderId="30" xfId="0" applyFont="1" applyFill="1" applyBorder="1"/>
    <xf numFmtId="0" fontId="0" fillId="0" borderId="0" xfId="0" applyFont="1" applyFill="1" applyBorder="1"/>
    <xf numFmtId="0" fontId="0" fillId="0" borderId="36" xfId="0" applyFont="1" applyFill="1" applyBorder="1"/>
    <xf numFmtId="0" fontId="0" fillId="0" borderId="3" xfId="0" applyFont="1" applyFill="1" applyBorder="1"/>
    <xf numFmtId="0" fontId="0" fillId="0" borderId="31" xfId="0" applyFont="1" applyFill="1" applyBorder="1"/>
    <xf numFmtId="167" fontId="0" fillId="0" borderId="34" xfId="0" applyNumberFormat="1" applyFont="1" applyBorder="1"/>
    <xf numFmtId="167" fontId="0" fillId="0" borderId="30" xfId="0" applyNumberFormat="1" applyFont="1" applyBorder="1"/>
    <xf numFmtId="167" fontId="0" fillId="0" borderId="36" xfId="0" applyNumberFormat="1" applyFont="1" applyBorder="1"/>
    <xf numFmtId="0" fontId="0" fillId="0" borderId="0" xfId="0" applyFont="1" applyAlignment="1"/>
    <xf numFmtId="0" fontId="76" fillId="0" borderId="0" xfId="0" applyFont="1"/>
    <xf numFmtId="0" fontId="77" fillId="0" borderId="0" xfId="0" applyFont="1"/>
    <xf numFmtId="1" fontId="76" fillId="2" borderId="37" xfId="0" applyNumberFormat="1" applyFont="1" applyFill="1" applyBorder="1"/>
    <xf numFmtId="1" fontId="0" fillId="2" borderId="2" xfId="0" applyNumberFormat="1" applyFont="1" applyFill="1" applyBorder="1"/>
    <xf numFmtId="1" fontId="0" fillId="2" borderId="38" xfId="0" applyNumberFormat="1" applyFont="1" applyFill="1" applyBorder="1"/>
    <xf numFmtId="1" fontId="0" fillId="0" borderId="0" xfId="0" applyNumberFormat="1" applyFont="1"/>
    <xf numFmtId="0" fontId="0" fillId="2" borderId="38" xfId="0" applyFont="1" applyFill="1" applyBorder="1"/>
    <xf numFmtId="1" fontId="0" fillId="2" borderId="39" xfId="0" applyNumberFormat="1" applyFont="1" applyFill="1" applyBorder="1"/>
    <xf numFmtId="1" fontId="0" fillId="2" borderId="0" xfId="0" applyNumberFormat="1" applyFont="1" applyFill="1" applyBorder="1"/>
    <xf numFmtId="2" fontId="0" fillId="2" borderId="0" xfId="0" applyNumberFormat="1" applyFont="1" applyFill="1" applyBorder="1"/>
    <xf numFmtId="1" fontId="0" fillId="2" borderId="40" xfId="0" applyNumberFormat="1" applyFont="1" applyFill="1" applyBorder="1"/>
    <xf numFmtId="0" fontId="0" fillId="2" borderId="40" xfId="0" applyFont="1" applyFill="1" applyBorder="1"/>
    <xf numFmtId="0" fontId="0" fillId="2" borderId="0" xfId="0" applyFont="1" applyFill="1" applyBorder="1"/>
    <xf numFmtId="1" fontId="0" fillId="2" borderId="41" xfId="0" applyNumberFormat="1" applyFont="1" applyFill="1" applyBorder="1"/>
    <xf numFmtId="1" fontId="0" fillId="2" borderId="42" xfId="0" applyNumberFormat="1" applyFont="1" applyFill="1" applyBorder="1"/>
    <xf numFmtId="1" fontId="0" fillId="2" borderId="43" xfId="0" applyNumberFormat="1" applyFont="1" applyFill="1" applyBorder="1"/>
    <xf numFmtId="0" fontId="0" fillId="2" borderId="43" xfId="0" applyFont="1" applyFill="1" applyBorder="1"/>
    <xf numFmtId="1" fontId="0" fillId="2" borderId="37" xfId="0" applyNumberFormat="1" applyFont="1" applyFill="1" applyBorder="1"/>
    <xf numFmtId="0" fontId="5" fillId="0" borderId="0" xfId="2606" applyBorder="1"/>
    <xf numFmtId="166" fontId="0" fillId="2" borderId="0" xfId="0" applyNumberFormat="1" applyFont="1" applyFill="1" applyBorder="1"/>
    <xf numFmtId="167" fontId="0" fillId="0" borderId="0" xfId="0" applyNumberFormat="1" applyFont="1" applyBorder="1"/>
    <xf numFmtId="0" fontId="5" fillId="0" borderId="34" xfId="2606" applyBorder="1"/>
    <xf numFmtId="1" fontId="0" fillId="0" borderId="44" xfId="0" applyNumberFormat="1" applyFont="1" applyBorder="1"/>
    <xf numFmtId="0" fontId="5" fillId="0" borderId="30" xfId="2606" applyBorder="1"/>
    <xf numFmtId="1" fontId="0" fillId="0" borderId="6" xfId="0" quotePrefix="1" applyNumberFormat="1" applyFont="1" applyBorder="1"/>
    <xf numFmtId="1" fontId="0" fillId="0" borderId="5" xfId="0" applyNumberFormat="1" applyFont="1" applyBorder="1"/>
    <xf numFmtId="1" fontId="0" fillId="0" borderId="6" xfId="0" applyNumberFormat="1" applyFont="1" applyBorder="1"/>
    <xf numFmtId="0" fontId="5" fillId="0" borderId="30" xfId="2606" applyFont="1" applyBorder="1"/>
    <xf numFmtId="0" fontId="0" fillId="0" borderId="30" xfId="0" applyBorder="1"/>
    <xf numFmtId="1" fontId="0" fillId="0" borderId="7" xfId="0" applyNumberFormat="1" applyFont="1" applyBorder="1"/>
    <xf numFmtId="1" fontId="0" fillId="0" borderId="31" xfId="0" applyNumberFormat="1" applyFont="1" applyBorder="1"/>
    <xf numFmtId="1" fontId="0" fillId="0" borderId="0" xfId="0" applyNumberFormat="1" applyFont="1" applyBorder="1"/>
    <xf numFmtId="1" fontId="0" fillId="0" borderId="3" xfId="0" applyNumberFormat="1" applyFont="1" applyBorder="1"/>
    <xf numFmtId="0" fontId="0" fillId="0" borderId="5" xfId="0" applyFont="1" applyBorder="1"/>
    <xf numFmtId="1" fontId="0" fillId="0" borderId="0" xfId="0" applyNumberFormat="1" applyFont="1" applyFill="1" applyBorder="1"/>
    <xf numFmtId="1" fontId="0" fillId="0" borderId="3" xfId="0" applyNumberFormat="1" applyFont="1" applyFill="1" applyBorder="1"/>
    <xf numFmtId="0" fontId="2" fillId="5" borderId="0" xfId="1" applyFont="1" applyFill="1" applyBorder="1"/>
    <xf numFmtId="0" fontId="4" fillId="0" borderId="0" xfId="2033" applyFont="1"/>
    <xf numFmtId="0" fontId="80" fillId="3" borderId="33" xfId="2033" applyFont="1" applyFill="1" applyBorder="1"/>
    <xf numFmtId="167" fontId="0" fillId="0" borderId="0" xfId="0" applyNumberFormat="1"/>
    <xf numFmtId="167" fontId="0" fillId="0" borderId="0" xfId="0" applyNumberFormat="1" applyFill="1"/>
    <xf numFmtId="0" fontId="0" fillId="0" borderId="0" xfId="0" applyFill="1"/>
    <xf numFmtId="2" fontId="64" fillId="70" borderId="0" xfId="0" applyNumberFormat="1" applyFont="1" applyFill="1"/>
    <xf numFmtId="0" fontId="64" fillId="0" borderId="0" xfId="0" applyFont="1"/>
    <xf numFmtId="1" fontId="0" fillId="0" borderId="31" xfId="0" applyNumberFormat="1" applyBorder="1"/>
    <xf numFmtId="1" fontId="0" fillId="2" borderId="0" xfId="0" applyNumberFormat="1" applyFont="1" applyFill="1" applyBorder="1" applyAlignment="1">
      <alignment horizontal="center"/>
    </xf>
    <xf numFmtId="1" fontId="8" fillId="2" borderId="0" xfId="0" applyNumberFormat="1" applyFont="1" applyFill="1" applyBorder="1"/>
    <xf numFmtId="1" fontId="8" fillId="2" borderId="42" xfId="0" applyNumberFormat="1" applyFont="1" applyFill="1" applyBorder="1"/>
    <xf numFmtId="0" fontId="0" fillId="0" borderId="44" xfId="0" applyFont="1" applyBorder="1"/>
    <xf numFmtId="0" fontId="0" fillId="0" borderId="5" xfId="0" applyFont="1" applyFill="1" applyBorder="1"/>
    <xf numFmtId="0" fontId="0" fillId="0" borderId="7" xfId="0" applyFont="1" applyBorder="1"/>
    <xf numFmtId="0" fontId="0" fillId="0" borderId="8" xfId="0" applyFont="1" applyBorder="1"/>
    <xf numFmtId="0" fontId="81" fillId="0" borderId="0" xfId="0" applyFont="1"/>
    <xf numFmtId="0" fontId="31" fillId="0" borderId="0" xfId="2607" applyFont="1" applyBorder="1"/>
    <xf numFmtId="0" fontId="31" fillId="0" borderId="0" xfId="2607" applyFont="1" applyFill="1" applyBorder="1"/>
    <xf numFmtId="0" fontId="2" fillId="0" borderId="0" xfId="0" applyFont="1" applyAlignment="1">
      <alignment horizontal="left"/>
    </xf>
    <xf numFmtId="0" fontId="63" fillId="0" borderId="0" xfId="2534" applyAlignment="1"/>
    <xf numFmtId="0" fontId="0" fillId="0" borderId="0" xfId="0" applyAlignment="1">
      <alignment horizontal="left"/>
    </xf>
    <xf numFmtId="9" fontId="18" fillId="16" borderId="9" xfId="40754" applyNumberFormat="1" applyAlignment="1">
      <alignment horizontal="center"/>
    </xf>
    <xf numFmtId="0" fontId="80" fillId="3" borderId="0" xfId="2033" applyFont="1" applyFill="1" applyBorder="1"/>
    <xf numFmtId="0" fontId="5" fillId="0" borderId="0" xfId="0" applyFont="1" applyAlignment="1">
      <alignment horizontal="left"/>
    </xf>
    <xf numFmtId="2" fontId="0" fillId="0" borderId="0" xfId="0" applyNumberFormat="1" applyFont="1"/>
    <xf numFmtId="1" fontId="12" fillId="2" borderId="0" xfId="0" applyNumberFormat="1" applyFont="1" applyFill="1" applyBorder="1" applyAlignment="1">
      <alignment horizontal="center"/>
    </xf>
    <xf numFmtId="1" fontId="12" fillId="2" borderId="0" xfId="0" applyNumberFormat="1" applyFont="1" applyFill="1" applyBorder="1"/>
    <xf numFmtId="0" fontId="144" fillId="86" borderId="55" xfId="0" applyFont="1" applyFill="1" applyBorder="1" applyAlignment="1">
      <alignment horizontal="center" vertical="top" wrapText="1"/>
    </xf>
    <xf numFmtId="0" fontId="146" fillId="88" borderId="55" xfId="0" applyFont="1" applyFill="1" applyBorder="1" applyAlignment="1">
      <alignment horizontal="center" vertical="center" wrapText="1"/>
    </xf>
    <xf numFmtId="0" fontId="146" fillId="85" borderId="55" xfId="0" applyFont="1" applyFill="1" applyBorder="1" applyAlignment="1">
      <alignment horizontal="left" vertical="center" wrapText="1"/>
    </xf>
    <xf numFmtId="0" fontId="146" fillId="85" borderId="55" xfId="0" applyFont="1" applyFill="1" applyBorder="1" applyAlignment="1">
      <alignment horizontal="center" vertical="center" wrapText="1"/>
    </xf>
    <xf numFmtId="0" fontId="146" fillId="88" borderId="55" xfId="0" applyFont="1" applyFill="1" applyBorder="1" applyAlignment="1">
      <alignment horizontal="left" vertical="center" wrapText="1"/>
    </xf>
    <xf numFmtId="0" fontId="145" fillId="87" borderId="67" xfId="0" applyFont="1" applyFill="1" applyBorder="1" applyAlignment="1">
      <alignment horizontal="center" vertical="center" wrapText="1"/>
    </xf>
    <xf numFmtId="0" fontId="145" fillId="87" borderId="68" xfId="0" applyFont="1" applyFill="1" applyBorder="1" applyAlignment="1">
      <alignment horizontal="center" vertical="center" wrapText="1"/>
    </xf>
    <xf numFmtId="0" fontId="145" fillId="87" borderId="69" xfId="0" applyFont="1" applyFill="1" applyBorder="1" applyAlignment="1">
      <alignment horizontal="center" vertical="center" wrapText="1"/>
    </xf>
    <xf numFmtId="0" fontId="146" fillId="88" borderId="56" xfId="0" applyFont="1" applyFill="1" applyBorder="1" applyAlignment="1">
      <alignment vertical="center" wrapText="1"/>
    </xf>
    <xf numFmtId="0" fontId="146" fillId="88" borderId="57" xfId="0" applyFont="1" applyFill="1" applyBorder="1" applyAlignment="1">
      <alignment vertical="center" wrapText="1"/>
    </xf>
    <xf numFmtId="0" fontId="146" fillId="88" borderId="58" xfId="0" applyFont="1" applyFill="1" applyBorder="1" applyAlignment="1">
      <alignment vertical="center" wrapText="1"/>
    </xf>
    <xf numFmtId="0" fontId="146" fillId="88" borderId="57" xfId="0" applyFont="1" applyFill="1" applyBorder="1" applyAlignment="1">
      <alignment horizontal="center" vertical="center" wrapText="1"/>
    </xf>
    <xf numFmtId="0" fontId="146" fillId="89" borderId="55" xfId="0" applyFont="1" applyFill="1" applyBorder="1" applyAlignment="1">
      <alignment horizontal="center" vertical="center" wrapText="1"/>
    </xf>
    <xf numFmtId="0" fontId="146" fillId="2" borderId="55" xfId="0" applyFont="1" applyFill="1" applyBorder="1" applyAlignment="1">
      <alignment horizontal="center" vertical="center" wrapText="1"/>
    </xf>
    <xf numFmtId="167" fontId="0" fillId="0" borderId="30" xfId="0" applyNumberFormat="1" applyBorder="1"/>
    <xf numFmtId="167" fontId="0" fillId="0" borderId="30" xfId="0" applyNumberFormat="1" applyFill="1" applyBorder="1"/>
    <xf numFmtId="0" fontId="0" fillId="0" borderId="30" xfId="0" applyFill="1" applyBorder="1"/>
    <xf numFmtId="0" fontId="0" fillId="0" borderId="70" xfId="0" applyFont="1" applyBorder="1"/>
    <xf numFmtId="0" fontId="0" fillId="0" borderId="71" xfId="0" applyBorder="1"/>
    <xf numFmtId="0" fontId="0" fillId="0" borderId="72" xfId="0" applyFont="1" applyBorder="1"/>
    <xf numFmtId="0" fontId="0" fillId="0" borderId="73" xfId="0" applyFont="1" applyBorder="1"/>
    <xf numFmtId="0" fontId="0" fillId="0" borderId="70" xfId="0" applyFont="1" applyFill="1" applyBorder="1"/>
    <xf numFmtId="0" fontId="0" fillId="0" borderId="75" xfId="0" applyFont="1" applyBorder="1"/>
    <xf numFmtId="1" fontId="0" fillId="0" borderId="0" xfId="0" applyNumberFormat="1" applyFill="1" applyBorder="1"/>
    <xf numFmtId="1" fontId="0" fillId="0" borderId="74" xfId="0" applyNumberFormat="1" applyFont="1" applyBorder="1"/>
    <xf numFmtId="1" fontId="0" fillId="0" borderId="5" xfId="0" applyNumberFormat="1" applyBorder="1"/>
    <xf numFmtId="1" fontId="0" fillId="0" borderId="7" xfId="0" applyNumberFormat="1" applyBorder="1"/>
    <xf numFmtId="1" fontId="0" fillId="0" borderId="75" xfId="0" applyNumberFormat="1" applyFont="1" applyBorder="1"/>
    <xf numFmtId="0" fontId="8" fillId="0" borderId="5" xfId="0" applyFont="1" applyBorder="1"/>
    <xf numFmtId="167" fontId="8" fillId="0" borderId="30" xfId="0" applyNumberFormat="1" applyFont="1" applyBorder="1"/>
    <xf numFmtId="1" fontId="0" fillId="0" borderId="5" xfId="0" applyNumberFormat="1" applyFont="1" applyFill="1" applyBorder="1"/>
    <xf numFmtId="0" fontId="8" fillId="0" borderId="0" xfId="0" applyFont="1" applyBorder="1"/>
    <xf numFmtId="167" fontId="12" fillId="0" borderId="30" xfId="0" applyNumberFormat="1" applyFont="1" applyBorder="1"/>
    <xf numFmtId="0" fontId="12" fillId="0" borderId="0" xfId="0" applyFont="1" applyBorder="1"/>
    <xf numFmtId="0" fontId="0" fillId="0" borderId="71" xfId="0" applyFont="1" applyBorder="1"/>
    <xf numFmtId="0" fontId="0" fillId="0" borderId="72" xfId="0" applyFont="1" applyFill="1" applyBorder="1"/>
    <xf numFmtId="0" fontId="0" fillId="0" borderId="73" xfId="0" applyFill="1" applyBorder="1"/>
    <xf numFmtId="0" fontId="0" fillId="0" borderId="71" xfId="0" applyFill="1" applyBorder="1"/>
    <xf numFmtId="0" fontId="0" fillId="2" borderId="75" xfId="0" applyFont="1" applyFill="1" applyBorder="1"/>
    <xf numFmtId="0" fontId="0" fillId="2" borderId="5" xfId="0" applyFont="1" applyFill="1" applyBorder="1"/>
    <xf numFmtId="0" fontId="0" fillId="2" borderId="7" xfId="0" applyFont="1" applyFill="1" applyBorder="1"/>
    <xf numFmtId="1" fontId="8" fillId="0" borderId="0" xfId="0" applyNumberFormat="1" applyFont="1" applyFill="1" applyBorder="1"/>
    <xf numFmtId="1" fontId="8" fillId="0" borderId="0" xfId="0" applyNumberFormat="1" applyFont="1" applyBorder="1"/>
    <xf numFmtId="167" fontId="0" fillId="0" borderId="0" xfId="0" applyNumberFormat="1" applyFont="1"/>
    <xf numFmtId="0" fontId="2" fillId="0" borderId="0" xfId="0" applyFont="1" applyAlignment="1">
      <alignment horizontal="center"/>
    </xf>
    <xf numFmtId="0" fontId="0" fillId="0" borderId="77" xfId="0" applyFont="1" applyFill="1" applyBorder="1"/>
    <xf numFmtId="0" fontId="0" fillId="0" borderId="76" xfId="0" applyFont="1" applyBorder="1"/>
    <xf numFmtId="0" fontId="0" fillId="0" borderId="78" xfId="0" applyFont="1" applyBorder="1"/>
    <xf numFmtId="0" fontId="0" fillId="0" borderId="73" xfId="0" applyFont="1" applyFill="1" applyBorder="1"/>
    <xf numFmtId="0" fontId="0" fillId="0" borderId="74" xfId="0" applyFont="1" applyBorder="1"/>
    <xf numFmtId="0" fontId="0" fillId="0" borderId="85" xfId="0" applyFont="1" applyFill="1" applyBorder="1"/>
    <xf numFmtId="0" fontId="0" fillId="0" borderId="86" xfId="0" applyFont="1" applyFill="1" applyBorder="1"/>
    <xf numFmtId="0" fontId="0" fillId="0" borderId="86" xfId="0" applyFont="1" applyBorder="1"/>
    <xf numFmtId="0" fontId="0" fillId="0" borderId="76" xfId="0" applyFont="1" applyFill="1" applyBorder="1"/>
    <xf numFmtId="0" fontId="0" fillId="0" borderId="87" xfId="0" applyFont="1" applyBorder="1"/>
    <xf numFmtId="0" fontId="5" fillId="0" borderId="0" xfId="0" applyFont="1" applyAlignment="1"/>
    <xf numFmtId="1" fontId="0" fillId="0" borderId="87" xfId="0" applyNumberFormat="1" applyBorder="1"/>
    <xf numFmtId="1" fontId="0" fillId="9" borderId="5" xfId="0" applyNumberFormat="1" applyFill="1" applyBorder="1"/>
    <xf numFmtId="1" fontId="0" fillId="9" borderId="5" xfId="0" applyNumberFormat="1" applyFont="1" applyFill="1" applyBorder="1"/>
    <xf numFmtId="1" fontId="0" fillId="0" borderId="87" xfId="0" applyNumberFormat="1" applyFont="1" applyBorder="1"/>
    <xf numFmtId="166" fontId="10" fillId="7" borderId="0" xfId="0" applyNumberFormat="1" applyFont="1" applyFill="1" applyAlignment="1">
      <alignment horizontal="center"/>
    </xf>
    <xf numFmtId="0" fontId="0" fillId="0" borderId="76" xfId="0" applyBorder="1"/>
    <xf numFmtId="1" fontId="0" fillId="0" borderId="76" xfId="0" applyNumberFormat="1" applyBorder="1"/>
    <xf numFmtId="166" fontId="0" fillId="0" borderId="76" xfId="0" applyNumberFormat="1" applyBorder="1"/>
    <xf numFmtId="0" fontId="10" fillId="7" borderId="0" xfId="0" applyFont="1" applyFill="1" applyAlignment="1">
      <alignment wrapText="1"/>
    </xf>
    <xf numFmtId="0" fontId="64" fillId="70" borderId="0" xfId="0" applyFont="1" applyFill="1"/>
    <xf numFmtId="0" fontId="12" fillId="89" borderId="71" xfId="0" applyFont="1" applyFill="1" applyBorder="1" applyAlignment="1">
      <alignment horizontal="center" vertical="center" wrapText="1"/>
    </xf>
    <xf numFmtId="0" fontId="12" fillId="89" borderId="72" xfId="0" applyFont="1" applyFill="1" applyBorder="1" applyAlignment="1">
      <alignment horizontal="center" vertical="center" wrapText="1"/>
    </xf>
    <xf numFmtId="0" fontId="12" fillId="89" borderId="35" xfId="0" applyFont="1" applyFill="1" applyBorder="1" applyAlignment="1">
      <alignment horizontal="center" vertical="center" wrapText="1"/>
    </xf>
    <xf numFmtId="0" fontId="12" fillId="89" borderId="30" xfId="0" applyFont="1" applyFill="1" applyBorder="1" applyAlignment="1">
      <alignment horizontal="center" vertical="center" wrapText="1"/>
    </xf>
    <xf numFmtId="0" fontId="12" fillId="89" borderId="0" xfId="0" applyFont="1" applyFill="1" applyBorder="1" applyAlignment="1">
      <alignment horizontal="center" vertical="center" wrapText="1"/>
    </xf>
    <xf numFmtId="0" fontId="12" fillId="89" borderId="6" xfId="0" applyFont="1" applyFill="1" applyBorder="1" applyAlignment="1">
      <alignment horizontal="center" vertical="center" wrapText="1"/>
    </xf>
    <xf numFmtId="0" fontId="12" fillId="89" borderId="73" xfId="0" applyFont="1" applyFill="1" applyBorder="1" applyAlignment="1">
      <alignment horizontal="center" vertical="center" wrapText="1"/>
    </xf>
    <xf numFmtId="0" fontId="12" fillId="89" borderId="70" xfId="0" applyFont="1" applyFill="1" applyBorder="1" applyAlignment="1">
      <alignment horizontal="center" vertical="center" wrapText="1"/>
    </xf>
    <xf numFmtId="0" fontId="12" fillId="89" borderId="74" xfId="0" applyFont="1" applyFill="1" applyBorder="1" applyAlignment="1">
      <alignment horizontal="center" vertical="center" wrapText="1"/>
    </xf>
    <xf numFmtId="0" fontId="0" fillId="89" borderId="71" xfId="0" applyFont="1" applyFill="1" applyBorder="1" applyAlignment="1">
      <alignment horizontal="center" vertical="center" wrapText="1"/>
    </xf>
    <xf numFmtId="0" fontId="0" fillId="89" borderId="72" xfId="0" applyFont="1" applyFill="1" applyBorder="1" applyAlignment="1">
      <alignment horizontal="center" vertical="center" wrapText="1"/>
    </xf>
    <xf numFmtId="0" fontId="0" fillId="89" borderId="35" xfId="0" applyFont="1" applyFill="1" applyBorder="1" applyAlignment="1">
      <alignment horizontal="center" vertical="center" wrapText="1"/>
    </xf>
    <xf numFmtId="0" fontId="0" fillId="89" borderId="30" xfId="0" applyFont="1" applyFill="1" applyBorder="1" applyAlignment="1">
      <alignment horizontal="center" vertical="center" wrapText="1"/>
    </xf>
    <xf numFmtId="0" fontId="0" fillId="89" borderId="0" xfId="0" applyFont="1" applyFill="1" applyBorder="1" applyAlignment="1">
      <alignment horizontal="center" vertical="center" wrapText="1"/>
    </xf>
    <xf numFmtId="0" fontId="0" fillId="89" borderId="6" xfId="0" applyFont="1" applyFill="1" applyBorder="1" applyAlignment="1">
      <alignment horizontal="center" vertical="center" wrapText="1"/>
    </xf>
    <xf numFmtId="0" fontId="0" fillId="89" borderId="73" xfId="0" applyFont="1" applyFill="1" applyBorder="1" applyAlignment="1">
      <alignment horizontal="center" vertical="center" wrapText="1"/>
    </xf>
    <xf numFmtId="0" fontId="0" fillId="89" borderId="70" xfId="0" applyFont="1" applyFill="1" applyBorder="1" applyAlignment="1">
      <alignment horizontal="center" vertical="center" wrapText="1"/>
    </xf>
    <xf numFmtId="0" fontId="0" fillId="89" borderId="74" xfId="0" applyFont="1" applyFill="1" applyBorder="1" applyAlignment="1">
      <alignment horizontal="center" vertical="center" wrapText="1"/>
    </xf>
    <xf numFmtId="0" fontId="12" fillId="89" borderId="37" xfId="0" applyFont="1" applyFill="1" applyBorder="1" applyAlignment="1">
      <alignment horizontal="center" vertical="center" wrapText="1"/>
    </xf>
    <xf numFmtId="0" fontId="12" fillId="89" borderId="2" xfId="0" applyFont="1" applyFill="1" applyBorder="1" applyAlignment="1">
      <alignment horizontal="center" vertical="center" wrapText="1"/>
    </xf>
    <xf numFmtId="0" fontId="12" fillId="89" borderId="38" xfId="0" applyFont="1" applyFill="1" applyBorder="1" applyAlignment="1">
      <alignment horizontal="center" vertical="center" wrapText="1"/>
    </xf>
    <xf numFmtId="0" fontId="12" fillId="89" borderId="79" xfId="0" applyFont="1" applyFill="1" applyBorder="1" applyAlignment="1">
      <alignment horizontal="center" vertical="center" wrapText="1"/>
    </xf>
    <xf numFmtId="0" fontId="12" fillId="89" borderId="80" xfId="0" applyFont="1" applyFill="1" applyBorder="1" applyAlignment="1">
      <alignment horizontal="center" vertical="center" wrapText="1"/>
    </xf>
    <xf numFmtId="0" fontId="12" fillId="89" borderId="81" xfId="0" applyFont="1" applyFill="1" applyBorder="1" applyAlignment="1">
      <alignment horizontal="center" vertical="center" wrapText="1"/>
    </xf>
    <xf numFmtId="0" fontId="0" fillId="89" borderId="82" xfId="0" applyFont="1" applyFill="1" applyBorder="1" applyAlignment="1">
      <alignment horizontal="center" vertical="center" wrapText="1"/>
    </xf>
    <xf numFmtId="0" fontId="0" fillId="89" borderId="83" xfId="0" applyFont="1" applyFill="1" applyBorder="1" applyAlignment="1">
      <alignment horizontal="center" vertical="center" wrapText="1"/>
    </xf>
    <xf numFmtId="0" fontId="0" fillId="89" borderId="84" xfId="0" applyFont="1" applyFill="1" applyBorder="1" applyAlignment="1">
      <alignment horizontal="center" vertical="center" wrapText="1"/>
    </xf>
    <xf numFmtId="0" fontId="146" fillId="88" borderId="56" xfId="0" applyFont="1" applyFill="1" applyBorder="1" applyAlignment="1">
      <alignment horizontal="left" vertical="center" wrapText="1"/>
    </xf>
    <xf numFmtId="0" fontId="146" fillId="88" borderId="57" xfId="0" applyFont="1" applyFill="1" applyBorder="1" applyAlignment="1">
      <alignment horizontal="left" vertical="center" wrapText="1"/>
    </xf>
    <xf numFmtId="0" fontId="146" fillId="88" borderId="58" xfId="0" applyFont="1" applyFill="1" applyBorder="1" applyAlignment="1">
      <alignment horizontal="left" vertical="center" wrapText="1"/>
    </xf>
    <xf numFmtId="0" fontId="144" fillId="86" borderId="56" xfId="0" applyFont="1" applyFill="1" applyBorder="1" applyAlignment="1">
      <alignment horizontal="left" vertical="top" wrapText="1"/>
    </xf>
    <xf numFmtId="0" fontId="144" fillId="86" borderId="57" xfId="0" applyFont="1" applyFill="1" applyBorder="1" applyAlignment="1">
      <alignment horizontal="left" vertical="top" wrapText="1"/>
    </xf>
    <xf numFmtId="0" fontId="144" fillId="86" borderId="58" xfId="0" applyFont="1" applyFill="1" applyBorder="1" applyAlignment="1">
      <alignment horizontal="left" vertical="top" wrapText="1"/>
    </xf>
    <xf numFmtId="0" fontId="144" fillId="86" borderId="56" xfId="0" applyFont="1" applyFill="1" applyBorder="1" applyAlignment="1">
      <alignment horizontal="center" vertical="top" wrapText="1"/>
    </xf>
    <xf numFmtId="0" fontId="144" fillId="86" borderId="57" xfId="0" applyFont="1" applyFill="1" applyBorder="1" applyAlignment="1">
      <alignment horizontal="center" vertical="top" wrapText="1"/>
    </xf>
    <xf numFmtId="0" fontId="144" fillId="86" borderId="58" xfId="0" applyFont="1" applyFill="1" applyBorder="1" applyAlignment="1">
      <alignment horizontal="center" vertical="top" wrapText="1"/>
    </xf>
    <xf numFmtId="0" fontId="145" fillId="87" borderId="60" xfId="0" applyFont="1" applyFill="1" applyBorder="1" applyAlignment="1">
      <alignment horizontal="left" vertical="center" wrapText="1"/>
    </xf>
    <xf numFmtId="0" fontId="145" fillId="87" borderId="0" xfId="0" applyFont="1" applyFill="1" applyBorder="1" applyAlignment="1">
      <alignment horizontal="left" vertical="center" wrapText="1"/>
    </xf>
    <xf numFmtId="0" fontId="145" fillId="87" borderId="65" xfId="0" applyFont="1" applyFill="1" applyBorder="1" applyAlignment="1">
      <alignment horizontal="left" vertical="center" wrapText="1"/>
    </xf>
    <xf numFmtId="0" fontId="145" fillId="87" borderId="60" xfId="0" applyFont="1" applyFill="1" applyBorder="1" applyAlignment="1">
      <alignment horizontal="center" vertical="center" wrapText="1"/>
    </xf>
    <xf numFmtId="0" fontId="145" fillId="87" borderId="0" xfId="0" applyFont="1" applyFill="1" applyBorder="1" applyAlignment="1">
      <alignment horizontal="center" vertical="center" wrapText="1"/>
    </xf>
    <xf numFmtId="0" fontId="145" fillId="87" borderId="65" xfId="0" applyFont="1" applyFill="1" applyBorder="1" applyAlignment="1">
      <alignment horizontal="center" vertical="center" wrapText="1"/>
    </xf>
    <xf numFmtId="0" fontId="145" fillId="87" borderId="59" xfId="0" applyFont="1" applyFill="1" applyBorder="1" applyAlignment="1">
      <alignment vertical="center" wrapText="1"/>
    </xf>
    <xf numFmtId="0" fontId="145" fillId="87" borderId="60" xfId="0" applyFont="1" applyFill="1" applyBorder="1" applyAlignment="1">
      <alignment vertical="center" wrapText="1"/>
    </xf>
    <xf numFmtId="0" fontId="145" fillId="87" borderId="61" xfId="0" applyFont="1" applyFill="1" applyBorder="1" applyAlignment="1">
      <alignment vertical="center" wrapText="1"/>
    </xf>
    <xf numFmtId="0" fontId="145" fillId="87" borderId="62" xfId="0" applyFont="1" applyFill="1" applyBorder="1" applyAlignment="1">
      <alignment vertical="center" wrapText="1"/>
    </xf>
    <xf numFmtId="0" fontId="145" fillId="87" borderId="0" xfId="0" applyFont="1" applyFill="1" applyBorder="1" applyAlignment="1">
      <alignment vertical="center" wrapText="1"/>
    </xf>
    <xf numFmtId="0" fontId="145" fillId="87" borderId="63" xfId="0" applyFont="1" applyFill="1" applyBorder="1" applyAlignment="1">
      <alignment vertical="center" wrapText="1"/>
    </xf>
    <xf numFmtId="0" fontId="145" fillId="87" borderId="64" xfId="0" applyFont="1" applyFill="1" applyBorder="1" applyAlignment="1">
      <alignment vertical="center" wrapText="1"/>
    </xf>
    <xf numFmtId="0" fontId="145" fillId="87" borderId="65" xfId="0" applyFont="1" applyFill="1" applyBorder="1" applyAlignment="1">
      <alignment vertical="center" wrapText="1"/>
    </xf>
    <xf numFmtId="0" fontId="145" fillId="87" borderId="66" xfId="0" applyFont="1" applyFill="1" applyBorder="1" applyAlignment="1">
      <alignment vertical="center" wrapText="1"/>
    </xf>
  </cellXfs>
  <cellStyles count="40755">
    <cellStyle name="_x000a_shell=progma 2" xfId="2608" xr:uid="{00000000-0005-0000-0000-000000000000}"/>
    <cellStyle name="_x000a_shell=progma 2 2" xfId="20565" xr:uid="{00000000-0005-0000-0000-000001000000}"/>
    <cellStyle name="1.000" xfId="2609" xr:uid="{00000000-0005-0000-0000-000002000000}"/>
    <cellStyle name="1.000 2" xfId="20566" xr:uid="{00000000-0005-0000-0000-000003000000}"/>
    <cellStyle name="20 % - Markeringsfarve1 10" xfId="4497" xr:uid="{00000000-0005-0000-0000-000004000000}"/>
    <cellStyle name="20 % - Markeringsfarve1 10 2" xfId="4498" xr:uid="{00000000-0005-0000-0000-000005000000}"/>
    <cellStyle name="20 % - Markeringsfarve1 10 2 2" xfId="10385" xr:uid="{00000000-0005-0000-0000-000006000000}"/>
    <cellStyle name="20 % - Markeringsfarve1 10 2 2 2" xfId="18157" xr:uid="{00000000-0005-0000-0000-000007000000}"/>
    <cellStyle name="20 % - Markeringsfarve1 10 2 2 2 2" xfId="36108" xr:uid="{00000000-0005-0000-0000-000008000000}"/>
    <cellStyle name="20 % - Markeringsfarve1 10 2 2 3" xfId="29107" xr:uid="{00000000-0005-0000-0000-000009000000}"/>
    <cellStyle name="20 % - Markeringsfarve1 10 2 3" xfId="12923" xr:uid="{00000000-0005-0000-0000-00000A000000}"/>
    <cellStyle name="20 % - Markeringsfarve1 10 2 3 2" xfId="30881" xr:uid="{00000000-0005-0000-0000-00000B000000}"/>
    <cellStyle name="20 % - Markeringsfarve1 10 2 4" xfId="23879" xr:uid="{00000000-0005-0000-0000-00000C000000}"/>
    <cellStyle name="20 % - Markeringsfarve1 10 3" xfId="4499" xr:uid="{00000000-0005-0000-0000-00000D000000}"/>
    <cellStyle name="20 % - Markeringsfarve1 10 3 2" xfId="10004" xr:uid="{00000000-0005-0000-0000-00000E000000}"/>
    <cellStyle name="20 % - Markeringsfarve1 10 3 2 2" xfId="17785" xr:uid="{00000000-0005-0000-0000-00000F000000}"/>
    <cellStyle name="20 % - Markeringsfarve1 10 3 2 2 2" xfId="35736" xr:uid="{00000000-0005-0000-0000-000010000000}"/>
    <cellStyle name="20 % - Markeringsfarve1 10 3 2 3" xfId="28735" xr:uid="{00000000-0005-0000-0000-000011000000}"/>
    <cellStyle name="20 % - Markeringsfarve1 10 3 3" xfId="12924" xr:uid="{00000000-0005-0000-0000-000012000000}"/>
    <cellStyle name="20 % - Markeringsfarve1 10 3 3 2" xfId="30882" xr:uid="{00000000-0005-0000-0000-000013000000}"/>
    <cellStyle name="20 % - Markeringsfarve1 10 3 4" xfId="23880" xr:uid="{00000000-0005-0000-0000-000014000000}"/>
    <cellStyle name="20 % - Markeringsfarve1 10 4" xfId="8304" xr:uid="{00000000-0005-0000-0000-000015000000}"/>
    <cellStyle name="20 % - Markeringsfarve1 10 4 2" xfId="16093" xr:uid="{00000000-0005-0000-0000-000016000000}"/>
    <cellStyle name="20 % - Markeringsfarve1 10 4 2 2" xfId="34044" xr:uid="{00000000-0005-0000-0000-000017000000}"/>
    <cellStyle name="20 % - Markeringsfarve1 10 4 3" xfId="27043" xr:uid="{00000000-0005-0000-0000-000018000000}"/>
    <cellStyle name="20 % - Markeringsfarve1 10 5" xfId="12922" xr:uid="{00000000-0005-0000-0000-000019000000}"/>
    <cellStyle name="20 % - Markeringsfarve1 10 5 2" xfId="30880" xr:uid="{00000000-0005-0000-0000-00001A000000}"/>
    <cellStyle name="20 % - Markeringsfarve1 10 6" xfId="23878" xr:uid="{00000000-0005-0000-0000-00001B000000}"/>
    <cellStyle name="20 % - Markeringsfarve1 11" xfId="4500" xr:uid="{00000000-0005-0000-0000-00001C000000}"/>
    <cellStyle name="20 % - Markeringsfarve1 11 2" xfId="4501" xr:uid="{00000000-0005-0000-0000-00001D000000}"/>
    <cellStyle name="20 % - Markeringsfarve1 11 2 2" xfId="11422" xr:uid="{00000000-0005-0000-0000-00001E000000}"/>
    <cellStyle name="20 % - Markeringsfarve1 11 2 2 2" xfId="19182" xr:uid="{00000000-0005-0000-0000-00001F000000}"/>
    <cellStyle name="20 % - Markeringsfarve1 11 2 2 2 2" xfId="37133" xr:uid="{00000000-0005-0000-0000-000020000000}"/>
    <cellStyle name="20 % - Markeringsfarve1 11 2 2 3" xfId="30132" xr:uid="{00000000-0005-0000-0000-000021000000}"/>
    <cellStyle name="20 % - Markeringsfarve1 11 2 3" xfId="12926" xr:uid="{00000000-0005-0000-0000-000022000000}"/>
    <cellStyle name="20 % - Markeringsfarve1 11 2 3 2" xfId="30884" xr:uid="{00000000-0005-0000-0000-000023000000}"/>
    <cellStyle name="20 % - Markeringsfarve1 11 2 4" xfId="23882" xr:uid="{00000000-0005-0000-0000-000024000000}"/>
    <cellStyle name="20 % - Markeringsfarve1 11 3" xfId="8305" xr:uid="{00000000-0005-0000-0000-000025000000}"/>
    <cellStyle name="20 % - Markeringsfarve1 11 3 2" xfId="16094" xr:uid="{00000000-0005-0000-0000-000026000000}"/>
    <cellStyle name="20 % - Markeringsfarve1 11 3 2 2" xfId="34045" xr:uid="{00000000-0005-0000-0000-000027000000}"/>
    <cellStyle name="20 % - Markeringsfarve1 11 3 3" xfId="27044" xr:uid="{00000000-0005-0000-0000-000028000000}"/>
    <cellStyle name="20 % - Markeringsfarve1 11 4" xfId="12925" xr:uid="{00000000-0005-0000-0000-000029000000}"/>
    <cellStyle name="20 % - Markeringsfarve1 11 4 2" xfId="30883" xr:uid="{00000000-0005-0000-0000-00002A000000}"/>
    <cellStyle name="20 % - Markeringsfarve1 11 5" xfId="23881" xr:uid="{00000000-0005-0000-0000-00002B000000}"/>
    <cellStyle name="20 % - Markeringsfarve1 12" xfId="4502" xr:uid="{00000000-0005-0000-0000-00002C000000}"/>
    <cellStyle name="20 % - Markeringsfarve1 12 2" xfId="4503" xr:uid="{00000000-0005-0000-0000-00002D000000}"/>
    <cellStyle name="20 % - Markeringsfarve1 12 2 2" xfId="9996" xr:uid="{00000000-0005-0000-0000-00002E000000}"/>
    <cellStyle name="20 % - Markeringsfarve1 12 2 2 2" xfId="17777" xr:uid="{00000000-0005-0000-0000-00002F000000}"/>
    <cellStyle name="20 % - Markeringsfarve1 12 2 2 2 2" xfId="35728" xr:uid="{00000000-0005-0000-0000-000030000000}"/>
    <cellStyle name="20 % - Markeringsfarve1 12 2 2 3" xfId="28727" xr:uid="{00000000-0005-0000-0000-000031000000}"/>
    <cellStyle name="20 % - Markeringsfarve1 12 2 3" xfId="12928" xr:uid="{00000000-0005-0000-0000-000032000000}"/>
    <cellStyle name="20 % - Markeringsfarve1 12 2 3 2" xfId="30886" xr:uid="{00000000-0005-0000-0000-000033000000}"/>
    <cellStyle name="20 % - Markeringsfarve1 12 2 4" xfId="23884" xr:uid="{00000000-0005-0000-0000-000034000000}"/>
    <cellStyle name="20 % - Markeringsfarve1 12 3" xfId="8306" xr:uid="{00000000-0005-0000-0000-000035000000}"/>
    <cellStyle name="20 % - Markeringsfarve1 12 3 2" xfId="16095" xr:uid="{00000000-0005-0000-0000-000036000000}"/>
    <cellStyle name="20 % - Markeringsfarve1 12 3 2 2" xfId="34046" xr:uid="{00000000-0005-0000-0000-000037000000}"/>
    <cellStyle name="20 % - Markeringsfarve1 12 3 3" xfId="27045" xr:uid="{00000000-0005-0000-0000-000038000000}"/>
    <cellStyle name="20 % - Markeringsfarve1 12 4" xfId="12927" xr:uid="{00000000-0005-0000-0000-000039000000}"/>
    <cellStyle name="20 % - Markeringsfarve1 12 4 2" xfId="30885" xr:uid="{00000000-0005-0000-0000-00003A000000}"/>
    <cellStyle name="20 % - Markeringsfarve1 12 5" xfId="23883" xr:uid="{00000000-0005-0000-0000-00003B000000}"/>
    <cellStyle name="20 % - Markeringsfarve1 13" xfId="4504" xr:uid="{00000000-0005-0000-0000-00003C000000}"/>
    <cellStyle name="20 % - Markeringsfarve1 13 2" xfId="4505" xr:uid="{00000000-0005-0000-0000-00003D000000}"/>
    <cellStyle name="20 % - Markeringsfarve1 13 2 2" xfId="11301" xr:uid="{00000000-0005-0000-0000-00003E000000}"/>
    <cellStyle name="20 % - Markeringsfarve1 13 2 2 2" xfId="19065" xr:uid="{00000000-0005-0000-0000-00003F000000}"/>
    <cellStyle name="20 % - Markeringsfarve1 13 2 2 2 2" xfId="37016" xr:uid="{00000000-0005-0000-0000-000040000000}"/>
    <cellStyle name="20 % - Markeringsfarve1 13 2 2 3" xfId="30015" xr:uid="{00000000-0005-0000-0000-000041000000}"/>
    <cellStyle name="20 % - Markeringsfarve1 13 2 3" xfId="12930" xr:uid="{00000000-0005-0000-0000-000042000000}"/>
    <cellStyle name="20 % - Markeringsfarve1 13 2 3 2" xfId="30888" xr:uid="{00000000-0005-0000-0000-000043000000}"/>
    <cellStyle name="20 % - Markeringsfarve1 13 2 4" xfId="23886" xr:uid="{00000000-0005-0000-0000-000044000000}"/>
    <cellStyle name="20 % - Markeringsfarve1 13 3" xfId="8303" xr:uid="{00000000-0005-0000-0000-000045000000}"/>
    <cellStyle name="20 % - Markeringsfarve1 13 3 2" xfId="16092" xr:uid="{00000000-0005-0000-0000-000046000000}"/>
    <cellStyle name="20 % - Markeringsfarve1 13 3 2 2" xfId="34043" xr:uid="{00000000-0005-0000-0000-000047000000}"/>
    <cellStyle name="20 % - Markeringsfarve1 13 3 3" xfId="27042" xr:uid="{00000000-0005-0000-0000-000048000000}"/>
    <cellStyle name="20 % - Markeringsfarve1 13 4" xfId="12929" xr:uid="{00000000-0005-0000-0000-000049000000}"/>
    <cellStyle name="20 % - Markeringsfarve1 13 4 2" xfId="30887" xr:uid="{00000000-0005-0000-0000-00004A000000}"/>
    <cellStyle name="20 % - Markeringsfarve1 13 5" xfId="23885" xr:uid="{00000000-0005-0000-0000-00004B000000}"/>
    <cellStyle name="20 % - Markeringsfarve1 14" xfId="4506" xr:uid="{00000000-0005-0000-0000-00004C000000}"/>
    <cellStyle name="20 % - Markeringsfarve1 14 2" xfId="9606" xr:uid="{00000000-0005-0000-0000-00004D000000}"/>
    <cellStyle name="20 % - Markeringsfarve1 14 2 2" xfId="17390" xr:uid="{00000000-0005-0000-0000-00004E000000}"/>
    <cellStyle name="20 % - Markeringsfarve1 14 2 2 2" xfId="35341" xr:uid="{00000000-0005-0000-0000-00004F000000}"/>
    <cellStyle name="20 % - Markeringsfarve1 14 2 3" xfId="28340" xr:uid="{00000000-0005-0000-0000-000050000000}"/>
    <cellStyle name="20 % - Markeringsfarve1 14 3" xfId="12931" xr:uid="{00000000-0005-0000-0000-000051000000}"/>
    <cellStyle name="20 % - Markeringsfarve1 14 3 2" xfId="30889" xr:uid="{00000000-0005-0000-0000-000052000000}"/>
    <cellStyle name="20 % - Markeringsfarve1 14 4" xfId="23887" xr:uid="{00000000-0005-0000-0000-000053000000}"/>
    <cellStyle name="20 % - Markeringsfarve1 15" xfId="4507" xr:uid="{00000000-0005-0000-0000-000054000000}"/>
    <cellStyle name="20 % - Markeringsfarve1 15 2" xfId="11471" xr:uid="{00000000-0005-0000-0000-000055000000}"/>
    <cellStyle name="20 % - Markeringsfarve1 15 2 2" xfId="19229" xr:uid="{00000000-0005-0000-0000-000056000000}"/>
    <cellStyle name="20 % - Markeringsfarve1 15 2 2 2" xfId="37180" xr:uid="{00000000-0005-0000-0000-000057000000}"/>
    <cellStyle name="20 % - Markeringsfarve1 15 2 3" xfId="30179" xr:uid="{00000000-0005-0000-0000-000058000000}"/>
    <cellStyle name="20 % - Markeringsfarve1 15 3" xfId="12932" xr:uid="{00000000-0005-0000-0000-000059000000}"/>
    <cellStyle name="20 % - Markeringsfarve1 15 3 2" xfId="30890" xr:uid="{00000000-0005-0000-0000-00005A000000}"/>
    <cellStyle name="20 % - Markeringsfarve1 15 4" xfId="23888" xr:uid="{00000000-0005-0000-0000-00005B000000}"/>
    <cellStyle name="20 % - Markeringsfarve1 16" xfId="4508" xr:uid="{00000000-0005-0000-0000-00005C000000}"/>
    <cellStyle name="20 % - Markeringsfarve1 16 2" xfId="10012" xr:uid="{00000000-0005-0000-0000-00005D000000}"/>
    <cellStyle name="20 % - Markeringsfarve1 16 2 2" xfId="17793" xr:uid="{00000000-0005-0000-0000-00005E000000}"/>
    <cellStyle name="20 % - Markeringsfarve1 16 2 2 2" xfId="35744" xr:uid="{00000000-0005-0000-0000-00005F000000}"/>
    <cellStyle name="20 % - Markeringsfarve1 16 2 3" xfId="28743" xr:uid="{00000000-0005-0000-0000-000060000000}"/>
    <cellStyle name="20 % - Markeringsfarve1 16 3" xfId="12933" xr:uid="{00000000-0005-0000-0000-000061000000}"/>
    <cellStyle name="20 % - Markeringsfarve1 16 3 2" xfId="30891" xr:uid="{00000000-0005-0000-0000-000062000000}"/>
    <cellStyle name="20 % - Markeringsfarve1 16 4" xfId="23889" xr:uid="{00000000-0005-0000-0000-000063000000}"/>
    <cellStyle name="20 % - Markeringsfarve1 17" xfId="8281" xr:uid="{00000000-0005-0000-0000-000064000000}"/>
    <cellStyle name="20 % - Markeringsfarve1 17 2" xfId="16080" xr:uid="{00000000-0005-0000-0000-000065000000}"/>
    <cellStyle name="20 % - Markeringsfarve1 17 2 2" xfId="34031" xr:uid="{00000000-0005-0000-0000-000066000000}"/>
    <cellStyle name="20 % - Markeringsfarve1 17 3" xfId="27030" xr:uid="{00000000-0005-0000-0000-000067000000}"/>
    <cellStyle name="20 % - Markeringsfarve1 18" xfId="4496" xr:uid="{00000000-0005-0000-0000-000068000000}"/>
    <cellStyle name="20 % - Markeringsfarve1 18 2" xfId="12921" xr:uid="{00000000-0005-0000-0000-000069000000}"/>
    <cellStyle name="20 % - Markeringsfarve1 18 2 2" xfId="30879" xr:uid="{00000000-0005-0000-0000-00006A000000}"/>
    <cellStyle name="20 % - Markeringsfarve1 18 3" xfId="23877" xr:uid="{00000000-0005-0000-0000-00006B000000}"/>
    <cellStyle name="20 % - Markeringsfarve1 2" xfId="2838" xr:uid="{00000000-0005-0000-0000-00006C000000}"/>
    <cellStyle name="20 % - Markeringsfarve1 2 10" xfId="4510" xr:uid="{00000000-0005-0000-0000-00006D000000}"/>
    <cellStyle name="20 % - Markeringsfarve1 2 10 2" xfId="9639" xr:uid="{00000000-0005-0000-0000-00006E000000}"/>
    <cellStyle name="20 % - Markeringsfarve1 2 10 2 2" xfId="17421" xr:uid="{00000000-0005-0000-0000-00006F000000}"/>
    <cellStyle name="20 % - Markeringsfarve1 2 10 2 2 2" xfId="35372" xr:uid="{00000000-0005-0000-0000-000070000000}"/>
    <cellStyle name="20 % - Markeringsfarve1 2 10 2 3" xfId="28371" xr:uid="{00000000-0005-0000-0000-000071000000}"/>
    <cellStyle name="20 % - Markeringsfarve1 2 10 3" xfId="12935" xr:uid="{00000000-0005-0000-0000-000072000000}"/>
    <cellStyle name="20 % - Markeringsfarve1 2 10 3 2" xfId="30893" xr:uid="{00000000-0005-0000-0000-000073000000}"/>
    <cellStyle name="20 % - Markeringsfarve1 2 10 4" xfId="23891" xr:uid="{00000000-0005-0000-0000-000074000000}"/>
    <cellStyle name="20 % - Markeringsfarve1 2 11" xfId="4511" xr:uid="{00000000-0005-0000-0000-000075000000}"/>
    <cellStyle name="20 % - Markeringsfarve1 2 11 2" xfId="10010" xr:uid="{00000000-0005-0000-0000-000076000000}"/>
    <cellStyle name="20 % - Markeringsfarve1 2 11 2 2" xfId="17791" xr:uid="{00000000-0005-0000-0000-000077000000}"/>
    <cellStyle name="20 % - Markeringsfarve1 2 11 2 2 2" xfId="35742" xr:uid="{00000000-0005-0000-0000-000078000000}"/>
    <cellStyle name="20 % - Markeringsfarve1 2 11 2 3" xfId="28741" xr:uid="{00000000-0005-0000-0000-000079000000}"/>
    <cellStyle name="20 % - Markeringsfarve1 2 11 3" xfId="12936" xr:uid="{00000000-0005-0000-0000-00007A000000}"/>
    <cellStyle name="20 % - Markeringsfarve1 2 11 3 2" xfId="30894" xr:uid="{00000000-0005-0000-0000-00007B000000}"/>
    <cellStyle name="20 % - Markeringsfarve1 2 11 4" xfId="23892" xr:uid="{00000000-0005-0000-0000-00007C000000}"/>
    <cellStyle name="20 % - Markeringsfarve1 2 12" xfId="8307" xr:uid="{00000000-0005-0000-0000-00007D000000}"/>
    <cellStyle name="20 % - Markeringsfarve1 2 12 2" xfId="16096" xr:uid="{00000000-0005-0000-0000-00007E000000}"/>
    <cellStyle name="20 % - Markeringsfarve1 2 12 2 2" xfId="34047" xr:uid="{00000000-0005-0000-0000-00007F000000}"/>
    <cellStyle name="20 % - Markeringsfarve1 2 12 3" xfId="27046" xr:uid="{00000000-0005-0000-0000-000080000000}"/>
    <cellStyle name="20 % - Markeringsfarve1 2 13" xfId="12934" xr:uid="{00000000-0005-0000-0000-000081000000}"/>
    <cellStyle name="20 % - Markeringsfarve1 2 13 2" xfId="30892" xr:uid="{00000000-0005-0000-0000-000082000000}"/>
    <cellStyle name="20 % - Markeringsfarve1 2 14" xfId="4509" xr:uid="{00000000-0005-0000-0000-000083000000}"/>
    <cellStyle name="20 % - Markeringsfarve1 2 14 2" xfId="23890" xr:uid="{00000000-0005-0000-0000-000084000000}"/>
    <cellStyle name="20 % - Markeringsfarve1 2 15" xfId="22222" xr:uid="{00000000-0005-0000-0000-000085000000}"/>
    <cellStyle name="20 % - Markeringsfarve1 2 2" xfId="2839" xr:uid="{00000000-0005-0000-0000-000086000000}"/>
    <cellStyle name="20 % - Markeringsfarve1 2 2 10" xfId="8308" xr:uid="{00000000-0005-0000-0000-000087000000}"/>
    <cellStyle name="20 % - Markeringsfarve1 2 2 10 2" xfId="16097" xr:uid="{00000000-0005-0000-0000-000088000000}"/>
    <cellStyle name="20 % - Markeringsfarve1 2 2 10 2 2" xfId="34048" xr:uid="{00000000-0005-0000-0000-000089000000}"/>
    <cellStyle name="20 % - Markeringsfarve1 2 2 10 3" xfId="27047" xr:uid="{00000000-0005-0000-0000-00008A000000}"/>
    <cellStyle name="20 % - Markeringsfarve1 2 2 11" xfId="12937" xr:uid="{00000000-0005-0000-0000-00008B000000}"/>
    <cellStyle name="20 % - Markeringsfarve1 2 2 11 2" xfId="30895" xr:uid="{00000000-0005-0000-0000-00008C000000}"/>
    <cellStyle name="20 % - Markeringsfarve1 2 2 12" xfId="4512" xr:uid="{00000000-0005-0000-0000-00008D000000}"/>
    <cellStyle name="20 % - Markeringsfarve1 2 2 12 2" xfId="23893" xr:uid="{00000000-0005-0000-0000-00008E000000}"/>
    <cellStyle name="20 % - Markeringsfarve1 2 2 13" xfId="22223" xr:uid="{00000000-0005-0000-0000-00008F000000}"/>
    <cellStyle name="20 % - Markeringsfarve1 2 2 2" xfId="2840" xr:uid="{00000000-0005-0000-0000-000090000000}"/>
    <cellStyle name="20 % - Markeringsfarve1 2 2 2 2" xfId="4514" xr:uid="{00000000-0005-0000-0000-000091000000}"/>
    <cellStyle name="20 % - Markeringsfarve1 2 2 2 2 2" xfId="4515" xr:uid="{00000000-0005-0000-0000-000092000000}"/>
    <cellStyle name="20 % - Markeringsfarve1 2 2 2 2 2 2" xfId="10570" xr:uid="{00000000-0005-0000-0000-000093000000}"/>
    <cellStyle name="20 % - Markeringsfarve1 2 2 2 2 2 2 2" xfId="18342" xr:uid="{00000000-0005-0000-0000-000094000000}"/>
    <cellStyle name="20 % - Markeringsfarve1 2 2 2 2 2 2 2 2" xfId="36293" xr:uid="{00000000-0005-0000-0000-000095000000}"/>
    <cellStyle name="20 % - Markeringsfarve1 2 2 2 2 2 2 3" xfId="29292" xr:uid="{00000000-0005-0000-0000-000096000000}"/>
    <cellStyle name="20 % - Markeringsfarve1 2 2 2 2 2 3" xfId="12940" xr:uid="{00000000-0005-0000-0000-000097000000}"/>
    <cellStyle name="20 % - Markeringsfarve1 2 2 2 2 2 3 2" xfId="30898" xr:uid="{00000000-0005-0000-0000-000098000000}"/>
    <cellStyle name="20 % - Markeringsfarve1 2 2 2 2 2 4" xfId="23896" xr:uid="{00000000-0005-0000-0000-000099000000}"/>
    <cellStyle name="20 % - Markeringsfarve1 2 2 2 2 3" xfId="9143" xr:uid="{00000000-0005-0000-0000-00009A000000}"/>
    <cellStyle name="20 % - Markeringsfarve1 2 2 2 2 3 2" xfId="16931" xr:uid="{00000000-0005-0000-0000-00009B000000}"/>
    <cellStyle name="20 % - Markeringsfarve1 2 2 2 2 3 2 2" xfId="34882" xr:uid="{00000000-0005-0000-0000-00009C000000}"/>
    <cellStyle name="20 % - Markeringsfarve1 2 2 2 2 3 3" xfId="27881" xr:uid="{00000000-0005-0000-0000-00009D000000}"/>
    <cellStyle name="20 % - Markeringsfarve1 2 2 2 2 4" xfId="12939" xr:uid="{00000000-0005-0000-0000-00009E000000}"/>
    <cellStyle name="20 % - Markeringsfarve1 2 2 2 2 4 2" xfId="30897" xr:uid="{00000000-0005-0000-0000-00009F000000}"/>
    <cellStyle name="20 % - Markeringsfarve1 2 2 2 2 5" xfId="23895" xr:uid="{00000000-0005-0000-0000-0000A0000000}"/>
    <cellStyle name="20 % - Markeringsfarve1 2 2 2 3" xfId="4516" xr:uid="{00000000-0005-0000-0000-0000A1000000}"/>
    <cellStyle name="20 % - Markeringsfarve1 2 2 2 3 2" xfId="9800" xr:uid="{00000000-0005-0000-0000-0000A2000000}"/>
    <cellStyle name="20 % - Markeringsfarve1 2 2 2 3 2 2" xfId="17582" xr:uid="{00000000-0005-0000-0000-0000A3000000}"/>
    <cellStyle name="20 % - Markeringsfarve1 2 2 2 3 2 2 2" xfId="35533" xr:uid="{00000000-0005-0000-0000-0000A4000000}"/>
    <cellStyle name="20 % - Markeringsfarve1 2 2 2 3 2 3" xfId="28532" xr:uid="{00000000-0005-0000-0000-0000A5000000}"/>
    <cellStyle name="20 % - Markeringsfarve1 2 2 2 3 3" xfId="12941" xr:uid="{00000000-0005-0000-0000-0000A6000000}"/>
    <cellStyle name="20 % - Markeringsfarve1 2 2 2 3 3 2" xfId="30899" xr:uid="{00000000-0005-0000-0000-0000A7000000}"/>
    <cellStyle name="20 % - Markeringsfarve1 2 2 2 3 4" xfId="23897" xr:uid="{00000000-0005-0000-0000-0000A8000000}"/>
    <cellStyle name="20 % - Markeringsfarve1 2 2 2 4" xfId="4517" xr:uid="{00000000-0005-0000-0000-0000A9000000}"/>
    <cellStyle name="20 % - Markeringsfarve1 2 2 2 4 2" xfId="11278" xr:uid="{00000000-0005-0000-0000-0000AA000000}"/>
    <cellStyle name="20 % - Markeringsfarve1 2 2 2 4 2 2" xfId="19043" xr:uid="{00000000-0005-0000-0000-0000AB000000}"/>
    <cellStyle name="20 % - Markeringsfarve1 2 2 2 4 2 2 2" xfId="36994" xr:uid="{00000000-0005-0000-0000-0000AC000000}"/>
    <cellStyle name="20 % - Markeringsfarve1 2 2 2 4 2 3" xfId="29993" xr:uid="{00000000-0005-0000-0000-0000AD000000}"/>
    <cellStyle name="20 % - Markeringsfarve1 2 2 2 4 3" xfId="12942" xr:uid="{00000000-0005-0000-0000-0000AE000000}"/>
    <cellStyle name="20 % - Markeringsfarve1 2 2 2 4 3 2" xfId="30900" xr:uid="{00000000-0005-0000-0000-0000AF000000}"/>
    <cellStyle name="20 % - Markeringsfarve1 2 2 2 4 4" xfId="23898" xr:uid="{00000000-0005-0000-0000-0000B0000000}"/>
    <cellStyle name="20 % - Markeringsfarve1 2 2 2 5" xfId="8309" xr:uid="{00000000-0005-0000-0000-0000B1000000}"/>
    <cellStyle name="20 % - Markeringsfarve1 2 2 2 5 2" xfId="16098" xr:uid="{00000000-0005-0000-0000-0000B2000000}"/>
    <cellStyle name="20 % - Markeringsfarve1 2 2 2 5 2 2" xfId="34049" xr:uid="{00000000-0005-0000-0000-0000B3000000}"/>
    <cellStyle name="20 % - Markeringsfarve1 2 2 2 5 3" xfId="27048" xr:uid="{00000000-0005-0000-0000-0000B4000000}"/>
    <cellStyle name="20 % - Markeringsfarve1 2 2 2 6" xfId="12938" xr:uid="{00000000-0005-0000-0000-0000B5000000}"/>
    <cellStyle name="20 % - Markeringsfarve1 2 2 2 6 2" xfId="30896" xr:uid="{00000000-0005-0000-0000-0000B6000000}"/>
    <cellStyle name="20 % - Markeringsfarve1 2 2 2 7" xfId="4513" xr:uid="{00000000-0005-0000-0000-0000B7000000}"/>
    <cellStyle name="20 % - Markeringsfarve1 2 2 2 7 2" xfId="23894" xr:uid="{00000000-0005-0000-0000-0000B8000000}"/>
    <cellStyle name="20 % - Markeringsfarve1 2 2 2 8" xfId="22224" xr:uid="{00000000-0005-0000-0000-0000B9000000}"/>
    <cellStyle name="20 % - Markeringsfarve1 2 2 3" xfId="4518" xr:uid="{00000000-0005-0000-0000-0000BA000000}"/>
    <cellStyle name="20 % - Markeringsfarve1 2 2 3 2" xfId="4519" xr:uid="{00000000-0005-0000-0000-0000BB000000}"/>
    <cellStyle name="20 % - Markeringsfarve1 2 2 3 2 2" xfId="4520" xr:uid="{00000000-0005-0000-0000-0000BC000000}"/>
    <cellStyle name="20 % - Markeringsfarve1 2 2 3 2 2 2" xfId="10624" xr:uid="{00000000-0005-0000-0000-0000BD000000}"/>
    <cellStyle name="20 % - Markeringsfarve1 2 2 3 2 2 2 2" xfId="18396" xr:uid="{00000000-0005-0000-0000-0000BE000000}"/>
    <cellStyle name="20 % - Markeringsfarve1 2 2 3 2 2 2 2 2" xfId="36347" xr:uid="{00000000-0005-0000-0000-0000BF000000}"/>
    <cellStyle name="20 % - Markeringsfarve1 2 2 3 2 2 2 3" xfId="29346" xr:uid="{00000000-0005-0000-0000-0000C0000000}"/>
    <cellStyle name="20 % - Markeringsfarve1 2 2 3 2 2 3" xfId="12945" xr:uid="{00000000-0005-0000-0000-0000C1000000}"/>
    <cellStyle name="20 % - Markeringsfarve1 2 2 3 2 2 3 2" xfId="30903" xr:uid="{00000000-0005-0000-0000-0000C2000000}"/>
    <cellStyle name="20 % - Markeringsfarve1 2 2 3 2 2 4" xfId="23901" xr:uid="{00000000-0005-0000-0000-0000C3000000}"/>
    <cellStyle name="20 % - Markeringsfarve1 2 2 3 2 3" xfId="9188" xr:uid="{00000000-0005-0000-0000-0000C4000000}"/>
    <cellStyle name="20 % - Markeringsfarve1 2 2 3 2 3 2" xfId="16976" xr:uid="{00000000-0005-0000-0000-0000C5000000}"/>
    <cellStyle name="20 % - Markeringsfarve1 2 2 3 2 3 2 2" xfId="34927" xr:uid="{00000000-0005-0000-0000-0000C6000000}"/>
    <cellStyle name="20 % - Markeringsfarve1 2 2 3 2 3 3" xfId="27926" xr:uid="{00000000-0005-0000-0000-0000C7000000}"/>
    <cellStyle name="20 % - Markeringsfarve1 2 2 3 2 4" xfId="12944" xr:uid="{00000000-0005-0000-0000-0000C8000000}"/>
    <cellStyle name="20 % - Markeringsfarve1 2 2 3 2 4 2" xfId="30902" xr:uid="{00000000-0005-0000-0000-0000C9000000}"/>
    <cellStyle name="20 % - Markeringsfarve1 2 2 3 2 5" xfId="23900" xr:uid="{00000000-0005-0000-0000-0000CA000000}"/>
    <cellStyle name="20 % - Markeringsfarve1 2 2 3 3" xfId="4521" xr:uid="{00000000-0005-0000-0000-0000CB000000}"/>
    <cellStyle name="20 % - Markeringsfarve1 2 2 3 3 2" xfId="9854" xr:uid="{00000000-0005-0000-0000-0000CC000000}"/>
    <cellStyle name="20 % - Markeringsfarve1 2 2 3 3 2 2" xfId="17636" xr:uid="{00000000-0005-0000-0000-0000CD000000}"/>
    <cellStyle name="20 % - Markeringsfarve1 2 2 3 3 2 2 2" xfId="35587" xr:uid="{00000000-0005-0000-0000-0000CE000000}"/>
    <cellStyle name="20 % - Markeringsfarve1 2 2 3 3 2 3" xfId="28586" xr:uid="{00000000-0005-0000-0000-0000CF000000}"/>
    <cellStyle name="20 % - Markeringsfarve1 2 2 3 3 3" xfId="12946" xr:uid="{00000000-0005-0000-0000-0000D0000000}"/>
    <cellStyle name="20 % - Markeringsfarve1 2 2 3 3 3 2" xfId="30904" xr:uid="{00000000-0005-0000-0000-0000D1000000}"/>
    <cellStyle name="20 % - Markeringsfarve1 2 2 3 3 4" xfId="23902" xr:uid="{00000000-0005-0000-0000-0000D2000000}"/>
    <cellStyle name="20 % - Markeringsfarve1 2 2 3 4" xfId="4522" xr:uid="{00000000-0005-0000-0000-0000D3000000}"/>
    <cellStyle name="20 % - Markeringsfarve1 2 2 3 4 2" xfId="11277" xr:uid="{00000000-0005-0000-0000-0000D4000000}"/>
    <cellStyle name="20 % - Markeringsfarve1 2 2 3 4 2 2" xfId="19042" xr:uid="{00000000-0005-0000-0000-0000D5000000}"/>
    <cellStyle name="20 % - Markeringsfarve1 2 2 3 4 2 2 2" xfId="36993" xr:uid="{00000000-0005-0000-0000-0000D6000000}"/>
    <cellStyle name="20 % - Markeringsfarve1 2 2 3 4 2 3" xfId="29992" xr:uid="{00000000-0005-0000-0000-0000D7000000}"/>
    <cellStyle name="20 % - Markeringsfarve1 2 2 3 4 3" xfId="12947" xr:uid="{00000000-0005-0000-0000-0000D8000000}"/>
    <cellStyle name="20 % - Markeringsfarve1 2 2 3 4 3 2" xfId="30905" xr:uid="{00000000-0005-0000-0000-0000D9000000}"/>
    <cellStyle name="20 % - Markeringsfarve1 2 2 3 4 4" xfId="23903" xr:uid="{00000000-0005-0000-0000-0000DA000000}"/>
    <cellStyle name="20 % - Markeringsfarve1 2 2 3 5" xfId="8310" xr:uid="{00000000-0005-0000-0000-0000DB000000}"/>
    <cellStyle name="20 % - Markeringsfarve1 2 2 3 5 2" xfId="16099" xr:uid="{00000000-0005-0000-0000-0000DC000000}"/>
    <cellStyle name="20 % - Markeringsfarve1 2 2 3 5 2 2" xfId="34050" xr:uid="{00000000-0005-0000-0000-0000DD000000}"/>
    <cellStyle name="20 % - Markeringsfarve1 2 2 3 5 3" xfId="27049" xr:uid="{00000000-0005-0000-0000-0000DE000000}"/>
    <cellStyle name="20 % - Markeringsfarve1 2 2 3 6" xfId="12943" xr:uid="{00000000-0005-0000-0000-0000DF000000}"/>
    <cellStyle name="20 % - Markeringsfarve1 2 2 3 6 2" xfId="30901" xr:uid="{00000000-0005-0000-0000-0000E0000000}"/>
    <cellStyle name="20 % - Markeringsfarve1 2 2 3 7" xfId="23899" xr:uid="{00000000-0005-0000-0000-0000E1000000}"/>
    <cellStyle name="20 % - Markeringsfarve1 2 2 4" xfId="4523" xr:uid="{00000000-0005-0000-0000-0000E2000000}"/>
    <cellStyle name="20 % - Markeringsfarve1 2 2 4 2" xfId="4524" xr:uid="{00000000-0005-0000-0000-0000E3000000}"/>
    <cellStyle name="20 % - Markeringsfarve1 2 2 4 2 2" xfId="4525" xr:uid="{00000000-0005-0000-0000-0000E4000000}"/>
    <cellStyle name="20 % - Markeringsfarve1 2 2 4 2 2 2" xfId="10808" xr:uid="{00000000-0005-0000-0000-0000E5000000}"/>
    <cellStyle name="20 % - Markeringsfarve1 2 2 4 2 2 2 2" xfId="18580" xr:uid="{00000000-0005-0000-0000-0000E6000000}"/>
    <cellStyle name="20 % - Markeringsfarve1 2 2 4 2 2 2 2 2" xfId="36531" xr:uid="{00000000-0005-0000-0000-0000E7000000}"/>
    <cellStyle name="20 % - Markeringsfarve1 2 2 4 2 2 2 3" xfId="29530" xr:uid="{00000000-0005-0000-0000-0000E8000000}"/>
    <cellStyle name="20 % - Markeringsfarve1 2 2 4 2 2 3" xfId="12950" xr:uid="{00000000-0005-0000-0000-0000E9000000}"/>
    <cellStyle name="20 % - Markeringsfarve1 2 2 4 2 2 3 2" xfId="30908" xr:uid="{00000000-0005-0000-0000-0000EA000000}"/>
    <cellStyle name="20 % - Markeringsfarve1 2 2 4 2 2 4" xfId="23906" xr:uid="{00000000-0005-0000-0000-0000EB000000}"/>
    <cellStyle name="20 % - Markeringsfarve1 2 2 4 2 3" xfId="9345" xr:uid="{00000000-0005-0000-0000-0000EC000000}"/>
    <cellStyle name="20 % - Markeringsfarve1 2 2 4 2 3 2" xfId="17130" xr:uid="{00000000-0005-0000-0000-0000ED000000}"/>
    <cellStyle name="20 % - Markeringsfarve1 2 2 4 2 3 2 2" xfId="35081" xr:uid="{00000000-0005-0000-0000-0000EE000000}"/>
    <cellStyle name="20 % - Markeringsfarve1 2 2 4 2 3 3" xfId="28080" xr:uid="{00000000-0005-0000-0000-0000EF000000}"/>
    <cellStyle name="20 % - Markeringsfarve1 2 2 4 2 4" xfId="12949" xr:uid="{00000000-0005-0000-0000-0000F0000000}"/>
    <cellStyle name="20 % - Markeringsfarve1 2 2 4 2 4 2" xfId="30907" xr:uid="{00000000-0005-0000-0000-0000F1000000}"/>
    <cellStyle name="20 % - Markeringsfarve1 2 2 4 2 5" xfId="23905" xr:uid="{00000000-0005-0000-0000-0000F2000000}"/>
    <cellStyle name="20 % - Markeringsfarve1 2 2 4 3" xfId="4526" xr:uid="{00000000-0005-0000-0000-0000F3000000}"/>
    <cellStyle name="20 % - Markeringsfarve1 2 2 4 3 2" xfId="10084" xr:uid="{00000000-0005-0000-0000-0000F4000000}"/>
    <cellStyle name="20 % - Markeringsfarve1 2 2 4 3 2 2" xfId="17865" xr:uid="{00000000-0005-0000-0000-0000F5000000}"/>
    <cellStyle name="20 % - Markeringsfarve1 2 2 4 3 2 2 2" xfId="35816" xr:uid="{00000000-0005-0000-0000-0000F6000000}"/>
    <cellStyle name="20 % - Markeringsfarve1 2 2 4 3 2 3" xfId="28815" xr:uid="{00000000-0005-0000-0000-0000F7000000}"/>
    <cellStyle name="20 % - Markeringsfarve1 2 2 4 3 3" xfId="12951" xr:uid="{00000000-0005-0000-0000-0000F8000000}"/>
    <cellStyle name="20 % - Markeringsfarve1 2 2 4 3 3 2" xfId="30909" xr:uid="{00000000-0005-0000-0000-0000F9000000}"/>
    <cellStyle name="20 % - Markeringsfarve1 2 2 4 3 4" xfId="23907" xr:uid="{00000000-0005-0000-0000-0000FA000000}"/>
    <cellStyle name="20 % - Markeringsfarve1 2 2 4 4" xfId="4527" xr:uid="{00000000-0005-0000-0000-0000FB000000}"/>
    <cellStyle name="20 % - Markeringsfarve1 2 2 4 4 2" xfId="11276" xr:uid="{00000000-0005-0000-0000-0000FC000000}"/>
    <cellStyle name="20 % - Markeringsfarve1 2 2 4 4 2 2" xfId="19041" xr:uid="{00000000-0005-0000-0000-0000FD000000}"/>
    <cellStyle name="20 % - Markeringsfarve1 2 2 4 4 2 2 2" xfId="36992" xr:uid="{00000000-0005-0000-0000-0000FE000000}"/>
    <cellStyle name="20 % - Markeringsfarve1 2 2 4 4 2 3" xfId="29991" xr:uid="{00000000-0005-0000-0000-0000FF000000}"/>
    <cellStyle name="20 % - Markeringsfarve1 2 2 4 4 3" xfId="12952" xr:uid="{00000000-0005-0000-0000-000000010000}"/>
    <cellStyle name="20 % - Markeringsfarve1 2 2 4 4 3 2" xfId="30910" xr:uid="{00000000-0005-0000-0000-000001010000}"/>
    <cellStyle name="20 % - Markeringsfarve1 2 2 4 4 4" xfId="23908" xr:uid="{00000000-0005-0000-0000-000002010000}"/>
    <cellStyle name="20 % - Markeringsfarve1 2 2 4 5" xfId="8311" xr:uid="{00000000-0005-0000-0000-000003010000}"/>
    <cellStyle name="20 % - Markeringsfarve1 2 2 4 5 2" xfId="16100" xr:uid="{00000000-0005-0000-0000-000004010000}"/>
    <cellStyle name="20 % - Markeringsfarve1 2 2 4 5 2 2" xfId="34051" xr:uid="{00000000-0005-0000-0000-000005010000}"/>
    <cellStyle name="20 % - Markeringsfarve1 2 2 4 5 3" xfId="27050" xr:uid="{00000000-0005-0000-0000-000006010000}"/>
    <cellStyle name="20 % - Markeringsfarve1 2 2 4 6" xfId="12948" xr:uid="{00000000-0005-0000-0000-000007010000}"/>
    <cellStyle name="20 % - Markeringsfarve1 2 2 4 6 2" xfId="30906" xr:uid="{00000000-0005-0000-0000-000008010000}"/>
    <cellStyle name="20 % - Markeringsfarve1 2 2 4 7" xfId="23904" xr:uid="{00000000-0005-0000-0000-000009010000}"/>
    <cellStyle name="20 % - Markeringsfarve1 2 2 5" xfId="4528" xr:uid="{00000000-0005-0000-0000-00000A010000}"/>
    <cellStyle name="20 % - Markeringsfarve1 2 2 5 2" xfId="4529" xr:uid="{00000000-0005-0000-0000-00000B010000}"/>
    <cellStyle name="20 % - Markeringsfarve1 2 2 5 2 2" xfId="4530" xr:uid="{00000000-0005-0000-0000-00000C010000}"/>
    <cellStyle name="20 % - Markeringsfarve1 2 2 5 2 2 2" xfId="10925" xr:uid="{00000000-0005-0000-0000-00000D010000}"/>
    <cellStyle name="20 % - Markeringsfarve1 2 2 5 2 2 2 2" xfId="18697" xr:uid="{00000000-0005-0000-0000-00000E010000}"/>
    <cellStyle name="20 % - Markeringsfarve1 2 2 5 2 2 2 2 2" xfId="36648" xr:uid="{00000000-0005-0000-0000-00000F010000}"/>
    <cellStyle name="20 % - Markeringsfarve1 2 2 5 2 2 2 3" xfId="29647" xr:uid="{00000000-0005-0000-0000-000010010000}"/>
    <cellStyle name="20 % - Markeringsfarve1 2 2 5 2 2 3" xfId="12955" xr:uid="{00000000-0005-0000-0000-000011010000}"/>
    <cellStyle name="20 % - Markeringsfarve1 2 2 5 2 2 3 2" xfId="30913" xr:uid="{00000000-0005-0000-0000-000012010000}"/>
    <cellStyle name="20 % - Markeringsfarve1 2 2 5 2 2 4" xfId="23911" xr:uid="{00000000-0005-0000-0000-000013010000}"/>
    <cellStyle name="20 % - Markeringsfarve1 2 2 5 2 3" xfId="9444" xr:uid="{00000000-0005-0000-0000-000014010000}"/>
    <cellStyle name="20 % - Markeringsfarve1 2 2 5 2 3 2" xfId="17229" xr:uid="{00000000-0005-0000-0000-000015010000}"/>
    <cellStyle name="20 % - Markeringsfarve1 2 2 5 2 3 2 2" xfId="35180" xr:uid="{00000000-0005-0000-0000-000016010000}"/>
    <cellStyle name="20 % - Markeringsfarve1 2 2 5 2 3 3" xfId="28179" xr:uid="{00000000-0005-0000-0000-000017010000}"/>
    <cellStyle name="20 % - Markeringsfarve1 2 2 5 2 4" xfId="12954" xr:uid="{00000000-0005-0000-0000-000018010000}"/>
    <cellStyle name="20 % - Markeringsfarve1 2 2 5 2 4 2" xfId="30912" xr:uid="{00000000-0005-0000-0000-000019010000}"/>
    <cellStyle name="20 % - Markeringsfarve1 2 2 5 2 5" xfId="23910" xr:uid="{00000000-0005-0000-0000-00001A010000}"/>
    <cellStyle name="20 % - Markeringsfarve1 2 2 5 3" xfId="4531" xr:uid="{00000000-0005-0000-0000-00001B010000}"/>
    <cellStyle name="20 % - Markeringsfarve1 2 2 5 3 2" xfId="10201" xr:uid="{00000000-0005-0000-0000-00001C010000}"/>
    <cellStyle name="20 % - Markeringsfarve1 2 2 5 3 2 2" xfId="17982" xr:uid="{00000000-0005-0000-0000-00001D010000}"/>
    <cellStyle name="20 % - Markeringsfarve1 2 2 5 3 2 2 2" xfId="35933" xr:uid="{00000000-0005-0000-0000-00001E010000}"/>
    <cellStyle name="20 % - Markeringsfarve1 2 2 5 3 2 3" xfId="28932" xr:uid="{00000000-0005-0000-0000-00001F010000}"/>
    <cellStyle name="20 % - Markeringsfarve1 2 2 5 3 3" xfId="12956" xr:uid="{00000000-0005-0000-0000-000020010000}"/>
    <cellStyle name="20 % - Markeringsfarve1 2 2 5 3 3 2" xfId="30914" xr:uid="{00000000-0005-0000-0000-000021010000}"/>
    <cellStyle name="20 % - Markeringsfarve1 2 2 5 3 4" xfId="23912" xr:uid="{00000000-0005-0000-0000-000022010000}"/>
    <cellStyle name="20 % - Markeringsfarve1 2 2 5 4" xfId="4532" xr:uid="{00000000-0005-0000-0000-000023010000}"/>
    <cellStyle name="20 % - Markeringsfarve1 2 2 5 4 2" xfId="11275" xr:uid="{00000000-0005-0000-0000-000024010000}"/>
    <cellStyle name="20 % - Markeringsfarve1 2 2 5 4 2 2" xfId="19040" xr:uid="{00000000-0005-0000-0000-000025010000}"/>
    <cellStyle name="20 % - Markeringsfarve1 2 2 5 4 2 2 2" xfId="36991" xr:uid="{00000000-0005-0000-0000-000026010000}"/>
    <cellStyle name="20 % - Markeringsfarve1 2 2 5 4 2 3" xfId="29990" xr:uid="{00000000-0005-0000-0000-000027010000}"/>
    <cellStyle name="20 % - Markeringsfarve1 2 2 5 4 3" xfId="12957" xr:uid="{00000000-0005-0000-0000-000028010000}"/>
    <cellStyle name="20 % - Markeringsfarve1 2 2 5 4 3 2" xfId="30915" xr:uid="{00000000-0005-0000-0000-000029010000}"/>
    <cellStyle name="20 % - Markeringsfarve1 2 2 5 4 4" xfId="23913" xr:uid="{00000000-0005-0000-0000-00002A010000}"/>
    <cellStyle name="20 % - Markeringsfarve1 2 2 5 5" xfId="8312" xr:uid="{00000000-0005-0000-0000-00002B010000}"/>
    <cellStyle name="20 % - Markeringsfarve1 2 2 5 5 2" xfId="16101" xr:uid="{00000000-0005-0000-0000-00002C010000}"/>
    <cellStyle name="20 % - Markeringsfarve1 2 2 5 5 2 2" xfId="34052" xr:uid="{00000000-0005-0000-0000-00002D010000}"/>
    <cellStyle name="20 % - Markeringsfarve1 2 2 5 5 3" xfId="27051" xr:uid="{00000000-0005-0000-0000-00002E010000}"/>
    <cellStyle name="20 % - Markeringsfarve1 2 2 5 6" xfId="12953" xr:uid="{00000000-0005-0000-0000-00002F010000}"/>
    <cellStyle name="20 % - Markeringsfarve1 2 2 5 6 2" xfId="30911" xr:uid="{00000000-0005-0000-0000-000030010000}"/>
    <cellStyle name="20 % - Markeringsfarve1 2 2 5 7" xfId="23909" xr:uid="{00000000-0005-0000-0000-000031010000}"/>
    <cellStyle name="20 % - Markeringsfarve1 2 2 6" xfId="4533" xr:uid="{00000000-0005-0000-0000-000032010000}"/>
    <cellStyle name="20 % - Markeringsfarve1 2 2 6 2" xfId="4534" xr:uid="{00000000-0005-0000-0000-000033010000}"/>
    <cellStyle name="20 % - Markeringsfarve1 2 2 6 2 2" xfId="4535" xr:uid="{00000000-0005-0000-0000-000034010000}"/>
    <cellStyle name="20 % - Markeringsfarve1 2 2 6 2 2 2" xfId="10979" xr:uid="{00000000-0005-0000-0000-000035010000}"/>
    <cellStyle name="20 % - Markeringsfarve1 2 2 6 2 2 2 2" xfId="18751" xr:uid="{00000000-0005-0000-0000-000036010000}"/>
    <cellStyle name="20 % - Markeringsfarve1 2 2 6 2 2 2 2 2" xfId="36702" xr:uid="{00000000-0005-0000-0000-000037010000}"/>
    <cellStyle name="20 % - Markeringsfarve1 2 2 6 2 2 2 3" xfId="29701" xr:uid="{00000000-0005-0000-0000-000038010000}"/>
    <cellStyle name="20 % - Markeringsfarve1 2 2 6 2 2 3" xfId="12960" xr:uid="{00000000-0005-0000-0000-000039010000}"/>
    <cellStyle name="20 % - Markeringsfarve1 2 2 6 2 2 3 2" xfId="30918" xr:uid="{00000000-0005-0000-0000-00003A010000}"/>
    <cellStyle name="20 % - Markeringsfarve1 2 2 6 2 2 4" xfId="23916" xr:uid="{00000000-0005-0000-0000-00003B010000}"/>
    <cellStyle name="20 % - Markeringsfarve1 2 2 6 2 3" xfId="9490" xr:uid="{00000000-0005-0000-0000-00003C010000}"/>
    <cellStyle name="20 % - Markeringsfarve1 2 2 6 2 3 2" xfId="17275" xr:uid="{00000000-0005-0000-0000-00003D010000}"/>
    <cellStyle name="20 % - Markeringsfarve1 2 2 6 2 3 2 2" xfId="35226" xr:uid="{00000000-0005-0000-0000-00003E010000}"/>
    <cellStyle name="20 % - Markeringsfarve1 2 2 6 2 3 3" xfId="28225" xr:uid="{00000000-0005-0000-0000-00003F010000}"/>
    <cellStyle name="20 % - Markeringsfarve1 2 2 6 2 4" xfId="12959" xr:uid="{00000000-0005-0000-0000-000040010000}"/>
    <cellStyle name="20 % - Markeringsfarve1 2 2 6 2 4 2" xfId="30917" xr:uid="{00000000-0005-0000-0000-000041010000}"/>
    <cellStyle name="20 % - Markeringsfarve1 2 2 6 2 5" xfId="23915" xr:uid="{00000000-0005-0000-0000-000042010000}"/>
    <cellStyle name="20 % - Markeringsfarve1 2 2 6 3" xfId="4536" xr:uid="{00000000-0005-0000-0000-000043010000}"/>
    <cellStyle name="20 % - Markeringsfarve1 2 2 6 3 2" xfId="10256" xr:uid="{00000000-0005-0000-0000-000044010000}"/>
    <cellStyle name="20 % - Markeringsfarve1 2 2 6 3 2 2" xfId="18037" xr:uid="{00000000-0005-0000-0000-000045010000}"/>
    <cellStyle name="20 % - Markeringsfarve1 2 2 6 3 2 2 2" xfId="35988" xr:uid="{00000000-0005-0000-0000-000046010000}"/>
    <cellStyle name="20 % - Markeringsfarve1 2 2 6 3 2 3" xfId="28987" xr:uid="{00000000-0005-0000-0000-000047010000}"/>
    <cellStyle name="20 % - Markeringsfarve1 2 2 6 3 3" xfId="12961" xr:uid="{00000000-0005-0000-0000-000048010000}"/>
    <cellStyle name="20 % - Markeringsfarve1 2 2 6 3 3 2" xfId="30919" xr:uid="{00000000-0005-0000-0000-000049010000}"/>
    <cellStyle name="20 % - Markeringsfarve1 2 2 6 3 4" xfId="23917" xr:uid="{00000000-0005-0000-0000-00004A010000}"/>
    <cellStyle name="20 % - Markeringsfarve1 2 2 6 4" xfId="4537" xr:uid="{00000000-0005-0000-0000-00004B010000}"/>
    <cellStyle name="20 % - Markeringsfarve1 2 2 6 4 2" xfId="11274" xr:uid="{00000000-0005-0000-0000-00004C010000}"/>
    <cellStyle name="20 % - Markeringsfarve1 2 2 6 4 2 2" xfId="19039" xr:uid="{00000000-0005-0000-0000-00004D010000}"/>
    <cellStyle name="20 % - Markeringsfarve1 2 2 6 4 2 2 2" xfId="36990" xr:uid="{00000000-0005-0000-0000-00004E010000}"/>
    <cellStyle name="20 % - Markeringsfarve1 2 2 6 4 2 3" xfId="29989" xr:uid="{00000000-0005-0000-0000-00004F010000}"/>
    <cellStyle name="20 % - Markeringsfarve1 2 2 6 4 3" xfId="12962" xr:uid="{00000000-0005-0000-0000-000050010000}"/>
    <cellStyle name="20 % - Markeringsfarve1 2 2 6 4 3 2" xfId="30920" xr:uid="{00000000-0005-0000-0000-000051010000}"/>
    <cellStyle name="20 % - Markeringsfarve1 2 2 6 4 4" xfId="23918" xr:uid="{00000000-0005-0000-0000-000052010000}"/>
    <cellStyle name="20 % - Markeringsfarve1 2 2 6 5" xfId="8313" xr:uid="{00000000-0005-0000-0000-000053010000}"/>
    <cellStyle name="20 % - Markeringsfarve1 2 2 6 5 2" xfId="16102" xr:uid="{00000000-0005-0000-0000-000054010000}"/>
    <cellStyle name="20 % - Markeringsfarve1 2 2 6 5 2 2" xfId="34053" xr:uid="{00000000-0005-0000-0000-000055010000}"/>
    <cellStyle name="20 % - Markeringsfarve1 2 2 6 5 3" xfId="27052" xr:uid="{00000000-0005-0000-0000-000056010000}"/>
    <cellStyle name="20 % - Markeringsfarve1 2 2 6 6" xfId="12958" xr:uid="{00000000-0005-0000-0000-000057010000}"/>
    <cellStyle name="20 % - Markeringsfarve1 2 2 6 6 2" xfId="30916" xr:uid="{00000000-0005-0000-0000-000058010000}"/>
    <cellStyle name="20 % - Markeringsfarve1 2 2 6 7" xfId="23914" xr:uid="{00000000-0005-0000-0000-000059010000}"/>
    <cellStyle name="20 % - Markeringsfarve1 2 2 7" xfId="4538" xr:uid="{00000000-0005-0000-0000-00005A010000}"/>
    <cellStyle name="20 % - Markeringsfarve1 2 2 7 2" xfId="4539" xr:uid="{00000000-0005-0000-0000-00005B010000}"/>
    <cellStyle name="20 % - Markeringsfarve1 2 2 7 2 2" xfId="10451" xr:uid="{00000000-0005-0000-0000-00005C010000}"/>
    <cellStyle name="20 % - Markeringsfarve1 2 2 7 2 2 2" xfId="18223" xr:uid="{00000000-0005-0000-0000-00005D010000}"/>
    <cellStyle name="20 % - Markeringsfarve1 2 2 7 2 2 2 2" xfId="36174" xr:uid="{00000000-0005-0000-0000-00005E010000}"/>
    <cellStyle name="20 % - Markeringsfarve1 2 2 7 2 2 3" xfId="29173" xr:uid="{00000000-0005-0000-0000-00005F010000}"/>
    <cellStyle name="20 % - Markeringsfarve1 2 2 7 2 3" xfId="12964" xr:uid="{00000000-0005-0000-0000-000060010000}"/>
    <cellStyle name="20 % - Markeringsfarve1 2 2 7 2 3 2" xfId="30922" xr:uid="{00000000-0005-0000-0000-000061010000}"/>
    <cellStyle name="20 % - Markeringsfarve1 2 2 7 2 4" xfId="23920" xr:uid="{00000000-0005-0000-0000-000062010000}"/>
    <cellStyle name="20 % - Markeringsfarve1 2 2 7 3" xfId="9044" xr:uid="{00000000-0005-0000-0000-000063010000}"/>
    <cellStyle name="20 % - Markeringsfarve1 2 2 7 3 2" xfId="16832" xr:uid="{00000000-0005-0000-0000-000064010000}"/>
    <cellStyle name="20 % - Markeringsfarve1 2 2 7 3 2 2" xfId="34783" xr:uid="{00000000-0005-0000-0000-000065010000}"/>
    <cellStyle name="20 % - Markeringsfarve1 2 2 7 3 3" xfId="27782" xr:uid="{00000000-0005-0000-0000-000066010000}"/>
    <cellStyle name="20 % - Markeringsfarve1 2 2 7 4" xfId="12963" xr:uid="{00000000-0005-0000-0000-000067010000}"/>
    <cellStyle name="20 % - Markeringsfarve1 2 2 7 4 2" xfId="30921" xr:uid="{00000000-0005-0000-0000-000068010000}"/>
    <cellStyle name="20 % - Markeringsfarve1 2 2 7 5" xfId="23919" xr:uid="{00000000-0005-0000-0000-000069010000}"/>
    <cellStyle name="20 % - Markeringsfarve1 2 2 8" xfId="4540" xr:uid="{00000000-0005-0000-0000-00006A010000}"/>
    <cellStyle name="20 % - Markeringsfarve1 2 2 8 2" xfId="9679" xr:uid="{00000000-0005-0000-0000-00006B010000}"/>
    <cellStyle name="20 % - Markeringsfarve1 2 2 8 2 2" xfId="17461" xr:uid="{00000000-0005-0000-0000-00006C010000}"/>
    <cellStyle name="20 % - Markeringsfarve1 2 2 8 2 2 2" xfId="35412" xr:uid="{00000000-0005-0000-0000-00006D010000}"/>
    <cellStyle name="20 % - Markeringsfarve1 2 2 8 2 3" xfId="28411" xr:uid="{00000000-0005-0000-0000-00006E010000}"/>
    <cellStyle name="20 % - Markeringsfarve1 2 2 8 3" xfId="12965" xr:uid="{00000000-0005-0000-0000-00006F010000}"/>
    <cellStyle name="20 % - Markeringsfarve1 2 2 8 3 2" xfId="30923" xr:uid="{00000000-0005-0000-0000-000070010000}"/>
    <cellStyle name="20 % - Markeringsfarve1 2 2 8 4" xfId="23921" xr:uid="{00000000-0005-0000-0000-000071010000}"/>
    <cellStyle name="20 % - Markeringsfarve1 2 2 9" xfId="4541" xr:uid="{00000000-0005-0000-0000-000072010000}"/>
    <cellStyle name="20 % - Markeringsfarve1 2 2 9 2" xfId="11279" xr:uid="{00000000-0005-0000-0000-000073010000}"/>
    <cellStyle name="20 % - Markeringsfarve1 2 2 9 2 2" xfId="19044" xr:uid="{00000000-0005-0000-0000-000074010000}"/>
    <cellStyle name="20 % - Markeringsfarve1 2 2 9 2 2 2" xfId="36995" xr:uid="{00000000-0005-0000-0000-000075010000}"/>
    <cellStyle name="20 % - Markeringsfarve1 2 2 9 2 3" xfId="29994" xr:uid="{00000000-0005-0000-0000-000076010000}"/>
    <cellStyle name="20 % - Markeringsfarve1 2 2 9 3" xfId="12966" xr:uid="{00000000-0005-0000-0000-000077010000}"/>
    <cellStyle name="20 % - Markeringsfarve1 2 2 9 3 2" xfId="30924" xr:uid="{00000000-0005-0000-0000-000078010000}"/>
    <cellStyle name="20 % - Markeringsfarve1 2 2 9 4" xfId="23922" xr:uid="{00000000-0005-0000-0000-000079010000}"/>
    <cellStyle name="20 % - Markeringsfarve1 2 3" xfId="2841" xr:uid="{00000000-0005-0000-0000-00007A010000}"/>
    <cellStyle name="20 % - Markeringsfarve1 2 3 10" xfId="8314" xr:uid="{00000000-0005-0000-0000-00007B010000}"/>
    <cellStyle name="20 % - Markeringsfarve1 2 3 10 2" xfId="16103" xr:uid="{00000000-0005-0000-0000-00007C010000}"/>
    <cellStyle name="20 % - Markeringsfarve1 2 3 10 2 2" xfId="34054" xr:uid="{00000000-0005-0000-0000-00007D010000}"/>
    <cellStyle name="20 % - Markeringsfarve1 2 3 10 3" xfId="27053" xr:uid="{00000000-0005-0000-0000-00007E010000}"/>
    <cellStyle name="20 % - Markeringsfarve1 2 3 11" xfId="12967" xr:uid="{00000000-0005-0000-0000-00007F010000}"/>
    <cellStyle name="20 % - Markeringsfarve1 2 3 11 2" xfId="30925" xr:uid="{00000000-0005-0000-0000-000080010000}"/>
    <cellStyle name="20 % - Markeringsfarve1 2 3 12" xfId="4542" xr:uid="{00000000-0005-0000-0000-000081010000}"/>
    <cellStyle name="20 % - Markeringsfarve1 2 3 12 2" xfId="23923" xr:uid="{00000000-0005-0000-0000-000082010000}"/>
    <cellStyle name="20 % - Markeringsfarve1 2 3 13" xfId="22225" xr:uid="{00000000-0005-0000-0000-000083010000}"/>
    <cellStyle name="20 % - Markeringsfarve1 2 3 2" xfId="2842" xr:uid="{00000000-0005-0000-0000-000084010000}"/>
    <cellStyle name="20 % - Markeringsfarve1 2 3 2 2" xfId="4544" xr:uid="{00000000-0005-0000-0000-000085010000}"/>
    <cellStyle name="20 % - Markeringsfarve1 2 3 2 2 2" xfId="4545" xr:uid="{00000000-0005-0000-0000-000086010000}"/>
    <cellStyle name="20 % - Markeringsfarve1 2 3 2 2 2 2" xfId="10609" xr:uid="{00000000-0005-0000-0000-000087010000}"/>
    <cellStyle name="20 % - Markeringsfarve1 2 3 2 2 2 2 2" xfId="18381" xr:uid="{00000000-0005-0000-0000-000088010000}"/>
    <cellStyle name="20 % - Markeringsfarve1 2 3 2 2 2 2 2 2" xfId="36332" xr:uid="{00000000-0005-0000-0000-000089010000}"/>
    <cellStyle name="20 % - Markeringsfarve1 2 3 2 2 2 2 3" xfId="29331" xr:uid="{00000000-0005-0000-0000-00008A010000}"/>
    <cellStyle name="20 % - Markeringsfarve1 2 3 2 2 2 3" xfId="12970" xr:uid="{00000000-0005-0000-0000-00008B010000}"/>
    <cellStyle name="20 % - Markeringsfarve1 2 3 2 2 2 3 2" xfId="30928" xr:uid="{00000000-0005-0000-0000-00008C010000}"/>
    <cellStyle name="20 % - Markeringsfarve1 2 3 2 2 2 4" xfId="23926" xr:uid="{00000000-0005-0000-0000-00008D010000}"/>
    <cellStyle name="20 % - Markeringsfarve1 2 3 2 2 3" xfId="9176" xr:uid="{00000000-0005-0000-0000-00008E010000}"/>
    <cellStyle name="20 % - Markeringsfarve1 2 3 2 2 3 2" xfId="16964" xr:uid="{00000000-0005-0000-0000-00008F010000}"/>
    <cellStyle name="20 % - Markeringsfarve1 2 3 2 2 3 2 2" xfId="34915" xr:uid="{00000000-0005-0000-0000-000090010000}"/>
    <cellStyle name="20 % - Markeringsfarve1 2 3 2 2 3 3" xfId="27914" xr:uid="{00000000-0005-0000-0000-000091010000}"/>
    <cellStyle name="20 % - Markeringsfarve1 2 3 2 2 4" xfId="12969" xr:uid="{00000000-0005-0000-0000-000092010000}"/>
    <cellStyle name="20 % - Markeringsfarve1 2 3 2 2 4 2" xfId="30927" xr:uid="{00000000-0005-0000-0000-000093010000}"/>
    <cellStyle name="20 % - Markeringsfarve1 2 3 2 2 5" xfId="23925" xr:uid="{00000000-0005-0000-0000-000094010000}"/>
    <cellStyle name="20 % - Markeringsfarve1 2 3 2 3" xfId="4546" xr:uid="{00000000-0005-0000-0000-000095010000}"/>
    <cellStyle name="20 % - Markeringsfarve1 2 3 2 3 2" xfId="9839" xr:uid="{00000000-0005-0000-0000-000096010000}"/>
    <cellStyle name="20 % - Markeringsfarve1 2 3 2 3 2 2" xfId="17621" xr:uid="{00000000-0005-0000-0000-000097010000}"/>
    <cellStyle name="20 % - Markeringsfarve1 2 3 2 3 2 2 2" xfId="35572" xr:uid="{00000000-0005-0000-0000-000098010000}"/>
    <cellStyle name="20 % - Markeringsfarve1 2 3 2 3 2 3" xfId="28571" xr:uid="{00000000-0005-0000-0000-000099010000}"/>
    <cellStyle name="20 % - Markeringsfarve1 2 3 2 3 3" xfId="12971" xr:uid="{00000000-0005-0000-0000-00009A010000}"/>
    <cellStyle name="20 % - Markeringsfarve1 2 3 2 3 3 2" xfId="30929" xr:uid="{00000000-0005-0000-0000-00009B010000}"/>
    <cellStyle name="20 % - Markeringsfarve1 2 3 2 3 4" xfId="23927" xr:uid="{00000000-0005-0000-0000-00009C010000}"/>
    <cellStyle name="20 % - Markeringsfarve1 2 3 2 4" xfId="4547" xr:uid="{00000000-0005-0000-0000-00009D010000}"/>
    <cellStyle name="20 % - Markeringsfarve1 2 3 2 4 2" xfId="11272" xr:uid="{00000000-0005-0000-0000-00009E010000}"/>
    <cellStyle name="20 % - Markeringsfarve1 2 3 2 4 2 2" xfId="19037" xr:uid="{00000000-0005-0000-0000-00009F010000}"/>
    <cellStyle name="20 % - Markeringsfarve1 2 3 2 4 2 2 2" xfId="36988" xr:uid="{00000000-0005-0000-0000-0000A0010000}"/>
    <cellStyle name="20 % - Markeringsfarve1 2 3 2 4 2 3" xfId="29987" xr:uid="{00000000-0005-0000-0000-0000A1010000}"/>
    <cellStyle name="20 % - Markeringsfarve1 2 3 2 4 3" xfId="12972" xr:uid="{00000000-0005-0000-0000-0000A2010000}"/>
    <cellStyle name="20 % - Markeringsfarve1 2 3 2 4 3 2" xfId="30930" xr:uid="{00000000-0005-0000-0000-0000A3010000}"/>
    <cellStyle name="20 % - Markeringsfarve1 2 3 2 4 4" xfId="23928" xr:uid="{00000000-0005-0000-0000-0000A4010000}"/>
    <cellStyle name="20 % - Markeringsfarve1 2 3 2 5" xfId="8315" xr:uid="{00000000-0005-0000-0000-0000A5010000}"/>
    <cellStyle name="20 % - Markeringsfarve1 2 3 2 5 2" xfId="16104" xr:uid="{00000000-0005-0000-0000-0000A6010000}"/>
    <cellStyle name="20 % - Markeringsfarve1 2 3 2 5 2 2" xfId="34055" xr:uid="{00000000-0005-0000-0000-0000A7010000}"/>
    <cellStyle name="20 % - Markeringsfarve1 2 3 2 5 3" xfId="27054" xr:uid="{00000000-0005-0000-0000-0000A8010000}"/>
    <cellStyle name="20 % - Markeringsfarve1 2 3 2 6" xfId="12968" xr:uid="{00000000-0005-0000-0000-0000A9010000}"/>
    <cellStyle name="20 % - Markeringsfarve1 2 3 2 6 2" xfId="30926" xr:uid="{00000000-0005-0000-0000-0000AA010000}"/>
    <cellStyle name="20 % - Markeringsfarve1 2 3 2 7" xfId="4543" xr:uid="{00000000-0005-0000-0000-0000AB010000}"/>
    <cellStyle name="20 % - Markeringsfarve1 2 3 2 7 2" xfId="23924" xr:uid="{00000000-0005-0000-0000-0000AC010000}"/>
    <cellStyle name="20 % - Markeringsfarve1 2 3 2 8" xfId="22226" xr:uid="{00000000-0005-0000-0000-0000AD010000}"/>
    <cellStyle name="20 % - Markeringsfarve1 2 3 3" xfId="4548" xr:uid="{00000000-0005-0000-0000-0000AE010000}"/>
    <cellStyle name="20 % - Markeringsfarve1 2 3 3 2" xfId="4549" xr:uid="{00000000-0005-0000-0000-0000AF010000}"/>
    <cellStyle name="20 % - Markeringsfarve1 2 3 3 2 2" xfId="4550" xr:uid="{00000000-0005-0000-0000-0000B0010000}"/>
    <cellStyle name="20 % - Markeringsfarve1 2 3 3 2 2 2" xfId="10625" xr:uid="{00000000-0005-0000-0000-0000B1010000}"/>
    <cellStyle name="20 % - Markeringsfarve1 2 3 3 2 2 2 2" xfId="18397" xr:uid="{00000000-0005-0000-0000-0000B2010000}"/>
    <cellStyle name="20 % - Markeringsfarve1 2 3 3 2 2 2 2 2" xfId="36348" xr:uid="{00000000-0005-0000-0000-0000B3010000}"/>
    <cellStyle name="20 % - Markeringsfarve1 2 3 3 2 2 2 3" xfId="29347" xr:uid="{00000000-0005-0000-0000-0000B4010000}"/>
    <cellStyle name="20 % - Markeringsfarve1 2 3 3 2 2 3" xfId="12975" xr:uid="{00000000-0005-0000-0000-0000B5010000}"/>
    <cellStyle name="20 % - Markeringsfarve1 2 3 3 2 2 3 2" xfId="30933" xr:uid="{00000000-0005-0000-0000-0000B6010000}"/>
    <cellStyle name="20 % - Markeringsfarve1 2 3 3 2 2 4" xfId="23931" xr:uid="{00000000-0005-0000-0000-0000B7010000}"/>
    <cellStyle name="20 % - Markeringsfarve1 2 3 3 2 3" xfId="9189" xr:uid="{00000000-0005-0000-0000-0000B8010000}"/>
    <cellStyle name="20 % - Markeringsfarve1 2 3 3 2 3 2" xfId="16977" xr:uid="{00000000-0005-0000-0000-0000B9010000}"/>
    <cellStyle name="20 % - Markeringsfarve1 2 3 3 2 3 2 2" xfId="34928" xr:uid="{00000000-0005-0000-0000-0000BA010000}"/>
    <cellStyle name="20 % - Markeringsfarve1 2 3 3 2 3 3" xfId="27927" xr:uid="{00000000-0005-0000-0000-0000BB010000}"/>
    <cellStyle name="20 % - Markeringsfarve1 2 3 3 2 4" xfId="12974" xr:uid="{00000000-0005-0000-0000-0000BC010000}"/>
    <cellStyle name="20 % - Markeringsfarve1 2 3 3 2 4 2" xfId="30932" xr:uid="{00000000-0005-0000-0000-0000BD010000}"/>
    <cellStyle name="20 % - Markeringsfarve1 2 3 3 2 5" xfId="23930" xr:uid="{00000000-0005-0000-0000-0000BE010000}"/>
    <cellStyle name="20 % - Markeringsfarve1 2 3 3 3" xfId="4551" xr:uid="{00000000-0005-0000-0000-0000BF010000}"/>
    <cellStyle name="20 % - Markeringsfarve1 2 3 3 3 2" xfId="9855" xr:uid="{00000000-0005-0000-0000-0000C0010000}"/>
    <cellStyle name="20 % - Markeringsfarve1 2 3 3 3 2 2" xfId="17637" xr:uid="{00000000-0005-0000-0000-0000C1010000}"/>
    <cellStyle name="20 % - Markeringsfarve1 2 3 3 3 2 2 2" xfId="35588" xr:uid="{00000000-0005-0000-0000-0000C2010000}"/>
    <cellStyle name="20 % - Markeringsfarve1 2 3 3 3 2 3" xfId="28587" xr:uid="{00000000-0005-0000-0000-0000C3010000}"/>
    <cellStyle name="20 % - Markeringsfarve1 2 3 3 3 3" xfId="12976" xr:uid="{00000000-0005-0000-0000-0000C4010000}"/>
    <cellStyle name="20 % - Markeringsfarve1 2 3 3 3 3 2" xfId="30934" xr:uid="{00000000-0005-0000-0000-0000C5010000}"/>
    <cellStyle name="20 % - Markeringsfarve1 2 3 3 3 4" xfId="23932" xr:uid="{00000000-0005-0000-0000-0000C6010000}"/>
    <cellStyle name="20 % - Markeringsfarve1 2 3 3 4" xfId="4552" xr:uid="{00000000-0005-0000-0000-0000C7010000}"/>
    <cellStyle name="20 % - Markeringsfarve1 2 3 3 4 2" xfId="11271" xr:uid="{00000000-0005-0000-0000-0000C8010000}"/>
    <cellStyle name="20 % - Markeringsfarve1 2 3 3 4 2 2" xfId="19036" xr:uid="{00000000-0005-0000-0000-0000C9010000}"/>
    <cellStyle name="20 % - Markeringsfarve1 2 3 3 4 2 2 2" xfId="36987" xr:uid="{00000000-0005-0000-0000-0000CA010000}"/>
    <cellStyle name="20 % - Markeringsfarve1 2 3 3 4 2 3" xfId="29986" xr:uid="{00000000-0005-0000-0000-0000CB010000}"/>
    <cellStyle name="20 % - Markeringsfarve1 2 3 3 4 3" xfId="12977" xr:uid="{00000000-0005-0000-0000-0000CC010000}"/>
    <cellStyle name="20 % - Markeringsfarve1 2 3 3 4 3 2" xfId="30935" xr:uid="{00000000-0005-0000-0000-0000CD010000}"/>
    <cellStyle name="20 % - Markeringsfarve1 2 3 3 4 4" xfId="23933" xr:uid="{00000000-0005-0000-0000-0000CE010000}"/>
    <cellStyle name="20 % - Markeringsfarve1 2 3 3 5" xfId="8316" xr:uid="{00000000-0005-0000-0000-0000CF010000}"/>
    <cellStyle name="20 % - Markeringsfarve1 2 3 3 5 2" xfId="16105" xr:uid="{00000000-0005-0000-0000-0000D0010000}"/>
    <cellStyle name="20 % - Markeringsfarve1 2 3 3 5 2 2" xfId="34056" xr:uid="{00000000-0005-0000-0000-0000D1010000}"/>
    <cellStyle name="20 % - Markeringsfarve1 2 3 3 5 3" xfId="27055" xr:uid="{00000000-0005-0000-0000-0000D2010000}"/>
    <cellStyle name="20 % - Markeringsfarve1 2 3 3 6" xfId="12973" xr:uid="{00000000-0005-0000-0000-0000D3010000}"/>
    <cellStyle name="20 % - Markeringsfarve1 2 3 3 6 2" xfId="30931" xr:uid="{00000000-0005-0000-0000-0000D4010000}"/>
    <cellStyle name="20 % - Markeringsfarve1 2 3 3 7" xfId="23929" xr:uid="{00000000-0005-0000-0000-0000D5010000}"/>
    <cellStyle name="20 % - Markeringsfarve1 2 3 4" xfId="4553" xr:uid="{00000000-0005-0000-0000-0000D6010000}"/>
    <cellStyle name="20 % - Markeringsfarve1 2 3 4 2" xfId="4554" xr:uid="{00000000-0005-0000-0000-0000D7010000}"/>
    <cellStyle name="20 % - Markeringsfarve1 2 3 4 2 2" xfId="4555" xr:uid="{00000000-0005-0000-0000-0000D8010000}"/>
    <cellStyle name="20 % - Markeringsfarve1 2 3 4 2 2 2" xfId="10847" xr:uid="{00000000-0005-0000-0000-0000D9010000}"/>
    <cellStyle name="20 % - Markeringsfarve1 2 3 4 2 2 2 2" xfId="18619" xr:uid="{00000000-0005-0000-0000-0000DA010000}"/>
    <cellStyle name="20 % - Markeringsfarve1 2 3 4 2 2 2 2 2" xfId="36570" xr:uid="{00000000-0005-0000-0000-0000DB010000}"/>
    <cellStyle name="20 % - Markeringsfarve1 2 3 4 2 2 2 3" xfId="29569" xr:uid="{00000000-0005-0000-0000-0000DC010000}"/>
    <cellStyle name="20 % - Markeringsfarve1 2 3 4 2 2 3" xfId="12980" xr:uid="{00000000-0005-0000-0000-0000DD010000}"/>
    <cellStyle name="20 % - Markeringsfarve1 2 3 4 2 2 3 2" xfId="30938" xr:uid="{00000000-0005-0000-0000-0000DE010000}"/>
    <cellStyle name="20 % - Markeringsfarve1 2 3 4 2 2 4" xfId="23936" xr:uid="{00000000-0005-0000-0000-0000DF010000}"/>
    <cellStyle name="20 % - Markeringsfarve1 2 3 4 2 3" xfId="9378" xr:uid="{00000000-0005-0000-0000-0000E0010000}"/>
    <cellStyle name="20 % - Markeringsfarve1 2 3 4 2 3 2" xfId="17163" xr:uid="{00000000-0005-0000-0000-0000E1010000}"/>
    <cellStyle name="20 % - Markeringsfarve1 2 3 4 2 3 2 2" xfId="35114" xr:uid="{00000000-0005-0000-0000-0000E2010000}"/>
    <cellStyle name="20 % - Markeringsfarve1 2 3 4 2 3 3" xfId="28113" xr:uid="{00000000-0005-0000-0000-0000E3010000}"/>
    <cellStyle name="20 % - Markeringsfarve1 2 3 4 2 4" xfId="12979" xr:uid="{00000000-0005-0000-0000-0000E4010000}"/>
    <cellStyle name="20 % - Markeringsfarve1 2 3 4 2 4 2" xfId="30937" xr:uid="{00000000-0005-0000-0000-0000E5010000}"/>
    <cellStyle name="20 % - Markeringsfarve1 2 3 4 2 5" xfId="23935" xr:uid="{00000000-0005-0000-0000-0000E6010000}"/>
    <cellStyle name="20 % - Markeringsfarve1 2 3 4 3" xfId="4556" xr:uid="{00000000-0005-0000-0000-0000E7010000}"/>
    <cellStyle name="20 % - Markeringsfarve1 2 3 4 3 2" xfId="10123" xr:uid="{00000000-0005-0000-0000-0000E8010000}"/>
    <cellStyle name="20 % - Markeringsfarve1 2 3 4 3 2 2" xfId="17904" xr:uid="{00000000-0005-0000-0000-0000E9010000}"/>
    <cellStyle name="20 % - Markeringsfarve1 2 3 4 3 2 2 2" xfId="35855" xr:uid="{00000000-0005-0000-0000-0000EA010000}"/>
    <cellStyle name="20 % - Markeringsfarve1 2 3 4 3 2 3" xfId="28854" xr:uid="{00000000-0005-0000-0000-0000EB010000}"/>
    <cellStyle name="20 % - Markeringsfarve1 2 3 4 3 3" xfId="12981" xr:uid="{00000000-0005-0000-0000-0000EC010000}"/>
    <cellStyle name="20 % - Markeringsfarve1 2 3 4 3 3 2" xfId="30939" xr:uid="{00000000-0005-0000-0000-0000ED010000}"/>
    <cellStyle name="20 % - Markeringsfarve1 2 3 4 3 4" xfId="23937" xr:uid="{00000000-0005-0000-0000-0000EE010000}"/>
    <cellStyle name="20 % - Markeringsfarve1 2 3 4 4" xfId="4557" xr:uid="{00000000-0005-0000-0000-0000EF010000}"/>
    <cellStyle name="20 % - Markeringsfarve1 2 3 4 4 2" xfId="11270" xr:uid="{00000000-0005-0000-0000-0000F0010000}"/>
    <cellStyle name="20 % - Markeringsfarve1 2 3 4 4 2 2" xfId="19035" xr:uid="{00000000-0005-0000-0000-0000F1010000}"/>
    <cellStyle name="20 % - Markeringsfarve1 2 3 4 4 2 2 2" xfId="36986" xr:uid="{00000000-0005-0000-0000-0000F2010000}"/>
    <cellStyle name="20 % - Markeringsfarve1 2 3 4 4 2 3" xfId="29985" xr:uid="{00000000-0005-0000-0000-0000F3010000}"/>
    <cellStyle name="20 % - Markeringsfarve1 2 3 4 4 3" xfId="12982" xr:uid="{00000000-0005-0000-0000-0000F4010000}"/>
    <cellStyle name="20 % - Markeringsfarve1 2 3 4 4 3 2" xfId="30940" xr:uid="{00000000-0005-0000-0000-0000F5010000}"/>
    <cellStyle name="20 % - Markeringsfarve1 2 3 4 4 4" xfId="23938" xr:uid="{00000000-0005-0000-0000-0000F6010000}"/>
    <cellStyle name="20 % - Markeringsfarve1 2 3 4 5" xfId="8317" xr:uid="{00000000-0005-0000-0000-0000F7010000}"/>
    <cellStyle name="20 % - Markeringsfarve1 2 3 4 5 2" xfId="16106" xr:uid="{00000000-0005-0000-0000-0000F8010000}"/>
    <cellStyle name="20 % - Markeringsfarve1 2 3 4 5 2 2" xfId="34057" xr:uid="{00000000-0005-0000-0000-0000F9010000}"/>
    <cellStyle name="20 % - Markeringsfarve1 2 3 4 5 3" xfId="27056" xr:uid="{00000000-0005-0000-0000-0000FA010000}"/>
    <cellStyle name="20 % - Markeringsfarve1 2 3 4 6" xfId="12978" xr:uid="{00000000-0005-0000-0000-0000FB010000}"/>
    <cellStyle name="20 % - Markeringsfarve1 2 3 4 6 2" xfId="30936" xr:uid="{00000000-0005-0000-0000-0000FC010000}"/>
    <cellStyle name="20 % - Markeringsfarve1 2 3 4 7" xfId="23934" xr:uid="{00000000-0005-0000-0000-0000FD010000}"/>
    <cellStyle name="20 % - Markeringsfarve1 2 3 5" xfId="4558" xr:uid="{00000000-0005-0000-0000-0000FE010000}"/>
    <cellStyle name="20 % - Markeringsfarve1 2 3 5 2" xfId="4559" xr:uid="{00000000-0005-0000-0000-0000FF010000}"/>
    <cellStyle name="20 % - Markeringsfarve1 2 3 5 2 2" xfId="4560" xr:uid="{00000000-0005-0000-0000-000000020000}"/>
    <cellStyle name="20 % - Markeringsfarve1 2 3 5 2 2 2" xfId="10964" xr:uid="{00000000-0005-0000-0000-000001020000}"/>
    <cellStyle name="20 % - Markeringsfarve1 2 3 5 2 2 2 2" xfId="18736" xr:uid="{00000000-0005-0000-0000-000002020000}"/>
    <cellStyle name="20 % - Markeringsfarve1 2 3 5 2 2 2 2 2" xfId="36687" xr:uid="{00000000-0005-0000-0000-000003020000}"/>
    <cellStyle name="20 % - Markeringsfarve1 2 3 5 2 2 2 3" xfId="29686" xr:uid="{00000000-0005-0000-0000-000004020000}"/>
    <cellStyle name="20 % - Markeringsfarve1 2 3 5 2 2 3" xfId="12985" xr:uid="{00000000-0005-0000-0000-000005020000}"/>
    <cellStyle name="20 % - Markeringsfarve1 2 3 5 2 2 3 2" xfId="30943" xr:uid="{00000000-0005-0000-0000-000006020000}"/>
    <cellStyle name="20 % - Markeringsfarve1 2 3 5 2 2 4" xfId="23941" xr:uid="{00000000-0005-0000-0000-000007020000}"/>
    <cellStyle name="20 % - Markeringsfarve1 2 3 5 2 3" xfId="9477" xr:uid="{00000000-0005-0000-0000-000008020000}"/>
    <cellStyle name="20 % - Markeringsfarve1 2 3 5 2 3 2" xfId="17262" xr:uid="{00000000-0005-0000-0000-000009020000}"/>
    <cellStyle name="20 % - Markeringsfarve1 2 3 5 2 3 2 2" xfId="35213" xr:uid="{00000000-0005-0000-0000-00000A020000}"/>
    <cellStyle name="20 % - Markeringsfarve1 2 3 5 2 3 3" xfId="28212" xr:uid="{00000000-0005-0000-0000-00000B020000}"/>
    <cellStyle name="20 % - Markeringsfarve1 2 3 5 2 4" xfId="12984" xr:uid="{00000000-0005-0000-0000-00000C020000}"/>
    <cellStyle name="20 % - Markeringsfarve1 2 3 5 2 4 2" xfId="30942" xr:uid="{00000000-0005-0000-0000-00000D020000}"/>
    <cellStyle name="20 % - Markeringsfarve1 2 3 5 2 5" xfId="23940" xr:uid="{00000000-0005-0000-0000-00000E020000}"/>
    <cellStyle name="20 % - Markeringsfarve1 2 3 5 3" xfId="4561" xr:uid="{00000000-0005-0000-0000-00000F020000}"/>
    <cellStyle name="20 % - Markeringsfarve1 2 3 5 3 2" xfId="10240" xr:uid="{00000000-0005-0000-0000-000010020000}"/>
    <cellStyle name="20 % - Markeringsfarve1 2 3 5 3 2 2" xfId="18021" xr:uid="{00000000-0005-0000-0000-000011020000}"/>
    <cellStyle name="20 % - Markeringsfarve1 2 3 5 3 2 2 2" xfId="35972" xr:uid="{00000000-0005-0000-0000-000012020000}"/>
    <cellStyle name="20 % - Markeringsfarve1 2 3 5 3 2 3" xfId="28971" xr:uid="{00000000-0005-0000-0000-000013020000}"/>
    <cellStyle name="20 % - Markeringsfarve1 2 3 5 3 3" xfId="12986" xr:uid="{00000000-0005-0000-0000-000014020000}"/>
    <cellStyle name="20 % - Markeringsfarve1 2 3 5 3 3 2" xfId="30944" xr:uid="{00000000-0005-0000-0000-000015020000}"/>
    <cellStyle name="20 % - Markeringsfarve1 2 3 5 3 4" xfId="23942" xr:uid="{00000000-0005-0000-0000-000016020000}"/>
    <cellStyle name="20 % - Markeringsfarve1 2 3 5 4" xfId="4562" xr:uid="{00000000-0005-0000-0000-000017020000}"/>
    <cellStyle name="20 % - Markeringsfarve1 2 3 5 4 2" xfId="11269" xr:uid="{00000000-0005-0000-0000-000018020000}"/>
    <cellStyle name="20 % - Markeringsfarve1 2 3 5 4 2 2" xfId="19034" xr:uid="{00000000-0005-0000-0000-000019020000}"/>
    <cellStyle name="20 % - Markeringsfarve1 2 3 5 4 2 2 2" xfId="36985" xr:uid="{00000000-0005-0000-0000-00001A020000}"/>
    <cellStyle name="20 % - Markeringsfarve1 2 3 5 4 2 3" xfId="29984" xr:uid="{00000000-0005-0000-0000-00001B020000}"/>
    <cellStyle name="20 % - Markeringsfarve1 2 3 5 4 3" xfId="12987" xr:uid="{00000000-0005-0000-0000-00001C020000}"/>
    <cellStyle name="20 % - Markeringsfarve1 2 3 5 4 3 2" xfId="30945" xr:uid="{00000000-0005-0000-0000-00001D020000}"/>
    <cellStyle name="20 % - Markeringsfarve1 2 3 5 4 4" xfId="23943" xr:uid="{00000000-0005-0000-0000-00001E020000}"/>
    <cellStyle name="20 % - Markeringsfarve1 2 3 5 5" xfId="8318" xr:uid="{00000000-0005-0000-0000-00001F020000}"/>
    <cellStyle name="20 % - Markeringsfarve1 2 3 5 5 2" xfId="16107" xr:uid="{00000000-0005-0000-0000-000020020000}"/>
    <cellStyle name="20 % - Markeringsfarve1 2 3 5 5 2 2" xfId="34058" xr:uid="{00000000-0005-0000-0000-000021020000}"/>
    <cellStyle name="20 % - Markeringsfarve1 2 3 5 5 3" xfId="27057" xr:uid="{00000000-0005-0000-0000-000022020000}"/>
    <cellStyle name="20 % - Markeringsfarve1 2 3 5 6" xfId="12983" xr:uid="{00000000-0005-0000-0000-000023020000}"/>
    <cellStyle name="20 % - Markeringsfarve1 2 3 5 6 2" xfId="30941" xr:uid="{00000000-0005-0000-0000-000024020000}"/>
    <cellStyle name="20 % - Markeringsfarve1 2 3 5 7" xfId="23939" xr:uid="{00000000-0005-0000-0000-000025020000}"/>
    <cellStyle name="20 % - Markeringsfarve1 2 3 6" xfId="4563" xr:uid="{00000000-0005-0000-0000-000026020000}"/>
    <cellStyle name="20 % - Markeringsfarve1 2 3 6 2" xfId="4564" xr:uid="{00000000-0005-0000-0000-000027020000}"/>
    <cellStyle name="20 % - Markeringsfarve1 2 3 6 2 2" xfId="4565" xr:uid="{00000000-0005-0000-0000-000028020000}"/>
    <cellStyle name="20 % - Markeringsfarve1 2 3 6 2 2 2" xfId="10980" xr:uid="{00000000-0005-0000-0000-000029020000}"/>
    <cellStyle name="20 % - Markeringsfarve1 2 3 6 2 2 2 2" xfId="18752" xr:uid="{00000000-0005-0000-0000-00002A020000}"/>
    <cellStyle name="20 % - Markeringsfarve1 2 3 6 2 2 2 2 2" xfId="36703" xr:uid="{00000000-0005-0000-0000-00002B020000}"/>
    <cellStyle name="20 % - Markeringsfarve1 2 3 6 2 2 2 3" xfId="29702" xr:uid="{00000000-0005-0000-0000-00002C020000}"/>
    <cellStyle name="20 % - Markeringsfarve1 2 3 6 2 2 3" xfId="12990" xr:uid="{00000000-0005-0000-0000-00002D020000}"/>
    <cellStyle name="20 % - Markeringsfarve1 2 3 6 2 2 3 2" xfId="30948" xr:uid="{00000000-0005-0000-0000-00002E020000}"/>
    <cellStyle name="20 % - Markeringsfarve1 2 3 6 2 2 4" xfId="23946" xr:uid="{00000000-0005-0000-0000-00002F020000}"/>
    <cellStyle name="20 % - Markeringsfarve1 2 3 6 2 3" xfId="9491" xr:uid="{00000000-0005-0000-0000-000030020000}"/>
    <cellStyle name="20 % - Markeringsfarve1 2 3 6 2 3 2" xfId="17276" xr:uid="{00000000-0005-0000-0000-000031020000}"/>
    <cellStyle name="20 % - Markeringsfarve1 2 3 6 2 3 2 2" xfId="35227" xr:uid="{00000000-0005-0000-0000-000032020000}"/>
    <cellStyle name="20 % - Markeringsfarve1 2 3 6 2 3 3" xfId="28226" xr:uid="{00000000-0005-0000-0000-000033020000}"/>
    <cellStyle name="20 % - Markeringsfarve1 2 3 6 2 4" xfId="12989" xr:uid="{00000000-0005-0000-0000-000034020000}"/>
    <cellStyle name="20 % - Markeringsfarve1 2 3 6 2 4 2" xfId="30947" xr:uid="{00000000-0005-0000-0000-000035020000}"/>
    <cellStyle name="20 % - Markeringsfarve1 2 3 6 2 5" xfId="23945" xr:uid="{00000000-0005-0000-0000-000036020000}"/>
    <cellStyle name="20 % - Markeringsfarve1 2 3 6 3" xfId="4566" xr:uid="{00000000-0005-0000-0000-000037020000}"/>
    <cellStyle name="20 % - Markeringsfarve1 2 3 6 3 2" xfId="10257" xr:uid="{00000000-0005-0000-0000-000038020000}"/>
    <cellStyle name="20 % - Markeringsfarve1 2 3 6 3 2 2" xfId="18038" xr:uid="{00000000-0005-0000-0000-000039020000}"/>
    <cellStyle name="20 % - Markeringsfarve1 2 3 6 3 2 2 2" xfId="35989" xr:uid="{00000000-0005-0000-0000-00003A020000}"/>
    <cellStyle name="20 % - Markeringsfarve1 2 3 6 3 2 3" xfId="28988" xr:uid="{00000000-0005-0000-0000-00003B020000}"/>
    <cellStyle name="20 % - Markeringsfarve1 2 3 6 3 3" xfId="12991" xr:uid="{00000000-0005-0000-0000-00003C020000}"/>
    <cellStyle name="20 % - Markeringsfarve1 2 3 6 3 3 2" xfId="30949" xr:uid="{00000000-0005-0000-0000-00003D020000}"/>
    <cellStyle name="20 % - Markeringsfarve1 2 3 6 3 4" xfId="23947" xr:uid="{00000000-0005-0000-0000-00003E020000}"/>
    <cellStyle name="20 % - Markeringsfarve1 2 3 6 4" xfId="4567" xr:uid="{00000000-0005-0000-0000-00003F020000}"/>
    <cellStyle name="20 % - Markeringsfarve1 2 3 6 4 2" xfId="11268" xr:uid="{00000000-0005-0000-0000-000040020000}"/>
    <cellStyle name="20 % - Markeringsfarve1 2 3 6 4 2 2" xfId="19033" xr:uid="{00000000-0005-0000-0000-000041020000}"/>
    <cellStyle name="20 % - Markeringsfarve1 2 3 6 4 2 2 2" xfId="36984" xr:uid="{00000000-0005-0000-0000-000042020000}"/>
    <cellStyle name="20 % - Markeringsfarve1 2 3 6 4 2 3" xfId="29983" xr:uid="{00000000-0005-0000-0000-000043020000}"/>
    <cellStyle name="20 % - Markeringsfarve1 2 3 6 4 3" xfId="12992" xr:uid="{00000000-0005-0000-0000-000044020000}"/>
    <cellStyle name="20 % - Markeringsfarve1 2 3 6 4 3 2" xfId="30950" xr:uid="{00000000-0005-0000-0000-000045020000}"/>
    <cellStyle name="20 % - Markeringsfarve1 2 3 6 4 4" xfId="23948" xr:uid="{00000000-0005-0000-0000-000046020000}"/>
    <cellStyle name="20 % - Markeringsfarve1 2 3 6 5" xfId="8319" xr:uid="{00000000-0005-0000-0000-000047020000}"/>
    <cellStyle name="20 % - Markeringsfarve1 2 3 6 5 2" xfId="16108" xr:uid="{00000000-0005-0000-0000-000048020000}"/>
    <cellStyle name="20 % - Markeringsfarve1 2 3 6 5 2 2" xfId="34059" xr:uid="{00000000-0005-0000-0000-000049020000}"/>
    <cellStyle name="20 % - Markeringsfarve1 2 3 6 5 3" xfId="27058" xr:uid="{00000000-0005-0000-0000-00004A020000}"/>
    <cellStyle name="20 % - Markeringsfarve1 2 3 6 6" xfId="12988" xr:uid="{00000000-0005-0000-0000-00004B020000}"/>
    <cellStyle name="20 % - Markeringsfarve1 2 3 6 6 2" xfId="30946" xr:uid="{00000000-0005-0000-0000-00004C020000}"/>
    <cellStyle name="20 % - Markeringsfarve1 2 3 6 7" xfId="23944" xr:uid="{00000000-0005-0000-0000-00004D020000}"/>
    <cellStyle name="20 % - Markeringsfarve1 2 3 7" xfId="4568" xr:uid="{00000000-0005-0000-0000-00004E020000}"/>
    <cellStyle name="20 % - Markeringsfarve1 2 3 7 2" xfId="4569" xr:uid="{00000000-0005-0000-0000-00004F020000}"/>
    <cellStyle name="20 % - Markeringsfarve1 2 3 7 2 2" xfId="10490" xr:uid="{00000000-0005-0000-0000-000050020000}"/>
    <cellStyle name="20 % - Markeringsfarve1 2 3 7 2 2 2" xfId="18262" xr:uid="{00000000-0005-0000-0000-000051020000}"/>
    <cellStyle name="20 % - Markeringsfarve1 2 3 7 2 2 2 2" xfId="36213" xr:uid="{00000000-0005-0000-0000-000052020000}"/>
    <cellStyle name="20 % - Markeringsfarve1 2 3 7 2 2 3" xfId="29212" xr:uid="{00000000-0005-0000-0000-000053020000}"/>
    <cellStyle name="20 % - Markeringsfarve1 2 3 7 2 3" xfId="12994" xr:uid="{00000000-0005-0000-0000-000054020000}"/>
    <cellStyle name="20 % - Markeringsfarve1 2 3 7 2 3 2" xfId="30952" xr:uid="{00000000-0005-0000-0000-000055020000}"/>
    <cellStyle name="20 % - Markeringsfarve1 2 3 7 2 4" xfId="23950" xr:uid="{00000000-0005-0000-0000-000056020000}"/>
    <cellStyle name="20 % - Markeringsfarve1 2 3 7 3" xfId="9077" xr:uid="{00000000-0005-0000-0000-000057020000}"/>
    <cellStyle name="20 % - Markeringsfarve1 2 3 7 3 2" xfId="16865" xr:uid="{00000000-0005-0000-0000-000058020000}"/>
    <cellStyle name="20 % - Markeringsfarve1 2 3 7 3 2 2" xfId="34816" xr:uid="{00000000-0005-0000-0000-000059020000}"/>
    <cellStyle name="20 % - Markeringsfarve1 2 3 7 3 3" xfId="27815" xr:uid="{00000000-0005-0000-0000-00005A020000}"/>
    <cellStyle name="20 % - Markeringsfarve1 2 3 7 4" xfId="12993" xr:uid="{00000000-0005-0000-0000-00005B020000}"/>
    <cellStyle name="20 % - Markeringsfarve1 2 3 7 4 2" xfId="30951" xr:uid="{00000000-0005-0000-0000-00005C020000}"/>
    <cellStyle name="20 % - Markeringsfarve1 2 3 7 5" xfId="23949" xr:uid="{00000000-0005-0000-0000-00005D020000}"/>
    <cellStyle name="20 % - Markeringsfarve1 2 3 8" xfId="4570" xr:uid="{00000000-0005-0000-0000-00005E020000}"/>
    <cellStyle name="20 % - Markeringsfarve1 2 3 8 2" xfId="9718" xr:uid="{00000000-0005-0000-0000-00005F020000}"/>
    <cellStyle name="20 % - Markeringsfarve1 2 3 8 2 2" xfId="17500" xr:uid="{00000000-0005-0000-0000-000060020000}"/>
    <cellStyle name="20 % - Markeringsfarve1 2 3 8 2 2 2" xfId="35451" xr:uid="{00000000-0005-0000-0000-000061020000}"/>
    <cellStyle name="20 % - Markeringsfarve1 2 3 8 2 3" xfId="28450" xr:uid="{00000000-0005-0000-0000-000062020000}"/>
    <cellStyle name="20 % - Markeringsfarve1 2 3 8 3" xfId="12995" xr:uid="{00000000-0005-0000-0000-000063020000}"/>
    <cellStyle name="20 % - Markeringsfarve1 2 3 8 3 2" xfId="30953" xr:uid="{00000000-0005-0000-0000-000064020000}"/>
    <cellStyle name="20 % - Markeringsfarve1 2 3 8 4" xfId="23951" xr:uid="{00000000-0005-0000-0000-000065020000}"/>
    <cellStyle name="20 % - Markeringsfarve1 2 3 9" xfId="4571" xr:uid="{00000000-0005-0000-0000-000066020000}"/>
    <cellStyle name="20 % - Markeringsfarve1 2 3 9 2" xfId="11273" xr:uid="{00000000-0005-0000-0000-000067020000}"/>
    <cellStyle name="20 % - Markeringsfarve1 2 3 9 2 2" xfId="19038" xr:uid="{00000000-0005-0000-0000-000068020000}"/>
    <cellStyle name="20 % - Markeringsfarve1 2 3 9 2 2 2" xfId="36989" xr:uid="{00000000-0005-0000-0000-000069020000}"/>
    <cellStyle name="20 % - Markeringsfarve1 2 3 9 2 3" xfId="29988" xr:uid="{00000000-0005-0000-0000-00006A020000}"/>
    <cellStyle name="20 % - Markeringsfarve1 2 3 9 3" xfId="12996" xr:uid="{00000000-0005-0000-0000-00006B020000}"/>
    <cellStyle name="20 % - Markeringsfarve1 2 3 9 3 2" xfId="30954" xr:uid="{00000000-0005-0000-0000-00006C020000}"/>
    <cellStyle name="20 % - Markeringsfarve1 2 3 9 4" xfId="23952" xr:uid="{00000000-0005-0000-0000-00006D020000}"/>
    <cellStyle name="20 % - Markeringsfarve1 2 4" xfId="2843" xr:uid="{00000000-0005-0000-0000-00006E020000}"/>
    <cellStyle name="20 % - Markeringsfarve1 2 4 2" xfId="4573" xr:uid="{00000000-0005-0000-0000-00006F020000}"/>
    <cellStyle name="20 % - Markeringsfarve1 2 4 2 2" xfId="4574" xr:uid="{00000000-0005-0000-0000-000070020000}"/>
    <cellStyle name="20 % - Markeringsfarve1 2 4 2 2 2" xfId="10531" xr:uid="{00000000-0005-0000-0000-000071020000}"/>
    <cellStyle name="20 % - Markeringsfarve1 2 4 2 2 2 2" xfId="18303" xr:uid="{00000000-0005-0000-0000-000072020000}"/>
    <cellStyle name="20 % - Markeringsfarve1 2 4 2 2 2 2 2" xfId="36254" xr:uid="{00000000-0005-0000-0000-000073020000}"/>
    <cellStyle name="20 % - Markeringsfarve1 2 4 2 2 2 3" xfId="29253" xr:uid="{00000000-0005-0000-0000-000074020000}"/>
    <cellStyle name="20 % - Markeringsfarve1 2 4 2 2 3" xfId="12999" xr:uid="{00000000-0005-0000-0000-000075020000}"/>
    <cellStyle name="20 % - Markeringsfarve1 2 4 2 2 3 2" xfId="30957" xr:uid="{00000000-0005-0000-0000-000076020000}"/>
    <cellStyle name="20 % - Markeringsfarve1 2 4 2 2 4" xfId="23955" xr:uid="{00000000-0005-0000-0000-000077020000}"/>
    <cellStyle name="20 % - Markeringsfarve1 2 4 2 3" xfId="9110" xr:uid="{00000000-0005-0000-0000-000078020000}"/>
    <cellStyle name="20 % - Markeringsfarve1 2 4 2 3 2" xfId="16898" xr:uid="{00000000-0005-0000-0000-000079020000}"/>
    <cellStyle name="20 % - Markeringsfarve1 2 4 2 3 2 2" xfId="34849" xr:uid="{00000000-0005-0000-0000-00007A020000}"/>
    <cellStyle name="20 % - Markeringsfarve1 2 4 2 3 3" xfId="27848" xr:uid="{00000000-0005-0000-0000-00007B020000}"/>
    <cellStyle name="20 % - Markeringsfarve1 2 4 2 4" xfId="12998" xr:uid="{00000000-0005-0000-0000-00007C020000}"/>
    <cellStyle name="20 % - Markeringsfarve1 2 4 2 4 2" xfId="30956" xr:uid="{00000000-0005-0000-0000-00007D020000}"/>
    <cellStyle name="20 % - Markeringsfarve1 2 4 2 5" xfId="23954" xr:uid="{00000000-0005-0000-0000-00007E020000}"/>
    <cellStyle name="20 % - Markeringsfarve1 2 4 3" xfId="4575" xr:uid="{00000000-0005-0000-0000-00007F020000}"/>
    <cellStyle name="20 % - Markeringsfarve1 2 4 3 2" xfId="9761" xr:uid="{00000000-0005-0000-0000-000080020000}"/>
    <cellStyle name="20 % - Markeringsfarve1 2 4 3 2 2" xfId="17543" xr:uid="{00000000-0005-0000-0000-000081020000}"/>
    <cellStyle name="20 % - Markeringsfarve1 2 4 3 2 2 2" xfId="35494" xr:uid="{00000000-0005-0000-0000-000082020000}"/>
    <cellStyle name="20 % - Markeringsfarve1 2 4 3 2 3" xfId="28493" xr:uid="{00000000-0005-0000-0000-000083020000}"/>
    <cellStyle name="20 % - Markeringsfarve1 2 4 3 3" xfId="13000" xr:uid="{00000000-0005-0000-0000-000084020000}"/>
    <cellStyle name="20 % - Markeringsfarve1 2 4 3 3 2" xfId="30958" xr:uid="{00000000-0005-0000-0000-000085020000}"/>
    <cellStyle name="20 % - Markeringsfarve1 2 4 3 4" xfId="23956" xr:uid="{00000000-0005-0000-0000-000086020000}"/>
    <cellStyle name="20 % - Markeringsfarve1 2 4 4" xfId="4576" xr:uid="{00000000-0005-0000-0000-000087020000}"/>
    <cellStyle name="20 % - Markeringsfarve1 2 4 4 2" xfId="11267" xr:uid="{00000000-0005-0000-0000-000088020000}"/>
    <cellStyle name="20 % - Markeringsfarve1 2 4 4 2 2" xfId="19032" xr:uid="{00000000-0005-0000-0000-000089020000}"/>
    <cellStyle name="20 % - Markeringsfarve1 2 4 4 2 2 2" xfId="36983" xr:uid="{00000000-0005-0000-0000-00008A020000}"/>
    <cellStyle name="20 % - Markeringsfarve1 2 4 4 2 3" xfId="29982" xr:uid="{00000000-0005-0000-0000-00008B020000}"/>
    <cellStyle name="20 % - Markeringsfarve1 2 4 4 3" xfId="13001" xr:uid="{00000000-0005-0000-0000-00008C020000}"/>
    <cellStyle name="20 % - Markeringsfarve1 2 4 4 3 2" xfId="30959" xr:uid="{00000000-0005-0000-0000-00008D020000}"/>
    <cellStyle name="20 % - Markeringsfarve1 2 4 4 4" xfId="23957" xr:uid="{00000000-0005-0000-0000-00008E020000}"/>
    <cellStyle name="20 % - Markeringsfarve1 2 4 5" xfId="8320" xr:uid="{00000000-0005-0000-0000-00008F020000}"/>
    <cellStyle name="20 % - Markeringsfarve1 2 4 5 2" xfId="16109" xr:uid="{00000000-0005-0000-0000-000090020000}"/>
    <cellStyle name="20 % - Markeringsfarve1 2 4 5 2 2" xfId="34060" xr:uid="{00000000-0005-0000-0000-000091020000}"/>
    <cellStyle name="20 % - Markeringsfarve1 2 4 5 3" xfId="27059" xr:uid="{00000000-0005-0000-0000-000092020000}"/>
    <cellStyle name="20 % - Markeringsfarve1 2 4 6" xfId="12997" xr:uid="{00000000-0005-0000-0000-000093020000}"/>
    <cellStyle name="20 % - Markeringsfarve1 2 4 6 2" xfId="30955" xr:uid="{00000000-0005-0000-0000-000094020000}"/>
    <cellStyle name="20 % - Markeringsfarve1 2 4 7" xfId="4572" xr:uid="{00000000-0005-0000-0000-000095020000}"/>
    <cellStyle name="20 % - Markeringsfarve1 2 4 7 2" xfId="23953" xr:uid="{00000000-0005-0000-0000-000096020000}"/>
    <cellStyle name="20 % - Markeringsfarve1 2 4 8" xfId="22227" xr:uid="{00000000-0005-0000-0000-000097020000}"/>
    <cellStyle name="20 % - Markeringsfarve1 2 5" xfId="4577" xr:uid="{00000000-0005-0000-0000-000098020000}"/>
    <cellStyle name="20 % - Markeringsfarve1 2 5 2" xfId="4578" xr:uid="{00000000-0005-0000-0000-000099020000}"/>
    <cellStyle name="20 % - Markeringsfarve1 2 5 2 2" xfId="4579" xr:uid="{00000000-0005-0000-0000-00009A020000}"/>
    <cellStyle name="20 % - Markeringsfarve1 2 5 2 2 2" xfId="10623" xr:uid="{00000000-0005-0000-0000-00009B020000}"/>
    <cellStyle name="20 % - Markeringsfarve1 2 5 2 2 2 2" xfId="18395" xr:uid="{00000000-0005-0000-0000-00009C020000}"/>
    <cellStyle name="20 % - Markeringsfarve1 2 5 2 2 2 2 2" xfId="36346" xr:uid="{00000000-0005-0000-0000-00009D020000}"/>
    <cellStyle name="20 % - Markeringsfarve1 2 5 2 2 2 3" xfId="29345" xr:uid="{00000000-0005-0000-0000-00009E020000}"/>
    <cellStyle name="20 % - Markeringsfarve1 2 5 2 2 3" xfId="13004" xr:uid="{00000000-0005-0000-0000-00009F020000}"/>
    <cellStyle name="20 % - Markeringsfarve1 2 5 2 2 3 2" xfId="30962" xr:uid="{00000000-0005-0000-0000-0000A0020000}"/>
    <cellStyle name="20 % - Markeringsfarve1 2 5 2 2 4" xfId="23960" xr:uid="{00000000-0005-0000-0000-0000A1020000}"/>
    <cellStyle name="20 % - Markeringsfarve1 2 5 2 3" xfId="9187" xr:uid="{00000000-0005-0000-0000-0000A2020000}"/>
    <cellStyle name="20 % - Markeringsfarve1 2 5 2 3 2" xfId="16975" xr:uid="{00000000-0005-0000-0000-0000A3020000}"/>
    <cellStyle name="20 % - Markeringsfarve1 2 5 2 3 2 2" xfId="34926" xr:uid="{00000000-0005-0000-0000-0000A4020000}"/>
    <cellStyle name="20 % - Markeringsfarve1 2 5 2 3 3" xfId="27925" xr:uid="{00000000-0005-0000-0000-0000A5020000}"/>
    <cellStyle name="20 % - Markeringsfarve1 2 5 2 4" xfId="13003" xr:uid="{00000000-0005-0000-0000-0000A6020000}"/>
    <cellStyle name="20 % - Markeringsfarve1 2 5 2 4 2" xfId="30961" xr:uid="{00000000-0005-0000-0000-0000A7020000}"/>
    <cellStyle name="20 % - Markeringsfarve1 2 5 2 5" xfId="23959" xr:uid="{00000000-0005-0000-0000-0000A8020000}"/>
    <cellStyle name="20 % - Markeringsfarve1 2 5 3" xfId="4580" xr:uid="{00000000-0005-0000-0000-0000A9020000}"/>
    <cellStyle name="20 % - Markeringsfarve1 2 5 3 2" xfId="9853" xr:uid="{00000000-0005-0000-0000-0000AA020000}"/>
    <cellStyle name="20 % - Markeringsfarve1 2 5 3 2 2" xfId="17635" xr:uid="{00000000-0005-0000-0000-0000AB020000}"/>
    <cellStyle name="20 % - Markeringsfarve1 2 5 3 2 2 2" xfId="35586" xr:uid="{00000000-0005-0000-0000-0000AC020000}"/>
    <cellStyle name="20 % - Markeringsfarve1 2 5 3 2 3" xfId="28585" xr:uid="{00000000-0005-0000-0000-0000AD020000}"/>
    <cellStyle name="20 % - Markeringsfarve1 2 5 3 3" xfId="13005" xr:uid="{00000000-0005-0000-0000-0000AE020000}"/>
    <cellStyle name="20 % - Markeringsfarve1 2 5 3 3 2" xfId="30963" xr:uid="{00000000-0005-0000-0000-0000AF020000}"/>
    <cellStyle name="20 % - Markeringsfarve1 2 5 3 4" xfId="23961" xr:uid="{00000000-0005-0000-0000-0000B0020000}"/>
    <cellStyle name="20 % - Markeringsfarve1 2 5 4" xfId="4581" xr:uid="{00000000-0005-0000-0000-0000B1020000}"/>
    <cellStyle name="20 % - Markeringsfarve1 2 5 4 2" xfId="11266" xr:uid="{00000000-0005-0000-0000-0000B2020000}"/>
    <cellStyle name="20 % - Markeringsfarve1 2 5 4 2 2" xfId="19031" xr:uid="{00000000-0005-0000-0000-0000B3020000}"/>
    <cellStyle name="20 % - Markeringsfarve1 2 5 4 2 2 2" xfId="36982" xr:uid="{00000000-0005-0000-0000-0000B4020000}"/>
    <cellStyle name="20 % - Markeringsfarve1 2 5 4 2 3" xfId="29981" xr:uid="{00000000-0005-0000-0000-0000B5020000}"/>
    <cellStyle name="20 % - Markeringsfarve1 2 5 4 3" xfId="13006" xr:uid="{00000000-0005-0000-0000-0000B6020000}"/>
    <cellStyle name="20 % - Markeringsfarve1 2 5 4 3 2" xfId="30964" xr:uid="{00000000-0005-0000-0000-0000B7020000}"/>
    <cellStyle name="20 % - Markeringsfarve1 2 5 4 4" xfId="23962" xr:uid="{00000000-0005-0000-0000-0000B8020000}"/>
    <cellStyle name="20 % - Markeringsfarve1 2 5 5" xfId="8321" xr:uid="{00000000-0005-0000-0000-0000B9020000}"/>
    <cellStyle name="20 % - Markeringsfarve1 2 5 5 2" xfId="16110" xr:uid="{00000000-0005-0000-0000-0000BA020000}"/>
    <cellStyle name="20 % - Markeringsfarve1 2 5 5 2 2" xfId="34061" xr:uid="{00000000-0005-0000-0000-0000BB020000}"/>
    <cellStyle name="20 % - Markeringsfarve1 2 5 5 3" xfId="27060" xr:uid="{00000000-0005-0000-0000-0000BC020000}"/>
    <cellStyle name="20 % - Markeringsfarve1 2 5 6" xfId="13002" xr:uid="{00000000-0005-0000-0000-0000BD020000}"/>
    <cellStyle name="20 % - Markeringsfarve1 2 5 6 2" xfId="30960" xr:uid="{00000000-0005-0000-0000-0000BE020000}"/>
    <cellStyle name="20 % - Markeringsfarve1 2 5 7" xfId="23958" xr:uid="{00000000-0005-0000-0000-0000BF020000}"/>
    <cellStyle name="20 % - Markeringsfarve1 2 6" xfId="4582" xr:uid="{00000000-0005-0000-0000-0000C0020000}"/>
    <cellStyle name="20 % - Markeringsfarve1 2 6 2" xfId="4583" xr:uid="{00000000-0005-0000-0000-0000C1020000}"/>
    <cellStyle name="20 % - Markeringsfarve1 2 6 2 2" xfId="4584" xr:uid="{00000000-0005-0000-0000-0000C2020000}"/>
    <cellStyle name="20 % - Markeringsfarve1 2 6 2 2 2" xfId="10769" xr:uid="{00000000-0005-0000-0000-0000C3020000}"/>
    <cellStyle name="20 % - Markeringsfarve1 2 6 2 2 2 2" xfId="18541" xr:uid="{00000000-0005-0000-0000-0000C4020000}"/>
    <cellStyle name="20 % - Markeringsfarve1 2 6 2 2 2 2 2" xfId="36492" xr:uid="{00000000-0005-0000-0000-0000C5020000}"/>
    <cellStyle name="20 % - Markeringsfarve1 2 6 2 2 2 3" xfId="29491" xr:uid="{00000000-0005-0000-0000-0000C6020000}"/>
    <cellStyle name="20 % - Markeringsfarve1 2 6 2 2 3" xfId="13009" xr:uid="{00000000-0005-0000-0000-0000C7020000}"/>
    <cellStyle name="20 % - Markeringsfarve1 2 6 2 2 3 2" xfId="30967" xr:uid="{00000000-0005-0000-0000-0000C8020000}"/>
    <cellStyle name="20 % - Markeringsfarve1 2 6 2 2 4" xfId="23965" xr:uid="{00000000-0005-0000-0000-0000C9020000}"/>
    <cellStyle name="20 % - Markeringsfarve1 2 6 2 3" xfId="9312" xr:uid="{00000000-0005-0000-0000-0000CA020000}"/>
    <cellStyle name="20 % - Markeringsfarve1 2 6 2 3 2" xfId="17097" xr:uid="{00000000-0005-0000-0000-0000CB020000}"/>
    <cellStyle name="20 % - Markeringsfarve1 2 6 2 3 2 2" xfId="35048" xr:uid="{00000000-0005-0000-0000-0000CC020000}"/>
    <cellStyle name="20 % - Markeringsfarve1 2 6 2 3 3" xfId="28047" xr:uid="{00000000-0005-0000-0000-0000CD020000}"/>
    <cellStyle name="20 % - Markeringsfarve1 2 6 2 4" xfId="13008" xr:uid="{00000000-0005-0000-0000-0000CE020000}"/>
    <cellStyle name="20 % - Markeringsfarve1 2 6 2 4 2" xfId="30966" xr:uid="{00000000-0005-0000-0000-0000CF020000}"/>
    <cellStyle name="20 % - Markeringsfarve1 2 6 2 5" xfId="23964" xr:uid="{00000000-0005-0000-0000-0000D0020000}"/>
    <cellStyle name="20 % - Markeringsfarve1 2 6 3" xfId="4585" xr:uid="{00000000-0005-0000-0000-0000D1020000}"/>
    <cellStyle name="20 % - Markeringsfarve1 2 6 3 2" xfId="10045" xr:uid="{00000000-0005-0000-0000-0000D2020000}"/>
    <cellStyle name="20 % - Markeringsfarve1 2 6 3 2 2" xfId="17826" xr:uid="{00000000-0005-0000-0000-0000D3020000}"/>
    <cellStyle name="20 % - Markeringsfarve1 2 6 3 2 2 2" xfId="35777" xr:uid="{00000000-0005-0000-0000-0000D4020000}"/>
    <cellStyle name="20 % - Markeringsfarve1 2 6 3 2 3" xfId="28776" xr:uid="{00000000-0005-0000-0000-0000D5020000}"/>
    <cellStyle name="20 % - Markeringsfarve1 2 6 3 3" xfId="13010" xr:uid="{00000000-0005-0000-0000-0000D6020000}"/>
    <cellStyle name="20 % - Markeringsfarve1 2 6 3 3 2" xfId="30968" xr:uid="{00000000-0005-0000-0000-0000D7020000}"/>
    <cellStyle name="20 % - Markeringsfarve1 2 6 3 4" xfId="23966" xr:uid="{00000000-0005-0000-0000-0000D8020000}"/>
    <cellStyle name="20 % - Markeringsfarve1 2 6 4" xfId="4586" xr:uid="{00000000-0005-0000-0000-0000D9020000}"/>
    <cellStyle name="20 % - Markeringsfarve1 2 6 4 2" xfId="11265" xr:uid="{00000000-0005-0000-0000-0000DA020000}"/>
    <cellStyle name="20 % - Markeringsfarve1 2 6 4 2 2" xfId="19030" xr:uid="{00000000-0005-0000-0000-0000DB020000}"/>
    <cellStyle name="20 % - Markeringsfarve1 2 6 4 2 2 2" xfId="36981" xr:uid="{00000000-0005-0000-0000-0000DC020000}"/>
    <cellStyle name="20 % - Markeringsfarve1 2 6 4 2 3" xfId="29980" xr:uid="{00000000-0005-0000-0000-0000DD020000}"/>
    <cellStyle name="20 % - Markeringsfarve1 2 6 4 3" xfId="13011" xr:uid="{00000000-0005-0000-0000-0000DE020000}"/>
    <cellStyle name="20 % - Markeringsfarve1 2 6 4 3 2" xfId="30969" xr:uid="{00000000-0005-0000-0000-0000DF020000}"/>
    <cellStyle name="20 % - Markeringsfarve1 2 6 4 4" xfId="23967" xr:uid="{00000000-0005-0000-0000-0000E0020000}"/>
    <cellStyle name="20 % - Markeringsfarve1 2 6 5" xfId="8322" xr:uid="{00000000-0005-0000-0000-0000E1020000}"/>
    <cellStyle name="20 % - Markeringsfarve1 2 6 5 2" xfId="16111" xr:uid="{00000000-0005-0000-0000-0000E2020000}"/>
    <cellStyle name="20 % - Markeringsfarve1 2 6 5 2 2" xfId="34062" xr:uid="{00000000-0005-0000-0000-0000E3020000}"/>
    <cellStyle name="20 % - Markeringsfarve1 2 6 5 3" xfId="27061" xr:uid="{00000000-0005-0000-0000-0000E4020000}"/>
    <cellStyle name="20 % - Markeringsfarve1 2 6 6" xfId="13007" xr:uid="{00000000-0005-0000-0000-0000E5020000}"/>
    <cellStyle name="20 % - Markeringsfarve1 2 6 6 2" xfId="30965" xr:uid="{00000000-0005-0000-0000-0000E6020000}"/>
    <cellStyle name="20 % - Markeringsfarve1 2 6 7" xfId="23963" xr:uid="{00000000-0005-0000-0000-0000E7020000}"/>
    <cellStyle name="20 % - Markeringsfarve1 2 7" xfId="4587" xr:uid="{00000000-0005-0000-0000-0000E8020000}"/>
    <cellStyle name="20 % - Markeringsfarve1 2 7 2" xfId="4588" xr:uid="{00000000-0005-0000-0000-0000E9020000}"/>
    <cellStyle name="20 % - Markeringsfarve1 2 7 2 2" xfId="4589" xr:uid="{00000000-0005-0000-0000-0000EA020000}"/>
    <cellStyle name="20 % - Markeringsfarve1 2 7 2 2 2" xfId="10886" xr:uid="{00000000-0005-0000-0000-0000EB020000}"/>
    <cellStyle name="20 % - Markeringsfarve1 2 7 2 2 2 2" xfId="18658" xr:uid="{00000000-0005-0000-0000-0000EC020000}"/>
    <cellStyle name="20 % - Markeringsfarve1 2 7 2 2 2 2 2" xfId="36609" xr:uid="{00000000-0005-0000-0000-0000ED020000}"/>
    <cellStyle name="20 % - Markeringsfarve1 2 7 2 2 2 3" xfId="29608" xr:uid="{00000000-0005-0000-0000-0000EE020000}"/>
    <cellStyle name="20 % - Markeringsfarve1 2 7 2 2 3" xfId="13014" xr:uid="{00000000-0005-0000-0000-0000EF020000}"/>
    <cellStyle name="20 % - Markeringsfarve1 2 7 2 2 3 2" xfId="30972" xr:uid="{00000000-0005-0000-0000-0000F0020000}"/>
    <cellStyle name="20 % - Markeringsfarve1 2 7 2 2 4" xfId="23970" xr:uid="{00000000-0005-0000-0000-0000F1020000}"/>
    <cellStyle name="20 % - Markeringsfarve1 2 7 2 3" xfId="9411" xr:uid="{00000000-0005-0000-0000-0000F2020000}"/>
    <cellStyle name="20 % - Markeringsfarve1 2 7 2 3 2" xfId="17196" xr:uid="{00000000-0005-0000-0000-0000F3020000}"/>
    <cellStyle name="20 % - Markeringsfarve1 2 7 2 3 2 2" xfId="35147" xr:uid="{00000000-0005-0000-0000-0000F4020000}"/>
    <cellStyle name="20 % - Markeringsfarve1 2 7 2 3 3" xfId="28146" xr:uid="{00000000-0005-0000-0000-0000F5020000}"/>
    <cellStyle name="20 % - Markeringsfarve1 2 7 2 4" xfId="13013" xr:uid="{00000000-0005-0000-0000-0000F6020000}"/>
    <cellStyle name="20 % - Markeringsfarve1 2 7 2 4 2" xfId="30971" xr:uid="{00000000-0005-0000-0000-0000F7020000}"/>
    <cellStyle name="20 % - Markeringsfarve1 2 7 2 5" xfId="23969" xr:uid="{00000000-0005-0000-0000-0000F8020000}"/>
    <cellStyle name="20 % - Markeringsfarve1 2 7 3" xfId="4590" xr:uid="{00000000-0005-0000-0000-0000F9020000}"/>
    <cellStyle name="20 % - Markeringsfarve1 2 7 3 2" xfId="10162" xr:uid="{00000000-0005-0000-0000-0000FA020000}"/>
    <cellStyle name="20 % - Markeringsfarve1 2 7 3 2 2" xfId="17943" xr:uid="{00000000-0005-0000-0000-0000FB020000}"/>
    <cellStyle name="20 % - Markeringsfarve1 2 7 3 2 2 2" xfId="35894" xr:uid="{00000000-0005-0000-0000-0000FC020000}"/>
    <cellStyle name="20 % - Markeringsfarve1 2 7 3 2 3" xfId="28893" xr:uid="{00000000-0005-0000-0000-0000FD020000}"/>
    <cellStyle name="20 % - Markeringsfarve1 2 7 3 3" xfId="13015" xr:uid="{00000000-0005-0000-0000-0000FE020000}"/>
    <cellStyle name="20 % - Markeringsfarve1 2 7 3 3 2" xfId="30973" xr:uid="{00000000-0005-0000-0000-0000FF020000}"/>
    <cellStyle name="20 % - Markeringsfarve1 2 7 3 4" xfId="23971" xr:uid="{00000000-0005-0000-0000-000000030000}"/>
    <cellStyle name="20 % - Markeringsfarve1 2 7 4" xfId="4591" xr:uid="{00000000-0005-0000-0000-000001030000}"/>
    <cellStyle name="20 % - Markeringsfarve1 2 7 4 2" xfId="11264" xr:uid="{00000000-0005-0000-0000-000002030000}"/>
    <cellStyle name="20 % - Markeringsfarve1 2 7 4 2 2" xfId="19029" xr:uid="{00000000-0005-0000-0000-000003030000}"/>
    <cellStyle name="20 % - Markeringsfarve1 2 7 4 2 2 2" xfId="36980" xr:uid="{00000000-0005-0000-0000-000004030000}"/>
    <cellStyle name="20 % - Markeringsfarve1 2 7 4 2 3" xfId="29979" xr:uid="{00000000-0005-0000-0000-000005030000}"/>
    <cellStyle name="20 % - Markeringsfarve1 2 7 4 3" xfId="13016" xr:uid="{00000000-0005-0000-0000-000006030000}"/>
    <cellStyle name="20 % - Markeringsfarve1 2 7 4 3 2" xfId="30974" xr:uid="{00000000-0005-0000-0000-000007030000}"/>
    <cellStyle name="20 % - Markeringsfarve1 2 7 4 4" xfId="23972" xr:uid="{00000000-0005-0000-0000-000008030000}"/>
    <cellStyle name="20 % - Markeringsfarve1 2 7 5" xfId="8323" xr:uid="{00000000-0005-0000-0000-000009030000}"/>
    <cellStyle name="20 % - Markeringsfarve1 2 7 5 2" xfId="16112" xr:uid="{00000000-0005-0000-0000-00000A030000}"/>
    <cellStyle name="20 % - Markeringsfarve1 2 7 5 2 2" xfId="34063" xr:uid="{00000000-0005-0000-0000-00000B030000}"/>
    <cellStyle name="20 % - Markeringsfarve1 2 7 5 3" xfId="27062" xr:uid="{00000000-0005-0000-0000-00000C030000}"/>
    <cellStyle name="20 % - Markeringsfarve1 2 7 6" xfId="13012" xr:uid="{00000000-0005-0000-0000-00000D030000}"/>
    <cellStyle name="20 % - Markeringsfarve1 2 7 6 2" xfId="30970" xr:uid="{00000000-0005-0000-0000-00000E030000}"/>
    <cellStyle name="20 % - Markeringsfarve1 2 7 7" xfId="23968" xr:uid="{00000000-0005-0000-0000-00000F030000}"/>
    <cellStyle name="20 % - Markeringsfarve1 2 8" xfId="4592" xr:uid="{00000000-0005-0000-0000-000010030000}"/>
    <cellStyle name="20 % - Markeringsfarve1 2 8 2" xfId="4593" xr:uid="{00000000-0005-0000-0000-000011030000}"/>
    <cellStyle name="20 % - Markeringsfarve1 2 8 2 2" xfId="4594" xr:uid="{00000000-0005-0000-0000-000012030000}"/>
    <cellStyle name="20 % - Markeringsfarve1 2 8 2 2 2" xfId="10978" xr:uid="{00000000-0005-0000-0000-000013030000}"/>
    <cellStyle name="20 % - Markeringsfarve1 2 8 2 2 2 2" xfId="18750" xr:uid="{00000000-0005-0000-0000-000014030000}"/>
    <cellStyle name="20 % - Markeringsfarve1 2 8 2 2 2 2 2" xfId="36701" xr:uid="{00000000-0005-0000-0000-000015030000}"/>
    <cellStyle name="20 % - Markeringsfarve1 2 8 2 2 2 3" xfId="29700" xr:uid="{00000000-0005-0000-0000-000016030000}"/>
    <cellStyle name="20 % - Markeringsfarve1 2 8 2 2 3" xfId="13019" xr:uid="{00000000-0005-0000-0000-000017030000}"/>
    <cellStyle name="20 % - Markeringsfarve1 2 8 2 2 3 2" xfId="30977" xr:uid="{00000000-0005-0000-0000-000018030000}"/>
    <cellStyle name="20 % - Markeringsfarve1 2 8 2 2 4" xfId="23975" xr:uid="{00000000-0005-0000-0000-000019030000}"/>
    <cellStyle name="20 % - Markeringsfarve1 2 8 2 3" xfId="9489" xr:uid="{00000000-0005-0000-0000-00001A030000}"/>
    <cellStyle name="20 % - Markeringsfarve1 2 8 2 3 2" xfId="17274" xr:uid="{00000000-0005-0000-0000-00001B030000}"/>
    <cellStyle name="20 % - Markeringsfarve1 2 8 2 3 2 2" xfId="35225" xr:uid="{00000000-0005-0000-0000-00001C030000}"/>
    <cellStyle name="20 % - Markeringsfarve1 2 8 2 3 3" xfId="28224" xr:uid="{00000000-0005-0000-0000-00001D030000}"/>
    <cellStyle name="20 % - Markeringsfarve1 2 8 2 4" xfId="13018" xr:uid="{00000000-0005-0000-0000-00001E030000}"/>
    <cellStyle name="20 % - Markeringsfarve1 2 8 2 4 2" xfId="30976" xr:uid="{00000000-0005-0000-0000-00001F030000}"/>
    <cellStyle name="20 % - Markeringsfarve1 2 8 2 5" xfId="23974" xr:uid="{00000000-0005-0000-0000-000020030000}"/>
    <cellStyle name="20 % - Markeringsfarve1 2 8 3" xfId="4595" xr:uid="{00000000-0005-0000-0000-000021030000}"/>
    <cellStyle name="20 % - Markeringsfarve1 2 8 3 2" xfId="10255" xr:uid="{00000000-0005-0000-0000-000022030000}"/>
    <cellStyle name="20 % - Markeringsfarve1 2 8 3 2 2" xfId="18036" xr:uid="{00000000-0005-0000-0000-000023030000}"/>
    <cellStyle name="20 % - Markeringsfarve1 2 8 3 2 2 2" xfId="35987" xr:uid="{00000000-0005-0000-0000-000024030000}"/>
    <cellStyle name="20 % - Markeringsfarve1 2 8 3 2 3" xfId="28986" xr:uid="{00000000-0005-0000-0000-000025030000}"/>
    <cellStyle name="20 % - Markeringsfarve1 2 8 3 3" xfId="13020" xr:uid="{00000000-0005-0000-0000-000026030000}"/>
    <cellStyle name="20 % - Markeringsfarve1 2 8 3 3 2" xfId="30978" xr:uid="{00000000-0005-0000-0000-000027030000}"/>
    <cellStyle name="20 % - Markeringsfarve1 2 8 3 4" xfId="23976" xr:uid="{00000000-0005-0000-0000-000028030000}"/>
    <cellStyle name="20 % - Markeringsfarve1 2 8 4" xfId="4596" xr:uid="{00000000-0005-0000-0000-000029030000}"/>
    <cellStyle name="20 % - Markeringsfarve1 2 8 4 2" xfId="11263" xr:uid="{00000000-0005-0000-0000-00002A030000}"/>
    <cellStyle name="20 % - Markeringsfarve1 2 8 4 2 2" xfId="19028" xr:uid="{00000000-0005-0000-0000-00002B030000}"/>
    <cellStyle name="20 % - Markeringsfarve1 2 8 4 2 2 2" xfId="36979" xr:uid="{00000000-0005-0000-0000-00002C030000}"/>
    <cellStyle name="20 % - Markeringsfarve1 2 8 4 2 3" xfId="29978" xr:uid="{00000000-0005-0000-0000-00002D030000}"/>
    <cellStyle name="20 % - Markeringsfarve1 2 8 4 3" xfId="13021" xr:uid="{00000000-0005-0000-0000-00002E030000}"/>
    <cellStyle name="20 % - Markeringsfarve1 2 8 4 3 2" xfId="30979" xr:uid="{00000000-0005-0000-0000-00002F030000}"/>
    <cellStyle name="20 % - Markeringsfarve1 2 8 4 4" xfId="23977" xr:uid="{00000000-0005-0000-0000-000030030000}"/>
    <cellStyle name="20 % - Markeringsfarve1 2 8 5" xfId="8324" xr:uid="{00000000-0005-0000-0000-000031030000}"/>
    <cellStyle name="20 % - Markeringsfarve1 2 8 5 2" xfId="16113" xr:uid="{00000000-0005-0000-0000-000032030000}"/>
    <cellStyle name="20 % - Markeringsfarve1 2 8 5 2 2" xfId="34064" xr:uid="{00000000-0005-0000-0000-000033030000}"/>
    <cellStyle name="20 % - Markeringsfarve1 2 8 5 3" xfId="27063" xr:uid="{00000000-0005-0000-0000-000034030000}"/>
    <cellStyle name="20 % - Markeringsfarve1 2 8 6" xfId="13017" xr:uid="{00000000-0005-0000-0000-000035030000}"/>
    <cellStyle name="20 % - Markeringsfarve1 2 8 6 2" xfId="30975" xr:uid="{00000000-0005-0000-0000-000036030000}"/>
    <cellStyle name="20 % - Markeringsfarve1 2 8 7" xfId="23973" xr:uid="{00000000-0005-0000-0000-000037030000}"/>
    <cellStyle name="20 % - Markeringsfarve1 2 9" xfId="4597" xr:uid="{00000000-0005-0000-0000-000038030000}"/>
    <cellStyle name="20 % - Markeringsfarve1 2 9 2" xfId="4598" xr:uid="{00000000-0005-0000-0000-000039030000}"/>
    <cellStyle name="20 % - Markeringsfarve1 2 9 2 2" xfId="10412" xr:uid="{00000000-0005-0000-0000-00003A030000}"/>
    <cellStyle name="20 % - Markeringsfarve1 2 9 2 2 2" xfId="18184" xr:uid="{00000000-0005-0000-0000-00003B030000}"/>
    <cellStyle name="20 % - Markeringsfarve1 2 9 2 2 2 2" xfId="36135" xr:uid="{00000000-0005-0000-0000-00003C030000}"/>
    <cellStyle name="20 % - Markeringsfarve1 2 9 2 2 3" xfId="29134" xr:uid="{00000000-0005-0000-0000-00003D030000}"/>
    <cellStyle name="20 % - Markeringsfarve1 2 9 2 3" xfId="13023" xr:uid="{00000000-0005-0000-0000-00003E030000}"/>
    <cellStyle name="20 % - Markeringsfarve1 2 9 2 3 2" xfId="30981" xr:uid="{00000000-0005-0000-0000-00003F030000}"/>
    <cellStyle name="20 % - Markeringsfarve1 2 9 2 4" xfId="23979" xr:uid="{00000000-0005-0000-0000-000040030000}"/>
    <cellStyle name="20 % - Markeringsfarve1 2 9 3" xfId="9011" xr:uid="{00000000-0005-0000-0000-000041030000}"/>
    <cellStyle name="20 % - Markeringsfarve1 2 9 3 2" xfId="16799" xr:uid="{00000000-0005-0000-0000-000042030000}"/>
    <cellStyle name="20 % - Markeringsfarve1 2 9 3 2 2" xfId="34750" xr:uid="{00000000-0005-0000-0000-000043030000}"/>
    <cellStyle name="20 % - Markeringsfarve1 2 9 3 3" xfId="27749" xr:uid="{00000000-0005-0000-0000-000044030000}"/>
    <cellStyle name="20 % - Markeringsfarve1 2 9 4" xfId="13022" xr:uid="{00000000-0005-0000-0000-000045030000}"/>
    <cellStyle name="20 % - Markeringsfarve1 2 9 4 2" xfId="30980" xr:uid="{00000000-0005-0000-0000-000046030000}"/>
    <cellStyle name="20 % - Markeringsfarve1 2 9 5" xfId="23978" xr:uid="{00000000-0005-0000-0000-000047030000}"/>
    <cellStyle name="20 % - Markeringsfarve1 3" xfId="2844" xr:uid="{00000000-0005-0000-0000-000048030000}"/>
    <cellStyle name="20 % - Markeringsfarve1 3 10" xfId="4600" xr:uid="{00000000-0005-0000-0000-000049030000}"/>
    <cellStyle name="20 % - Markeringsfarve1 3 10 2" xfId="9625" xr:uid="{00000000-0005-0000-0000-00004A030000}"/>
    <cellStyle name="20 % - Markeringsfarve1 3 10 2 2" xfId="17408" xr:uid="{00000000-0005-0000-0000-00004B030000}"/>
    <cellStyle name="20 % - Markeringsfarve1 3 10 2 2 2" xfId="35359" xr:uid="{00000000-0005-0000-0000-00004C030000}"/>
    <cellStyle name="20 % - Markeringsfarve1 3 10 2 3" xfId="28358" xr:uid="{00000000-0005-0000-0000-00004D030000}"/>
    <cellStyle name="20 % - Markeringsfarve1 3 10 3" xfId="13025" xr:uid="{00000000-0005-0000-0000-00004E030000}"/>
    <cellStyle name="20 % - Markeringsfarve1 3 10 3 2" xfId="30983" xr:uid="{00000000-0005-0000-0000-00004F030000}"/>
    <cellStyle name="20 % - Markeringsfarve1 3 10 4" xfId="23981" xr:uid="{00000000-0005-0000-0000-000050030000}"/>
    <cellStyle name="20 % - Markeringsfarve1 3 11" xfId="4601" xr:uid="{00000000-0005-0000-0000-000051030000}"/>
    <cellStyle name="20 % - Markeringsfarve1 3 11 2" xfId="11262" xr:uid="{00000000-0005-0000-0000-000052030000}"/>
    <cellStyle name="20 % - Markeringsfarve1 3 11 2 2" xfId="19027" xr:uid="{00000000-0005-0000-0000-000053030000}"/>
    <cellStyle name="20 % - Markeringsfarve1 3 11 2 2 2" xfId="36978" xr:uid="{00000000-0005-0000-0000-000054030000}"/>
    <cellStyle name="20 % - Markeringsfarve1 3 11 2 3" xfId="29977" xr:uid="{00000000-0005-0000-0000-000055030000}"/>
    <cellStyle name="20 % - Markeringsfarve1 3 11 3" xfId="13026" xr:uid="{00000000-0005-0000-0000-000056030000}"/>
    <cellStyle name="20 % - Markeringsfarve1 3 11 3 2" xfId="30984" xr:uid="{00000000-0005-0000-0000-000057030000}"/>
    <cellStyle name="20 % - Markeringsfarve1 3 11 4" xfId="23982" xr:uid="{00000000-0005-0000-0000-000058030000}"/>
    <cellStyle name="20 % - Markeringsfarve1 3 12" xfId="8325" xr:uid="{00000000-0005-0000-0000-000059030000}"/>
    <cellStyle name="20 % - Markeringsfarve1 3 12 2" xfId="16114" xr:uid="{00000000-0005-0000-0000-00005A030000}"/>
    <cellStyle name="20 % - Markeringsfarve1 3 12 2 2" xfId="34065" xr:uid="{00000000-0005-0000-0000-00005B030000}"/>
    <cellStyle name="20 % - Markeringsfarve1 3 12 3" xfId="27064" xr:uid="{00000000-0005-0000-0000-00005C030000}"/>
    <cellStyle name="20 % - Markeringsfarve1 3 13" xfId="13024" xr:uid="{00000000-0005-0000-0000-00005D030000}"/>
    <cellStyle name="20 % - Markeringsfarve1 3 13 2" xfId="30982" xr:uid="{00000000-0005-0000-0000-00005E030000}"/>
    <cellStyle name="20 % - Markeringsfarve1 3 14" xfId="4599" xr:uid="{00000000-0005-0000-0000-00005F030000}"/>
    <cellStyle name="20 % - Markeringsfarve1 3 14 2" xfId="23980" xr:uid="{00000000-0005-0000-0000-000060030000}"/>
    <cellStyle name="20 % - Markeringsfarve1 3 15" xfId="22228" xr:uid="{00000000-0005-0000-0000-000061030000}"/>
    <cellStyle name="20 % - Markeringsfarve1 3 2" xfId="2845" xr:uid="{00000000-0005-0000-0000-000062030000}"/>
    <cellStyle name="20 % - Markeringsfarve1 3 2 10" xfId="8326" xr:uid="{00000000-0005-0000-0000-000063030000}"/>
    <cellStyle name="20 % - Markeringsfarve1 3 2 10 2" xfId="16115" xr:uid="{00000000-0005-0000-0000-000064030000}"/>
    <cellStyle name="20 % - Markeringsfarve1 3 2 10 2 2" xfId="34066" xr:uid="{00000000-0005-0000-0000-000065030000}"/>
    <cellStyle name="20 % - Markeringsfarve1 3 2 10 3" xfId="27065" xr:uid="{00000000-0005-0000-0000-000066030000}"/>
    <cellStyle name="20 % - Markeringsfarve1 3 2 11" xfId="13027" xr:uid="{00000000-0005-0000-0000-000067030000}"/>
    <cellStyle name="20 % - Markeringsfarve1 3 2 11 2" xfId="30985" xr:uid="{00000000-0005-0000-0000-000068030000}"/>
    <cellStyle name="20 % - Markeringsfarve1 3 2 12" xfId="4602" xr:uid="{00000000-0005-0000-0000-000069030000}"/>
    <cellStyle name="20 % - Markeringsfarve1 3 2 12 2" xfId="23983" xr:uid="{00000000-0005-0000-0000-00006A030000}"/>
    <cellStyle name="20 % - Markeringsfarve1 3 2 13" xfId="22229" xr:uid="{00000000-0005-0000-0000-00006B030000}"/>
    <cellStyle name="20 % - Markeringsfarve1 3 2 2" xfId="2846" xr:uid="{00000000-0005-0000-0000-00006C030000}"/>
    <cellStyle name="20 % - Markeringsfarve1 3 2 2 2" xfId="4604" xr:uid="{00000000-0005-0000-0000-00006D030000}"/>
    <cellStyle name="20 % - Markeringsfarve1 3 2 2 2 2" xfId="4605" xr:uid="{00000000-0005-0000-0000-00006E030000}"/>
    <cellStyle name="20 % - Markeringsfarve1 3 2 2 2 2 2" xfId="10558" xr:uid="{00000000-0005-0000-0000-00006F030000}"/>
    <cellStyle name="20 % - Markeringsfarve1 3 2 2 2 2 2 2" xfId="18330" xr:uid="{00000000-0005-0000-0000-000070030000}"/>
    <cellStyle name="20 % - Markeringsfarve1 3 2 2 2 2 2 2 2" xfId="36281" xr:uid="{00000000-0005-0000-0000-000071030000}"/>
    <cellStyle name="20 % - Markeringsfarve1 3 2 2 2 2 2 3" xfId="29280" xr:uid="{00000000-0005-0000-0000-000072030000}"/>
    <cellStyle name="20 % - Markeringsfarve1 3 2 2 2 2 3" xfId="13030" xr:uid="{00000000-0005-0000-0000-000073030000}"/>
    <cellStyle name="20 % - Markeringsfarve1 3 2 2 2 2 3 2" xfId="30988" xr:uid="{00000000-0005-0000-0000-000074030000}"/>
    <cellStyle name="20 % - Markeringsfarve1 3 2 2 2 2 4" xfId="23986" xr:uid="{00000000-0005-0000-0000-000075030000}"/>
    <cellStyle name="20 % - Markeringsfarve1 3 2 2 2 3" xfId="9133" xr:uid="{00000000-0005-0000-0000-000076030000}"/>
    <cellStyle name="20 % - Markeringsfarve1 3 2 2 2 3 2" xfId="16921" xr:uid="{00000000-0005-0000-0000-000077030000}"/>
    <cellStyle name="20 % - Markeringsfarve1 3 2 2 2 3 2 2" xfId="34872" xr:uid="{00000000-0005-0000-0000-000078030000}"/>
    <cellStyle name="20 % - Markeringsfarve1 3 2 2 2 3 3" xfId="27871" xr:uid="{00000000-0005-0000-0000-000079030000}"/>
    <cellStyle name="20 % - Markeringsfarve1 3 2 2 2 4" xfId="13029" xr:uid="{00000000-0005-0000-0000-00007A030000}"/>
    <cellStyle name="20 % - Markeringsfarve1 3 2 2 2 4 2" xfId="30987" xr:uid="{00000000-0005-0000-0000-00007B030000}"/>
    <cellStyle name="20 % - Markeringsfarve1 3 2 2 2 5" xfId="23985" xr:uid="{00000000-0005-0000-0000-00007C030000}"/>
    <cellStyle name="20 % - Markeringsfarve1 3 2 2 3" xfId="4606" xr:uid="{00000000-0005-0000-0000-00007D030000}"/>
    <cellStyle name="20 % - Markeringsfarve1 3 2 2 3 2" xfId="9788" xr:uid="{00000000-0005-0000-0000-00007E030000}"/>
    <cellStyle name="20 % - Markeringsfarve1 3 2 2 3 2 2" xfId="17570" xr:uid="{00000000-0005-0000-0000-00007F030000}"/>
    <cellStyle name="20 % - Markeringsfarve1 3 2 2 3 2 2 2" xfId="35521" xr:uid="{00000000-0005-0000-0000-000080030000}"/>
    <cellStyle name="20 % - Markeringsfarve1 3 2 2 3 2 3" xfId="28520" xr:uid="{00000000-0005-0000-0000-000081030000}"/>
    <cellStyle name="20 % - Markeringsfarve1 3 2 2 3 3" xfId="13031" xr:uid="{00000000-0005-0000-0000-000082030000}"/>
    <cellStyle name="20 % - Markeringsfarve1 3 2 2 3 3 2" xfId="30989" xr:uid="{00000000-0005-0000-0000-000083030000}"/>
    <cellStyle name="20 % - Markeringsfarve1 3 2 2 3 4" xfId="23987" xr:uid="{00000000-0005-0000-0000-000084030000}"/>
    <cellStyle name="20 % - Markeringsfarve1 3 2 2 4" xfId="4607" xr:uid="{00000000-0005-0000-0000-000085030000}"/>
    <cellStyle name="20 % - Markeringsfarve1 3 2 2 4 2" xfId="11260" xr:uid="{00000000-0005-0000-0000-000086030000}"/>
    <cellStyle name="20 % - Markeringsfarve1 3 2 2 4 2 2" xfId="19025" xr:uid="{00000000-0005-0000-0000-000087030000}"/>
    <cellStyle name="20 % - Markeringsfarve1 3 2 2 4 2 2 2" xfId="36976" xr:uid="{00000000-0005-0000-0000-000088030000}"/>
    <cellStyle name="20 % - Markeringsfarve1 3 2 2 4 2 3" xfId="29975" xr:uid="{00000000-0005-0000-0000-000089030000}"/>
    <cellStyle name="20 % - Markeringsfarve1 3 2 2 4 3" xfId="13032" xr:uid="{00000000-0005-0000-0000-00008A030000}"/>
    <cellStyle name="20 % - Markeringsfarve1 3 2 2 4 3 2" xfId="30990" xr:uid="{00000000-0005-0000-0000-00008B030000}"/>
    <cellStyle name="20 % - Markeringsfarve1 3 2 2 4 4" xfId="23988" xr:uid="{00000000-0005-0000-0000-00008C030000}"/>
    <cellStyle name="20 % - Markeringsfarve1 3 2 2 5" xfId="8327" xr:uid="{00000000-0005-0000-0000-00008D030000}"/>
    <cellStyle name="20 % - Markeringsfarve1 3 2 2 5 2" xfId="16116" xr:uid="{00000000-0005-0000-0000-00008E030000}"/>
    <cellStyle name="20 % - Markeringsfarve1 3 2 2 5 2 2" xfId="34067" xr:uid="{00000000-0005-0000-0000-00008F030000}"/>
    <cellStyle name="20 % - Markeringsfarve1 3 2 2 5 3" xfId="27066" xr:uid="{00000000-0005-0000-0000-000090030000}"/>
    <cellStyle name="20 % - Markeringsfarve1 3 2 2 6" xfId="13028" xr:uid="{00000000-0005-0000-0000-000091030000}"/>
    <cellStyle name="20 % - Markeringsfarve1 3 2 2 6 2" xfId="30986" xr:uid="{00000000-0005-0000-0000-000092030000}"/>
    <cellStyle name="20 % - Markeringsfarve1 3 2 2 7" xfId="4603" xr:uid="{00000000-0005-0000-0000-000093030000}"/>
    <cellStyle name="20 % - Markeringsfarve1 3 2 2 7 2" xfId="23984" xr:uid="{00000000-0005-0000-0000-000094030000}"/>
    <cellStyle name="20 % - Markeringsfarve1 3 2 2 8" xfId="22230" xr:uid="{00000000-0005-0000-0000-000095030000}"/>
    <cellStyle name="20 % - Markeringsfarve1 3 2 3" xfId="4608" xr:uid="{00000000-0005-0000-0000-000096030000}"/>
    <cellStyle name="20 % - Markeringsfarve1 3 2 3 2" xfId="4609" xr:uid="{00000000-0005-0000-0000-000097030000}"/>
    <cellStyle name="20 % - Markeringsfarve1 3 2 3 2 2" xfId="4610" xr:uid="{00000000-0005-0000-0000-000098030000}"/>
    <cellStyle name="20 % - Markeringsfarve1 3 2 3 2 2 2" xfId="10627" xr:uid="{00000000-0005-0000-0000-000099030000}"/>
    <cellStyle name="20 % - Markeringsfarve1 3 2 3 2 2 2 2" xfId="18399" xr:uid="{00000000-0005-0000-0000-00009A030000}"/>
    <cellStyle name="20 % - Markeringsfarve1 3 2 3 2 2 2 2 2" xfId="36350" xr:uid="{00000000-0005-0000-0000-00009B030000}"/>
    <cellStyle name="20 % - Markeringsfarve1 3 2 3 2 2 2 3" xfId="29349" xr:uid="{00000000-0005-0000-0000-00009C030000}"/>
    <cellStyle name="20 % - Markeringsfarve1 3 2 3 2 2 3" xfId="13035" xr:uid="{00000000-0005-0000-0000-00009D030000}"/>
    <cellStyle name="20 % - Markeringsfarve1 3 2 3 2 2 3 2" xfId="30993" xr:uid="{00000000-0005-0000-0000-00009E030000}"/>
    <cellStyle name="20 % - Markeringsfarve1 3 2 3 2 2 4" xfId="23991" xr:uid="{00000000-0005-0000-0000-00009F030000}"/>
    <cellStyle name="20 % - Markeringsfarve1 3 2 3 2 3" xfId="9191" xr:uid="{00000000-0005-0000-0000-0000A0030000}"/>
    <cellStyle name="20 % - Markeringsfarve1 3 2 3 2 3 2" xfId="16979" xr:uid="{00000000-0005-0000-0000-0000A1030000}"/>
    <cellStyle name="20 % - Markeringsfarve1 3 2 3 2 3 2 2" xfId="34930" xr:uid="{00000000-0005-0000-0000-0000A2030000}"/>
    <cellStyle name="20 % - Markeringsfarve1 3 2 3 2 3 3" xfId="27929" xr:uid="{00000000-0005-0000-0000-0000A3030000}"/>
    <cellStyle name="20 % - Markeringsfarve1 3 2 3 2 4" xfId="13034" xr:uid="{00000000-0005-0000-0000-0000A4030000}"/>
    <cellStyle name="20 % - Markeringsfarve1 3 2 3 2 4 2" xfId="30992" xr:uid="{00000000-0005-0000-0000-0000A5030000}"/>
    <cellStyle name="20 % - Markeringsfarve1 3 2 3 2 5" xfId="23990" xr:uid="{00000000-0005-0000-0000-0000A6030000}"/>
    <cellStyle name="20 % - Markeringsfarve1 3 2 3 3" xfId="4611" xr:uid="{00000000-0005-0000-0000-0000A7030000}"/>
    <cellStyle name="20 % - Markeringsfarve1 3 2 3 3 2" xfId="9857" xr:uid="{00000000-0005-0000-0000-0000A8030000}"/>
    <cellStyle name="20 % - Markeringsfarve1 3 2 3 3 2 2" xfId="17639" xr:uid="{00000000-0005-0000-0000-0000A9030000}"/>
    <cellStyle name="20 % - Markeringsfarve1 3 2 3 3 2 2 2" xfId="35590" xr:uid="{00000000-0005-0000-0000-0000AA030000}"/>
    <cellStyle name="20 % - Markeringsfarve1 3 2 3 3 2 3" xfId="28589" xr:uid="{00000000-0005-0000-0000-0000AB030000}"/>
    <cellStyle name="20 % - Markeringsfarve1 3 2 3 3 3" xfId="13036" xr:uid="{00000000-0005-0000-0000-0000AC030000}"/>
    <cellStyle name="20 % - Markeringsfarve1 3 2 3 3 3 2" xfId="30994" xr:uid="{00000000-0005-0000-0000-0000AD030000}"/>
    <cellStyle name="20 % - Markeringsfarve1 3 2 3 3 4" xfId="23992" xr:uid="{00000000-0005-0000-0000-0000AE030000}"/>
    <cellStyle name="20 % - Markeringsfarve1 3 2 3 4" xfId="4612" xr:uid="{00000000-0005-0000-0000-0000AF030000}"/>
    <cellStyle name="20 % - Markeringsfarve1 3 2 3 4 2" xfId="11259" xr:uid="{00000000-0005-0000-0000-0000B0030000}"/>
    <cellStyle name="20 % - Markeringsfarve1 3 2 3 4 2 2" xfId="19024" xr:uid="{00000000-0005-0000-0000-0000B1030000}"/>
    <cellStyle name="20 % - Markeringsfarve1 3 2 3 4 2 2 2" xfId="36975" xr:uid="{00000000-0005-0000-0000-0000B2030000}"/>
    <cellStyle name="20 % - Markeringsfarve1 3 2 3 4 2 3" xfId="29974" xr:uid="{00000000-0005-0000-0000-0000B3030000}"/>
    <cellStyle name="20 % - Markeringsfarve1 3 2 3 4 3" xfId="13037" xr:uid="{00000000-0005-0000-0000-0000B4030000}"/>
    <cellStyle name="20 % - Markeringsfarve1 3 2 3 4 3 2" xfId="30995" xr:uid="{00000000-0005-0000-0000-0000B5030000}"/>
    <cellStyle name="20 % - Markeringsfarve1 3 2 3 4 4" xfId="23993" xr:uid="{00000000-0005-0000-0000-0000B6030000}"/>
    <cellStyle name="20 % - Markeringsfarve1 3 2 3 5" xfId="8328" xr:uid="{00000000-0005-0000-0000-0000B7030000}"/>
    <cellStyle name="20 % - Markeringsfarve1 3 2 3 5 2" xfId="16117" xr:uid="{00000000-0005-0000-0000-0000B8030000}"/>
    <cellStyle name="20 % - Markeringsfarve1 3 2 3 5 2 2" xfId="34068" xr:uid="{00000000-0005-0000-0000-0000B9030000}"/>
    <cellStyle name="20 % - Markeringsfarve1 3 2 3 5 3" xfId="27067" xr:uid="{00000000-0005-0000-0000-0000BA030000}"/>
    <cellStyle name="20 % - Markeringsfarve1 3 2 3 6" xfId="13033" xr:uid="{00000000-0005-0000-0000-0000BB030000}"/>
    <cellStyle name="20 % - Markeringsfarve1 3 2 3 6 2" xfId="30991" xr:uid="{00000000-0005-0000-0000-0000BC030000}"/>
    <cellStyle name="20 % - Markeringsfarve1 3 2 3 7" xfId="23989" xr:uid="{00000000-0005-0000-0000-0000BD030000}"/>
    <cellStyle name="20 % - Markeringsfarve1 3 2 4" xfId="4613" xr:uid="{00000000-0005-0000-0000-0000BE030000}"/>
    <cellStyle name="20 % - Markeringsfarve1 3 2 4 2" xfId="4614" xr:uid="{00000000-0005-0000-0000-0000BF030000}"/>
    <cellStyle name="20 % - Markeringsfarve1 3 2 4 2 2" xfId="4615" xr:uid="{00000000-0005-0000-0000-0000C0030000}"/>
    <cellStyle name="20 % - Markeringsfarve1 3 2 4 2 2 2" xfId="10796" xr:uid="{00000000-0005-0000-0000-0000C1030000}"/>
    <cellStyle name="20 % - Markeringsfarve1 3 2 4 2 2 2 2" xfId="18568" xr:uid="{00000000-0005-0000-0000-0000C2030000}"/>
    <cellStyle name="20 % - Markeringsfarve1 3 2 4 2 2 2 2 2" xfId="36519" xr:uid="{00000000-0005-0000-0000-0000C3030000}"/>
    <cellStyle name="20 % - Markeringsfarve1 3 2 4 2 2 2 3" xfId="29518" xr:uid="{00000000-0005-0000-0000-0000C4030000}"/>
    <cellStyle name="20 % - Markeringsfarve1 3 2 4 2 2 3" xfId="13040" xr:uid="{00000000-0005-0000-0000-0000C5030000}"/>
    <cellStyle name="20 % - Markeringsfarve1 3 2 4 2 2 3 2" xfId="30998" xr:uid="{00000000-0005-0000-0000-0000C6030000}"/>
    <cellStyle name="20 % - Markeringsfarve1 3 2 4 2 2 4" xfId="23996" xr:uid="{00000000-0005-0000-0000-0000C7030000}"/>
    <cellStyle name="20 % - Markeringsfarve1 3 2 4 2 3" xfId="9335" xr:uid="{00000000-0005-0000-0000-0000C8030000}"/>
    <cellStyle name="20 % - Markeringsfarve1 3 2 4 2 3 2" xfId="17120" xr:uid="{00000000-0005-0000-0000-0000C9030000}"/>
    <cellStyle name="20 % - Markeringsfarve1 3 2 4 2 3 2 2" xfId="35071" xr:uid="{00000000-0005-0000-0000-0000CA030000}"/>
    <cellStyle name="20 % - Markeringsfarve1 3 2 4 2 3 3" xfId="28070" xr:uid="{00000000-0005-0000-0000-0000CB030000}"/>
    <cellStyle name="20 % - Markeringsfarve1 3 2 4 2 4" xfId="13039" xr:uid="{00000000-0005-0000-0000-0000CC030000}"/>
    <cellStyle name="20 % - Markeringsfarve1 3 2 4 2 4 2" xfId="30997" xr:uid="{00000000-0005-0000-0000-0000CD030000}"/>
    <cellStyle name="20 % - Markeringsfarve1 3 2 4 2 5" xfId="23995" xr:uid="{00000000-0005-0000-0000-0000CE030000}"/>
    <cellStyle name="20 % - Markeringsfarve1 3 2 4 3" xfId="4616" xr:uid="{00000000-0005-0000-0000-0000CF030000}"/>
    <cellStyle name="20 % - Markeringsfarve1 3 2 4 3 2" xfId="10072" xr:uid="{00000000-0005-0000-0000-0000D0030000}"/>
    <cellStyle name="20 % - Markeringsfarve1 3 2 4 3 2 2" xfId="17853" xr:uid="{00000000-0005-0000-0000-0000D1030000}"/>
    <cellStyle name="20 % - Markeringsfarve1 3 2 4 3 2 2 2" xfId="35804" xr:uid="{00000000-0005-0000-0000-0000D2030000}"/>
    <cellStyle name="20 % - Markeringsfarve1 3 2 4 3 2 3" xfId="28803" xr:uid="{00000000-0005-0000-0000-0000D3030000}"/>
    <cellStyle name="20 % - Markeringsfarve1 3 2 4 3 3" xfId="13041" xr:uid="{00000000-0005-0000-0000-0000D4030000}"/>
    <cellStyle name="20 % - Markeringsfarve1 3 2 4 3 3 2" xfId="30999" xr:uid="{00000000-0005-0000-0000-0000D5030000}"/>
    <cellStyle name="20 % - Markeringsfarve1 3 2 4 3 4" xfId="23997" xr:uid="{00000000-0005-0000-0000-0000D6030000}"/>
    <cellStyle name="20 % - Markeringsfarve1 3 2 4 4" xfId="4617" xr:uid="{00000000-0005-0000-0000-0000D7030000}"/>
    <cellStyle name="20 % - Markeringsfarve1 3 2 4 4 2" xfId="11258" xr:uid="{00000000-0005-0000-0000-0000D8030000}"/>
    <cellStyle name="20 % - Markeringsfarve1 3 2 4 4 2 2" xfId="19023" xr:uid="{00000000-0005-0000-0000-0000D9030000}"/>
    <cellStyle name="20 % - Markeringsfarve1 3 2 4 4 2 2 2" xfId="36974" xr:uid="{00000000-0005-0000-0000-0000DA030000}"/>
    <cellStyle name="20 % - Markeringsfarve1 3 2 4 4 2 3" xfId="29973" xr:uid="{00000000-0005-0000-0000-0000DB030000}"/>
    <cellStyle name="20 % - Markeringsfarve1 3 2 4 4 3" xfId="13042" xr:uid="{00000000-0005-0000-0000-0000DC030000}"/>
    <cellStyle name="20 % - Markeringsfarve1 3 2 4 4 3 2" xfId="31000" xr:uid="{00000000-0005-0000-0000-0000DD030000}"/>
    <cellStyle name="20 % - Markeringsfarve1 3 2 4 4 4" xfId="23998" xr:uid="{00000000-0005-0000-0000-0000DE030000}"/>
    <cellStyle name="20 % - Markeringsfarve1 3 2 4 5" xfId="8329" xr:uid="{00000000-0005-0000-0000-0000DF030000}"/>
    <cellStyle name="20 % - Markeringsfarve1 3 2 4 5 2" xfId="16118" xr:uid="{00000000-0005-0000-0000-0000E0030000}"/>
    <cellStyle name="20 % - Markeringsfarve1 3 2 4 5 2 2" xfId="34069" xr:uid="{00000000-0005-0000-0000-0000E1030000}"/>
    <cellStyle name="20 % - Markeringsfarve1 3 2 4 5 3" xfId="27068" xr:uid="{00000000-0005-0000-0000-0000E2030000}"/>
    <cellStyle name="20 % - Markeringsfarve1 3 2 4 6" xfId="13038" xr:uid="{00000000-0005-0000-0000-0000E3030000}"/>
    <cellStyle name="20 % - Markeringsfarve1 3 2 4 6 2" xfId="30996" xr:uid="{00000000-0005-0000-0000-0000E4030000}"/>
    <cellStyle name="20 % - Markeringsfarve1 3 2 4 7" xfId="23994" xr:uid="{00000000-0005-0000-0000-0000E5030000}"/>
    <cellStyle name="20 % - Markeringsfarve1 3 2 5" xfId="4618" xr:uid="{00000000-0005-0000-0000-0000E6030000}"/>
    <cellStyle name="20 % - Markeringsfarve1 3 2 5 2" xfId="4619" xr:uid="{00000000-0005-0000-0000-0000E7030000}"/>
    <cellStyle name="20 % - Markeringsfarve1 3 2 5 2 2" xfId="4620" xr:uid="{00000000-0005-0000-0000-0000E8030000}"/>
    <cellStyle name="20 % - Markeringsfarve1 3 2 5 2 2 2" xfId="10913" xr:uid="{00000000-0005-0000-0000-0000E9030000}"/>
    <cellStyle name="20 % - Markeringsfarve1 3 2 5 2 2 2 2" xfId="18685" xr:uid="{00000000-0005-0000-0000-0000EA030000}"/>
    <cellStyle name="20 % - Markeringsfarve1 3 2 5 2 2 2 2 2" xfId="36636" xr:uid="{00000000-0005-0000-0000-0000EB030000}"/>
    <cellStyle name="20 % - Markeringsfarve1 3 2 5 2 2 2 3" xfId="29635" xr:uid="{00000000-0005-0000-0000-0000EC030000}"/>
    <cellStyle name="20 % - Markeringsfarve1 3 2 5 2 2 3" xfId="13045" xr:uid="{00000000-0005-0000-0000-0000ED030000}"/>
    <cellStyle name="20 % - Markeringsfarve1 3 2 5 2 2 3 2" xfId="31003" xr:uid="{00000000-0005-0000-0000-0000EE030000}"/>
    <cellStyle name="20 % - Markeringsfarve1 3 2 5 2 2 4" xfId="24001" xr:uid="{00000000-0005-0000-0000-0000EF030000}"/>
    <cellStyle name="20 % - Markeringsfarve1 3 2 5 2 3" xfId="9434" xr:uid="{00000000-0005-0000-0000-0000F0030000}"/>
    <cellStyle name="20 % - Markeringsfarve1 3 2 5 2 3 2" xfId="17219" xr:uid="{00000000-0005-0000-0000-0000F1030000}"/>
    <cellStyle name="20 % - Markeringsfarve1 3 2 5 2 3 2 2" xfId="35170" xr:uid="{00000000-0005-0000-0000-0000F2030000}"/>
    <cellStyle name="20 % - Markeringsfarve1 3 2 5 2 3 3" xfId="28169" xr:uid="{00000000-0005-0000-0000-0000F3030000}"/>
    <cellStyle name="20 % - Markeringsfarve1 3 2 5 2 4" xfId="13044" xr:uid="{00000000-0005-0000-0000-0000F4030000}"/>
    <cellStyle name="20 % - Markeringsfarve1 3 2 5 2 4 2" xfId="31002" xr:uid="{00000000-0005-0000-0000-0000F5030000}"/>
    <cellStyle name="20 % - Markeringsfarve1 3 2 5 2 5" xfId="24000" xr:uid="{00000000-0005-0000-0000-0000F6030000}"/>
    <cellStyle name="20 % - Markeringsfarve1 3 2 5 3" xfId="4621" xr:uid="{00000000-0005-0000-0000-0000F7030000}"/>
    <cellStyle name="20 % - Markeringsfarve1 3 2 5 3 2" xfId="10189" xr:uid="{00000000-0005-0000-0000-0000F8030000}"/>
    <cellStyle name="20 % - Markeringsfarve1 3 2 5 3 2 2" xfId="17970" xr:uid="{00000000-0005-0000-0000-0000F9030000}"/>
    <cellStyle name="20 % - Markeringsfarve1 3 2 5 3 2 2 2" xfId="35921" xr:uid="{00000000-0005-0000-0000-0000FA030000}"/>
    <cellStyle name="20 % - Markeringsfarve1 3 2 5 3 2 3" xfId="28920" xr:uid="{00000000-0005-0000-0000-0000FB030000}"/>
    <cellStyle name="20 % - Markeringsfarve1 3 2 5 3 3" xfId="13046" xr:uid="{00000000-0005-0000-0000-0000FC030000}"/>
    <cellStyle name="20 % - Markeringsfarve1 3 2 5 3 3 2" xfId="31004" xr:uid="{00000000-0005-0000-0000-0000FD030000}"/>
    <cellStyle name="20 % - Markeringsfarve1 3 2 5 3 4" xfId="24002" xr:uid="{00000000-0005-0000-0000-0000FE030000}"/>
    <cellStyle name="20 % - Markeringsfarve1 3 2 5 4" xfId="4622" xr:uid="{00000000-0005-0000-0000-0000FF030000}"/>
    <cellStyle name="20 % - Markeringsfarve1 3 2 5 4 2" xfId="11257" xr:uid="{00000000-0005-0000-0000-000000040000}"/>
    <cellStyle name="20 % - Markeringsfarve1 3 2 5 4 2 2" xfId="19022" xr:uid="{00000000-0005-0000-0000-000001040000}"/>
    <cellStyle name="20 % - Markeringsfarve1 3 2 5 4 2 2 2" xfId="36973" xr:uid="{00000000-0005-0000-0000-000002040000}"/>
    <cellStyle name="20 % - Markeringsfarve1 3 2 5 4 2 3" xfId="29972" xr:uid="{00000000-0005-0000-0000-000003040000}"/>
    <cellStyle name="20 % - Markeringsfarve1 3 2 5 4 3" xfId="13047" xr:uid="{00000000-0005-0000-0000-000004040000}"/>
    <cellStyle name="20 % - Markeringsfarve1 3 2 5 4 3 2" xfId="31005" xr:uid="{00000000-0005-0000-0000-000005040000}"/>
    <cellStyle name="20 % - Markeringsfarve1 3 2 5 4 4" xfId="24003" xr:uid="{00000000-0005-0000-0000-000006040000}"/>
    <cellStyle name="20 % - Markeringsfarve1 3 2 5 5" xfId="8330" xr:uid="{00000000-0005-0000-0000-000007040000}"/>
    <cellStyle name="20 % - Markeringsfarve1 3 2 5 5 2" xfId="16119" xr:uid="{00000000-0005-0000-0000-000008040000}"/>
    <cellStyle name="20 % - Markeringsfarve1 3 2 5 5 2 2" xfId="34070" xr:uid="{00000000-0005-0000-0000-000009040000}"/>
    <cellStyle name="20 % - Markeringsfarve1 3 2 5 5 3" xfId="27069" xr:uid="{00000000-0005-0000-0000-00000A040000}"/>
    <cellStyle name="20 % - Markeringsfarve1 3 2 5 6" xfId="13043" xr:uid="{00000000-0005-0000-0000-00000B040000}"/>
    <cellStyle name="20 % - Markeringsfarve1 3 2 5 6 2" xfId="31001" xr:uid="{00000000-0005-0000-0000-00000C040000}"/>
    <cellStyle name="20 % - Markeringsfarve1 3 2 5 7" xfId="23999" xr:uid="{00000000-0005-0000-0000-00000D040000}"/>
    <cellStyle name="20 % - Markeringsfarve1 3 2 6" xfId="4623" xr:uid="{00000000-0005-0000-0000-00000E040000}"/>
    <cellStyle name="20 % - Markeringsfarve1 3 2 6 2" xfId="4624" xr:uid="{00000000-0005-0000-0000-00000F040000}"/>
    <cellStyle name="20 % - Markeringsfarve1 3 2 6 2 2" xfId="4625" xr:uid="{00000000-0005-0000-0000-000010040000}"/>
    <cellStyle name="20 % - Markeringsfarve1 3 2 6 2 2 2" xfId="10982" xr:uid="{00000000-0005-0000-0000-000011040000}"/>
    <cellStyle name="20 % - Markeringsfarve1 3 2 6 2 2 2 2" xfId="18754" xr:uid="{00000000-0005-0000-0000-000012040000}"/>
    <cellStyle name="20 % - Markeringsfarve1 3 2 6 2 2 2 2 2" xfId="36705" xr:uid="{00000000-0005-0000-0000-000013040000}"/>
    <cellStyle name="20 % - Markeringsfarve1 3 2 6 2 2 2 3" xfId="29704" xr:uid="{00000000-0005-0000-0000-000014040000}"/>
    <cellStyle name="20 % - Markeringsfarve1 3 2 6 2 2 3" xfId="13050" xr:uid="{00000000-0005-0000-0000-000015040000}"/>
    <cellStyle name="20 % - Markeringsfarve1 3 2 6 2 2 3 2" xfId="31008" xr:uid="{00000000-0005-0000-0000-000016040000}"/>
    <cellStyle name="20 % - Markeringsfarve1 3 2 6 2 2 4" xfId="24006" xr:uid="{00000000-0005-0000-0000-000017040000}"/>
    <cellStyle name="20 % - Markeringsfarve1 3 2 6 2 3" xfId="9493" xr:uid="{00000000-0005-0000-0000-000018040000}"/>
    <cellStyle name="20 % - Markeringsfarve1 3 2 6 2 3 2" xfId="17278" xr:uid="{00000000-0005-0000-0000-000019040000}"/>
    <cellStyle name="20 % - Markeringsfarve1 3 2 6 2 3 2 2" xfId="35229" xr:uid="{00000000-0005-0000-0000-00001A040000}"/>
    <cellStyle name="20 % - Markeringsfarve1 3 2 6 2 3 3" xfId="28228" xr:uid="{00000000-0005-0000-0000-00001B040000}"/>
    <cellStyle name="20 % - Markeringsfarve1 3 2 6 2 4" xfId="13049" xr:uid="{00000000-0005-0000-0000-00001C040000}"/>
    <cellStyle name="20 % - Markeringsfarve1 3 2 6 2 4 2" xfId="31007" xr:uid="{00000000-0005-0000-0000-00001D040000}"/>
    <cellStyle name="20 % - Markeringsfarve1 3 2 6 2 5" xfId="24005" xr:uid="{00000000-0005-0000-0000-00001E040000}"/>
    <cellStyle name="20 % - Markeringsfarve1 3 2 6 3" xfId="4626" xr:uid="{00000000-0005-0000-0000-00001F040000}"/>
    <cellStyle name="20 % - Markeringsfarve1 3 2 6 3 2" xfId="10259" xr:uid="{00000000-0005-0000-0000-000020040000}"/>
    <cellStyle name="20 % - Markeringsfarve1 3 2 6 3 2 2" xfId="18040" xr:uid="{00000000-0005-0000-0000-000021040000}"/>
    <cellStyle name="20 % - Markeringsfarve1 3 2 6 3 2 2 2" xfId="35991" xr:uid="{00000000-0005-0000-0000-000022040000}"/>
    <cellStyle name="20 % - Markeringsfarve1 3 2 6 3 2 3" xfId="28990" xr:uid="{00000000-0005-0000-0000-000023040000}"/>
    <cellStyle name="20 % - Markeringsfarve1 3 2 6 3 3" xfId="13051" xr:uid="{00000000-0005-0000-0000-000024040000}"/>
    <cellStyle name="20 % - Markeringsfarve1 3 2 6 3 3 2" xfId="31009" xr:uid="{00000000-0005-0000-0000-000025040000}"/>
    <cellStyle name="20 % - Markeringsfarve1 3 2 6 3 4" xfId="24007" xr:uid="{00000000-0005-0000-0000-000026040000}"/>
    <cellStyle name="20 % - Markeringsfarve1 3 2 6 4" xfId="4627" xr:uid="{00000000-0005-0000-0000-000027040000}"/>
    <cellStyle name="20 % - Markeringsfarve1 3 2 6 4 2" xfId="11256" xr:uid="{00000000-0005-0000-0000-000028040000}"/>
    <cellStyle name="20 % - Markeringsfarve1 3 2 6 4 2 2" xfId="19021" xr:uid="{00000000-0005-0000-0000-000029040000}"/>
    <cellStyle name="20 % - Markeringsfarve1 3 2 6 4 2 2 2" xfId="36972" xr:uid="{00000000-0005-0000-0000-00002A040000}"/>
    <cellStyle name="20 % - Markeringsfarve1 3 2 6 4 2 3" xfId="29971" xr:uid="{00000000-0005-0000-0000-00002B040000}"/>
    <cellStyle name="20 % - Markeringsfarve1 3 2 6 4 3" xfId="13052" xr:uid="{00000000-0005-0000-0000-00002C040000}"/>
    <cellStyle name="20 % - Markeringsfarve1 3 2 6 4 3 2" xfId="31010" xr:uid="{00000000-0005-0000-0000-00002D040000}"/>
    <cellStyle name="20 % - Markeringsfarve1 3 2 6 4 4" xfId="24008" xr:uid="{00000000-0005-0000-0000-00002E040000}"/>
    <cellStyle name="20 % - Markeringsfarve1 3 2 6 5" xfId="8331" xr:uid="{00000000-0005-0000-0000-00002F040000}"/>
    <cellStyle name="20 % - Markeringsfarve1 3 2 6 5 2" xfId="16120" xr:uid="{00000000-0005-0000-0000-000030040000}"/>
    <cellStyle name="20 % - Markeringsfarve1 3 2 6 5 2 2" xfId="34071" xr:uid="{00000000-0005-0000-0000-000031040000}"/>
    <cellStyle name="20 % - Markeringsfarve1 3 2 6 5 3" xfId="27070" xr:uid="{00000000-0005-0000-0000-000032040000}"/>
    <cellStyle name="20 % - Markeringsfarve1 3 2 6 6" xfId="13048" xr:uid="{00000000-0005-0000-0000-000033040000}"/>
    <cellStyle name="20 % - Markeringsfarve1 3 2 6 6 2" xfId="31006" xr:uid="{00000000-0005-0000-0000-000034040000}"/>
    <cellStyle name="20 % - Markeringsfarve1 3 2 6 7" xfId="24004" xr:uid="{00000000-0005-0000-0000-000035040000}"/>
    <cellStyle name="20 % - Markeringsfarve1 3 2 7" xfId="4628" xr:uid="{00000000-0005-0000-0000-000036040000}"/>
    <cellStyle name="20 % - Markeringsfarve1 3 2 7 2" xfId="4629" xr:uid="{00000000-0005-0000-0000-000037040000}"/>
    <cellStyle name="20 % - Markeringsfarve1 3 2 7 2 2" xfId="10439" xr:uid="{00000000-0005-0000-0000-000038040000}"/>
    <cellStyle name="20 % - Markeringsfarve1 3 2 7 2 2 2" xfId="18211" xr:uid="{00000000-0005-0000-0000-000039040000}"/>
    <cellStyle name="20 % - Markeringsfarve1 3 2 7 2 2 2 2" xfId="36162" xr:uid="{00000000-0005-0000-0000-00003A040000}"/>
    <cellStyle name="20 % - Markeringsfarve1 3 2 7 2 2 3" xfId="29161" xr:uid="{00000000-0005-0000-0000-00003B040000}"/>
    <cellStyle name="20 % - Markeringsfarve1 3 2 7 2 3" xfId="13054" xr:uid="{00000000-0005-0000-0000-00003C040000}"/>
    <cellStyle name="20 % - Markeringsfarve1 3 2 7 2 3 2" xfId="31012" xr:uid="{00000000-0005-0000-0000-00003D040000}"/>
    <cellStyle name="20 % - Markeringsfarve1 3 2 7 2 4" xfId="24010" xr:uid="{00000000-0005-0000-0000-00003E040000}"/>
    <cellStyle name="20 % - Markeringsfarve1 3 2 7 3" xfId="9034" xr:uid="{00000000-0005-0000-0000-00003F040000}"/>
    <cellStyle name="20 % - Markeringsfarve1 3 2 7 3 2" xfId="16822" xr:uid="{00000000-0005-0000-0000-000040040000}"/>
    <cellStyle name="20 % - Markeringsfarve1 3 2 7 3 2 2" xfId="34773" xr:uid="{00000000-0005-0000-0000-000041040000}"/>
    <cellStyle name="20 % - Markeringsfarve1 3 2 7 3 3" xfId="27772" xr:uid="{00000000-0005-0000-0000-000042040000}"/>
    <cellStyle name="20 % - Markeringsfarve1 3 2 7 4" xfId="13053" xr:uid="{00000000-0005-0000-0000-000043040000}"/>
    <cellStyle name="20 % - Markeringsfarve1 3 2 7 4 2" xfId="31011" xr:uid="{00000000-0005-0000-0000-000044040000}"/>
    <cellStyle name="20 % - Markeringsfarve1 3 2 7 5" xfId="24009" xr:uid="{00000000-0005-0000-0000-000045040000}"/>
    <cellStyle name="20 % - Markeringsfarve1 3 2 8" xfId="4630" xr:uid="{00000000-0005-0000-0000-000046040000}"/>
    <cellStyle name="20 % - Markeringsfarve1 3 2 8 2" xfId="9667" xr:uid="{00000000-0005-0000-0000-000047040000}"/>
    <cellStyle name="20 % - Markeringsfarve1 3 2 8 2 2" xfId="17449" xr:uid="{00000000-0005-0000-0000-000048040000}"/>
    <cellStyle name="20 % - Markeringsfarve1 3 2 8 2 2 2" xfId="35400" xr:uid="{00000000-0005-0000-0000-000049040000}"/>
    <cellStyle name="20 % - Markeringsfarve1 3 2 8 2 3" xfId="28399" xr:uid="{00000000-0005-0000-0000-00004A040000}"/>
    <cellStyle name="20 % - Markeringsfarve1 3 2 8 3" xfId="13055" xr:uid="{00000000-0005-0000-0000-00004B040000}"/>
    <cellStyle name="20 % - Markeringsfarve1 3 2 8 3 2" xfId="31013" xr:uid="{00000000-0005-0000-0000-00004C040000}"/>
    <cellStyle name="20 % - Markeringsfarve1 3 2 8 4" xfId="24011" xr:uid="{00000000-0005-0000-0000-00004D040000}"/>
    <cellStyle name="20 % - Markeringsfarve1 3 2 9" xfId="4631" xr:uid="{00000000-0005-0000-0000-00004E040000}"/>
    <cellStyle name="20 % - Markeringsfarve1 3 2 9 2" xfId="11261" xr:uid="{00000000-0005-0000-0000-00004F040000}"/>
    <cellStyle name="20 % - Markeringsfarve1 3 2 9 2 2" xfId="19026" xr:uid="{00000000-0005-0000-0000-000050040000}"/>
    <cellStyle name="20 % - Markeringsfarve1 3 2 9 2 2 2" xfId="36977" xr:uid="{00000000-0005-0000-0000-000051040000}"/>
    <cellStyle name="20 % - Markeringsfarve1 3 2 9 2 3" xfId="29976" xr:uid="{00000000-0005-0000-0000-000052040000}"/>
    <cellStyle name="20 % - Markeringsfarve1 3 2 9 3" xfId="13056" xr:uid="{00000000-0005-0000-0000-000053040000}"/>
    <cellStyle name="20 % - Markeringsfarve1 3 2 9 3 2" xfId="31014" xr:uid="{00000000-0005-0000-0000-000054040000}"/>
    <cellStyle name="20 % - Markeringsfarve1 3 2 9 4" xfId="24012" xr:uid="{00000000-0005-0000-0000-000055040000}"/>
    <cellStyle name="20 % - Markeringsfarve1 3 3" xfId="2847" xr:uid="{00000000-0005-0000-0000-000056040000}"/>
    <cellStyle name="20 % - Markeringsfarve1 3 3 10" xfId="8332" xr:uid="{00000000-0005-0000-0000-000057040000}"/>
    <cellStyle name="20 % - Markeringsfarve1 3 3 10 2" xfId="16121" xr:uid="{00000000-0005-0000-0000-000058040000}"/>
    <cellStyle name="20 % - Markeringsfarve1 3 3 10 2 2" xfId="34072" xr:uid="{00000000-0005-0000-0000-000059040000}"/>
    <cellStyle name="20 % - Markeringsfarve1 3 3 10 3" xfId="27071" xr:uid="{00000000-0005-0000-0000-00005A040000}"/>
    <cellStyle name="20 % - Markeringsfarve1 3 3 11" xfId="13057" xr:uid="{00000000-0005-0000-0000-00005B040000}"/>
    <cellStyle name="20 % - Markeringsfarve1 3 3 11 2" xfId="31015" xr:uid="{00000000-0005-0000-0000-00005C040000}"/>
    <cellStyle name="20 % - Markeringsfarve1 3 3 12" xfId="4632" xr:uid="{00000000-0005-0000-0000-00005D040000}"/>
    <cellStyle name="20 % - Markeringsfarve1 3 3 12 2" xfId="24013" xr:uid="{00000000-0005-0000-0000-00005E040000}"/>
    <cellStyle name="20 % - Markeringsfarve1 3 3 13" xfId="22231" xr:uid="{00000000-0005-0000-0000-00005F040000}"/>
    <cellStyle name="20 % - Markeringsfarve1 3 3 2" xfId="4633" xr:uid="{00000000-0005-0000-0000-000060040000}"/>
    <cellStyle name="20 % - Markeringsfarve1 3 3 2 2" xfId="4634" xr:uid="{00000000-0005-0000-0000-000061040000}"/>
    <cellStyle name="20 % - Markeringsfarve1 3 3 2 2 2" xfId="4635" xr:uid="{00000000-0005-0000-0000-000062040000}"/>
    <cellStyle name="20 % - Markeringsfarve1 3 3 2 2 2 2" xfId="10597" xr:uid="{00000000-0005-0000-0000-000063040000}"/>
    <cellStyle name="20 % - Markeringsfarve1 3 3 2 2 2 2 2" xfId="18369" xr:uid="{00000000-0005-0000-0000-000064040000}"/>
    <cellStyle name="20 % - Markeringsfarve1 3 3 2 2 2 2 2 2" xfId="36320" xr:uid="{00000000-0005-0000-0000-000065040000}"/>
    <cellStyle name="20 % - Markeringsfarve1 3 3 2 2 2 2 3" xfId="29319" xr:uid="{00000000-0005-0000-0000-000066040000}"/>
    <cellStyle name="20 % - Markeringsfarve1 3 3 2 2 2 3" xfId="13060" xr:uid="{00000000-0005-0000-0000-000067040000}"/>
    <cellStyle name="20 % - Markeringsfarve1 3 3 2 2 2 3 2" xfId="31018" xr:uid="{00000000-0005-0000-0000-000068040000}"/>
    <cellStyle name="20 % - Markeringsfarve1 3 3 2 2 2 4" xfId="24016" xr:uid="{00000000-0005-0000-0000-000069040000}"/>
    <cellStyle name="20 % - Markeringsfarve1 3 3 2 2 3" xfId="9166" xr:uid="{00000000-0005-0000-0000-00006A040000}"/>
    <cellStyle name="20 % - Markeringsfarve1 3 3 2 2 3 2" xfId="16954" xr:uid="{00000000-0005-0000-0000-00006B040000}"/>
    <cellStyle name="20 % - Markeringsfarve1 3 3 2 2 3 2 2" xfId="34905" xr:uid="{00000000-0005-0000-0000-00006C040000}"/>
    <cellStyle name="20 % - Markeringsfarve1 3 3 2 2 3 3" xfId="27904" xr:uid="{00000000-0005-0000-0000-00006D040000}"/>
    <cellStyle name="20 % - Markeringsfarve1 3 3 2 2 4" xfId="13059" xr:uid="{00000000-0005-0000-0000-00006E040000}"/>
    <cellStyle name="20 % - Markeringsfarve1 3 3 2 2 4 2" xfId="31017" xr:uid="{00000000-0005-0000-0000-00006F040000}"/>
    <cellStyle name="20 % - Markeringsfarve1 3 3 2 2 5" xfId="24015" xr:uid="{00000000-0005-0000-0000-000070040000}"/>
    <cellStyle name="20 % - Markeringsfarve1 3 3 2 3" xfId="4636" xr:uid="{00000000-0005-0000-0000-000071040000}"/>
    <cellStyle name="20 % - Markeringsfarve1 3 3 2 3 2" xfId="9827" xr:uid="{00000000-0005-0000-0000-000072040000}"/>
    <cellStyle name="20 % - Markeringsfarve1 3 3 2 3 2 2" xfId="17609" xr:uid="{00000000-0005-0000-0000-000073040000}"/>
    <cellStyle name="20 % - Markeringsfarve1 3 3 2 3 2 2 2" xfId="35560" xr:uid="{00000000-0005-0000-0000-000074040000}"/>
    <cellStyle name="20 % - Markeringsfarve1 3 3 2 3 2 3" xfId="28559" xr:uid="{00000000-0005-0000-0000-000075040000}"/>
    <cellStyle name="20 % - Markeringsfarve1 3 3 2 3 3" xfId="13061" xr:uid="{00000000-0005-0000-0000-000076040000}"/>
    <cellStyle name="20 % - Markeringsfarve1 3 3 2 3 3 2" xfId="31019" xr:uid="{00000000-0005-0000-0000-000077040000}"/>
    <cellStyle name="20 % - Markeringsfarve1 3 3 2 3 4" xfId="24017" xr:uid="{00000000-0005-0000-0000-000078040000}"/>
    <cellStyle name="20 % - Markeringsfarve1 3 3 2 4" xfId="4637" xr:uid="{00000000-0005-0000-0000-000079040000}"/>
    <cellStyle name="20 % - Markeringsfarve1 3 3 2 4 2" xfId="11254" xr:uid="{00000000-0005-0000-0000-00007A040000}"/>
    <cellStyle name="20 % - Markeringsfarve1 3 3 2 4 2 2" xfId="19019" xr:uid="{00000000-0005-0000-0000-00007B040000}"/>
    <cellStyle name="20 % - Markeringsfarve1 3 3 2 4 2 2 2" xfId="36970" xr:uid="{00000000-0005-0000-0000-00007C040000}"/>
    <cellStyle name="20 % - Markeringsfarve1 3 3 2 4 2 3" xfId="29969" xr:uid="{00000000-0005-0000-0000-00007D040000}"/>
    <cellStyle name="20 % - Markeringsfarve1 3 3 2 4 3" xfId="13062" xr:uid="{00000000-0005-0000-0000-00007E040000}"/>
    <cellStyle name="20 % - Markeringsfarve1 3 3 2 4 3 2" xfId="31020" xr:uid="{00000000-0005-0000-0000-00007F040000}"/>
    <cellStyle name="20 % - Markeringsfarve1 3 3 2 4 4" xfId="24018" xr:uid="{00000000-0005-0000-0000-000080040000}"/>
    <cellStyle name="20 % - Markeringsfarve1 3 3 2 5" xfId="8333" xr:uid="{00000000-0005-0000-0000-000081040000}"/>
    <cellStyle name="20 % - Markeringsfarve1 3 3 2 5 2" xfId="16122" xr:uid="{00000000-0005-0000-0000-000082040000}"/>
    <cellStyle name="20 % - Markeringsfarve1 3 3 2 5 2 2" xfId="34073" xr:uid="{00000000-0005-0000-0000-000083040000}"/>
    <cellStyle name="20 % - Markeringsfarve1 3 3 2 5 3" xfId="27072" xr:uid="{00000000-0005-0000-0000-000084040000}"/>
    <cellStyle name="20 % - Markeringsfarve1 3 3 2 6" xfId="13058" xr:uid="{00000000-0005-0000-0000-000085040000}"/>
    <cellStyle name="20 % - Markeringsfarve1 3 3 2 6 2" xfId="31016" xr:uid="{00000000-0005-0000-0000-000086040000}"/>
    <cellStyle name="20 % - Markeringsfarve1 3 3 2 7" xfId="24014" xr:uid="{00000000-0005-0000-0000-000087040000}"/>
    <cellStyle name="20 % - Markeringsfarve1 3 3 3" xfId="4638" xr:uid="{00000000-0005-0000-0000-000088040000}"/>
    <cellStyle name="20 % - Markeringsfarve1 3 3 3 2" xfId="4639" xr:uid="{00000000-0005-0000-0000-000089040000}"/>
    <cellStyle name="20 % - Markeringsfarve1 3 3 3 2 2" xfId="4640" xr:uid="{00000000-0005-0000-0000-00008A040000}"/>
    <cellStyle name="20 % - Markeringsfarve1 3 3 3 2 2 2" xfId="10628" xr:uid="{00000000-0005-0000-0000-00008B040000}"/>
    <cellStyle name="20 % - Markeringsfarve1 3 3 3 2 2 2 2" xfId="18400" xr:uid="{00000000-0005-0000-0000-00008C040000}"/>
    <cellStyle name="20 % - Markeringsfarve1 3 3 3 2 2 2 2 2" xfId="36351" xr:uid="{00000000-0005-0000-0000-00008D040000}"/>
    <cellStyle name="20 % - Markeringsfarve1 3 3 3 2 2 2 3" xfId="29350" xr:uid="{00000000-0005-0000-0000-00008E040000}"/>
    <cellStyle name="20 % - Markeringsfarve1 3 3 3 2 2 3" xfId="13065" xr:uid="{00000000-0005-0000-0000-00008F040000}"/>
    <cellStyle name="20 % - Markeringsfarve1 3 3 3 2 2 3 2" xfId="31023" xr:uid="{00000000-0005-0000-0000-000090040000}"/>
    <cellStyle name="20 % - Markeringsfarve1 3 3 3 2 2 4" xfId="24021" xr:uid="{00000000-0005-0000-0000-000091040000}"/>
    <cellStyle name="20 % - Markeringsfarve1 3 3 3 2 3" xfId="9192" xr:uid="{00000000-0005-0000-0000-000092040000}"/>
    <cellStyle name="20 % - Markeringsfarve1 3 3 3 2 3 2" xfId="16980" xr:uid="{00000000-0005-0000-0000-000093040000}"/>
    <cellStyle name="20 % - Markeringsfarve1 3 3 3 2 3 2 2" xfId="34931" xr:uid="{00000000-0005-0000-0000-000094040000}"/>
    <cellStyle name="20 % - Markeringsfarve1 3 3 3 2 3 3" xfId="27930" xr:uid="{00000000-0005-0000-0000-000095040000}"/>
    <cellStyle name="20 % - Markeringsfarve1 3 3 3 2 4" xfId="13064" xr:uid="{00000000-0005-0000-0000-000096040000}"/>
    <cellStyle name="20 % - Markeringsfarve1 3 3 3 2 4 2" xfId="31022" xr:uid="{00000000-0005-0000-0000-000097040000}"/>
    <cellStyle name="20 % - Markeringsfarve1 3 3 3 2 5" xfId="24020" xr:uid="{00000000-0005-0000-0000-000098040000}"/>
    <cellStyle name="20 % - Markeringsfarve1 3 3 3 3" xfId="4641" xr:uid="{00000000-0005-0000-0000-000099040000}"/>
    <cellStyle name="20 % - Markeringsfarve1 3 3 3 3 2" xfId="9858" xr:uid="{00000000-0005-0000-0000-00009A040000}"/>
    <cellStyle name="20 % - Markeringsfarve1 3 3 3 3 2 2" xfId="17640" xr:uid="{00000000-0005-0000-0000-00009B040000}"/>
    <cellStyle name="20 % - Markeringsfarve1 3 3 3 3 2 2 2" xfId="35591" xr:uid="{00000000-0005-0000-0000-00009C040000}"/>
    <cellStyle name="20 % - Markeringsfarve1 3 3 3 3 2 3" xfId="28590" xr:uid="{00000000-0005-0000-0000-00009D040000}"/>
    <cellStyle name="20 % - Markeringsfarve1 3 3 3 3 3" xfId="13066" xr:uid="{00000000-0005-0000-0000-00009E040000}"/>
    <cellStyle name="20 % - Markeringsfarve1 3 3 3 3 3 2" xfId="31024" xr:uid="{00000000-0005-0000-0000-00009F040000}"/>
    <cellStyle name="20 % - Markeringsfarve1 3 3 3 3 4" xfId="24022" xr:uid="{00000000-0005-0000-0000-0000A0040000}"/>
    <cellStyle name="20 % - Markeringsfarve1 3 3 3 4" xfId="4642" xr:uid="{00000000-0005-0000-0000-0000A1040000}"/>
    <cellStyle name="20 % - Markeringsfarve1 3 3 3 4 2" xfId="11253" xr:uid="{00000000-0005-0000-0000-0000A2040000}"/>
    <cellStyle name="20 % - Markeringsfarve1 3 3 3 4 2 2" xfId="19018" xr:uid="{00000000-0005-0000-0000-0000A3040000}"/>
    <cellStyle name="20 % - Markeringsfarve1 3 3 3 4 2 2 2" xfId="36969" xr:uid="{00000000-0005-0000-0000-0000A4040000}"/>
    <cellStyle name="20 % - Markeringsfarve1 3 3 3 4 2 3" xfId="29968" xr:uid="{00000000-0005-0000-0000-0000A5040000}"/>
    <cellStyle name="20 % - Markeringsfarve1 3 3 3 4 3" xfId="13067" xr:uid="{00000000-0005-0000-0000-0000A6040000}"/>
    <cellStyle name="20 % - Markeringsfarve1 3 3 3 4 3 2" xfId="31025" xr:uid="{00000000-0005-0000-0000-0000A7040000}"/>
    <cellStyle name="20 % - Markeringsfarve1 3 3 3 4 4" xfId="24023" xr:uid="{00000000-0005-0000-0000-0000A8040000}"/>
    <cellStyle name="20 % - Markeringsfarve1 3 3 3 5" xfId="8334" xr:uid="{00000000-0005-0000-0000-0000A9040000}"/>
    <cellStyle name="20 % - Markeringsfarve1 3 3 3 5 2" xfId="16123" xr:uid="{00000000-0005-0000-0000-0000AA040000}"/>
    <cellStyle name="20 % - Markeringsfarve1 3 3 3 5 2 2" xfId="34074" xr:uid="{00000000-0005-0000-0000-0000AB040000}"/>
    <cellStyle name="20 % - Markeringsfarve1 3 3 3 5 3" xfId="27073" xr:uid="{00000000-0005-0000-0000-0000AC040000}"/>
    <cellStyle name="20 % - Markeringsfarve1 3 3 3 6" xfId="13063" xr:uid="{00000000-0005-0000-0000-0000AD040000}"/>
    <cellStyle name="20 % - Markeringsfarve1 3 3 3 6 2" xfId="31021" xr:uid="{00000000-0005-0000-0000-0000AE040000}"/>
    <cellStyle name="20 % - Markeringsfarve1 3 3 3 7" xfId="24019" xr:uid="{00000000-0005-0000-0000-0000AF040000}"/>
    <cellStyle name="20 % - Markeringsfarve1 3 3 4" xfId="4643" xr:uid="{00000000-0005-0000-0000-0000B0040000}"/>
    <cellStyle name="20 % - Markeringsfarve1 3 3 4 2" xfId="4644" xr:uid="{00000000-0005-0000-0000-0000B1040000}"/>
    <cellStyle name="20 % - Markeringsfarve1 3 3 4 2 2" xfId="4645" xr:uid="{00000000-0005-0000-0000-0000B2040000}"/>
    <cellStyle name="20 % - Markeringsfarve1 3 3 4 2 2 2" xfId="10835" xr:uid="{00000000-0005-0000-0000-0000B3040000}"/>
    <cellStyle name="20 % - Markeringsfarve1 3 3 4 2 2 2 2" xfId="18607" xr:uid="{00000000-0005-0000-0000-0000B4040000}"/>
    <cellStyle name="20 % - Markeringsfarve1 3 3 4 2 2 2 2 2" xfId="36558" xr:uid="{00000000-0005-0000-0000-0000B5040000}"/>
    <cellStyle name="20 % - Markeringsfarve1 3 3 4 2 2 2 3" xfId="29557" xr:uid="{00000000-0005-0000-0000-0000B6040000}"/>
    <cellStyle name="20 % - Markeringsfarve1 3 3 4 2 2 3" xfId="13070" xr:uid="{00000000-0005-0000-0000-0000B7040000}"/>
    <cellStyle name="20 % - Markeringsfarve1 3 3 4 2 2 3 2" xfId="31028" xr:uid="{00000000-0005-0000-0000-0000B8040000}"/>
    <cellStyle name="20 % - Markeringsfarve1 3 3 4 2 2 4" xfId="24026" xr:uid="{00000000-0005-0000-0000-0000B9040000}"/>
    <cellStyle name="20 % - Markeringsfarve1 3 3 4 2 3" xfId="9368" xr:uid="{00000000-0005-0000-0000-0000BA040000}"/>
    <cellStyle name="20 % - Markeringsfarve1 3 3 4 2 3 2" xfId="17153" xr:uid="{00000000-0005-0000-0000-0000BB040000}"/>
    <cellStyle name="20 % - Markeringsfarve1 3 3 4 2 3 2 2" xfId="35104" xr:uid="{00000000-0005-0000-0000-0000BC040000}"/>
    <cellStyle name="20 % - Markeringsfarve1 3 3 4 2 3 3" xfId="28103" xr:uid="{00000000-0005-0000-0000-0000BD040000}"/>
    <cellStyle name="20 % - Markeringsfarve1 3 3 4 2 4" xfId="13069" xr:uid="{00000000-0005-0000-0000-0000BE040000}"/>
    <cellStyle name="20 % - Markeringsfarve1 3 3 4 2 4 2" xfId="31027" xr:uid="{00000000-0005-0000-0000-0000BF040000}"/>
    <cellStyle name="20 % - Markeringsfarve1 3 3 4 2 5" xfId="24025" xr:uid="{00000000-0005-0000-0000-0000C0040000}"/>
    <cellStyle name="20 % - Markeringsfarve1 3 3 4 3" xfId="4646" xr:uid="{00000000-0005-0000-0000-0000C1040000}"/>
    <cellStyle name="20 % - Markeringsfarve1 3 3 4 3 2" xfId="10111" xr:uid="{00000000-0005-0000-0000-0000C2040000}"/>
    <cellStyle name="20 % - Markeringsfarve1 3 3 4 3 2 2" xfId="17892" xr:uid="{00000000-0005-0000-0000-0000C3040000}"/>
    <cellStyle name="20 % - Markeringsfarve1 3 3 4 3 2 2 2" xfId="35843" xr:uid="{00000000-0005-0000-0000-0000C4040000}"/>
    <cellStyle name="20 % - Markeringsfarve1 3 3 4 3 2 3" xfId="28842" xr:uid="{00000000-0005-0000-0000-0000C5040000}"/>
    <cellStyle name="20 % - Markeringsfarve1 3 3 4 3 3" xfId="13071" xr:uid="{00000000-0005-0000-0000-0000C6040000}"/>
    <cellStyle name="20 % - Markeringsfarve1 3 3 4 3 3 2" xfId="31029" xr:uid="{00000000-0005-0000-0000-0000C7040000}"/>
    <cellStyle name="20 % - Markeringsfarve1 3 3 4 3 4" xfId="24027" xr:uid="{00000000-0005-0000-0000-0000C8040000}"/>
    <cellStyle name="20 % - Markeringsfarve1 3 3 4 4" xfId="4647" xr:uid="{00000000-0005-0000-0000-0000C9040000}"/>
    <cellStyle name="20 % - Markeringsfarve1 3 3 4 4 2" xfId="11252" xr:uid="{00000000-0005-0000-0000-0000CA040000}"/>
    <cellStyle name="20 % - Markeringsfarve1 3 3 4 4 2 2" xfId="19017" xr:uid="{00000000-0005-0000-0000-0000CB040000}"/>
    <cellStyle name="20 % - Markeringsfarve1 3 3 4 4 2 2 2" xfId="36968" xr:uid="{00000000-0005-0000-0000-0000CC040000}"/>
    <cellStyle name="20 % - Markeringsfarve1 3 3 4 4 2 3" xfId="29967" xr:uid="{00000000-0005-0000-0000-0000CD040000}"/>
    <cellStyle name="20 % - Markeringsfarve1 3 3 4 4 3" xfId="13072" xr:uid="{00000000-0005-0000-0000-0000CE040000}"/>
    <cellStyle name="20 % - Markeringsfarve1 3 3 4 4 3 2" xfId="31030" xr:uid="{00000000-0005-0000-0000-0000CF040000}"/>
    <cellStyle name="20 % - Markeringsfarve1 3 3 4 4 4" xfId="24028" xr:uid="{00000000-0005-0000-0000-0000D0040000}"/>
    <cellStyle name="20 % - Markeringsfarve1 3 3 4 5" xfId="8335" xr:uid="{00000000-0005-0000-0000-0000D1040000}"/>
    <cellStyle name="20 % - Markeringsfarve1 3 3 4 5 2" xfId="16124" xr:uid="{00000000-0005-0000-0000-0000D2040000}"/>
    <cellStyle name="20 % - Markeringsfarve1 3 3 4 5 2 2" xfId="34075" xr:uid="{00000000-0005-0000-0000-0000D3040000}"/>
    <cellStyle name="20 % - Markeringsfarve1 3 3 4 5 3" xfId="27074" xr:uid="{00000000-0005-0000-0000-0000D4040000}"/>
    <cellStyle name="20 % - Markeringsfarve1 3 3 4 6" xfId="13068" xr:uid="{00000000-0005-0000-0000-0000D5040000}"/>
    <cellStyle name="20 % - Markeringsfarve1 3 3 4 6 2" xfId="31026" xr:uid="{00000000-0005-0000-0000-0000D6040000}"/>
    <cellStyle name="20 % - Markeringsfarve1 3 3 4 7" xfId="24024" xr:uid="{00000000-0005-0000-0000-0000D7040000}"/>
    <cellStyle name="20 % - Markeringsfarve1 3 3 5" xfId="4648" xr:uid="{00000000-0005-0000-0000-0000D8040000}"/>
    <cellStyle name="20 % - Markeringsfarve1 3 3 5 2" xfId="4649" xr:uid="{00000000-0005-0000-0000-0000D9040000}"/>
    <cellStyle name="20 % - Markeringsfarve1 3 3 5 2 2" xfId="4650" xr:uid="{00000000-0005-0000-0000-0000DA040000}"/>
    <cellStyle name="20 % - Markeringsfarve1 3 3 5 2 2 2" xfId="10952" xr:uid="{00000000-0005-0000-0000-0000DB040000}"/>
    <cellStyle name="20 % - Markeringsfarve1 3 3 5 2 2 2 2" xfId="18724" xr:uid="{00000000-0005-0000-0000-0000DC040000}"/>
    <cellStyle name="20 % - Markeringsfarve1 3 3 5 2 2 2 2 2" xfId="36675" xr:uid="{00000000-0005-0000-0000-0000DD040000}"/>
    <cellStyle name="20 % - Markeringsfarve1 3 3 5 2 2 2 3" xfId="29674" xr:uid="{00000000-0005-0000-0000-0000DE040000}"/>
    <cellStyle name="20 % - Markeringsfarve1 3 3 5 2 2 3" xfId="13075" xr:uid="{00000000-0005-0000-0000-0000DF040000}"/>
    <cellStyle name="20 % - Markeringsfarve1 3 3 5 2 2 3 2" xfId="31033" xr:uid="{00000000-0005-0000-0000-0000E0040000}"/>
    <cellStyle name="20 % - Markeringsfarve1 3 3 5 2 2 4" xfId="24031" xr:uid="{00000000-0005-0000-0000-0000E1040000}"/>
    <cellStyle name="20 % - Markeringsfarve1 3 3 5 2 3" xfId="9467" xr:uid="{00000000-0005-0000-0000-0000E2040000}"/>
    <cellStyle name="20 % - Markeringsfarve1 3 3 5 2 3 2" xfId="17252" xr:uid="{00000000-0005-0000-0000-0000E3040000}"/>
    <cellStyle name="20 % - Markeringsfarve1 3 3 5 2 3 2 2" xfId="35203" xr:uid="{00000000-0005-0000-0000-0000E4040000}"/>
    <cellStyle name="20 % - Markeringsfarve1 3 3 5 2 3 3" xfId="28202" xr:uid="{00000000-0005-0000-0000-0000E5040000}"/>
    <cellStyle name="20 % - Markeringsfarve1 3 3 5 2 4" xfId="13074" xr:uid="{00000000-0005-0000-0000-0000E6040000}"/>
    <cellStyle name="20 % - Markeringsfarve1 3 3 5 2 4 2" xfId="31032" xr:uid="{00000000-0005-0000-0000-0000E7040000}"/>
    <cellStyle name="20 % - Markeringsfarve1 3 3 5 2 5" xfId="24030" xr:uid="{00000000-0005-0000-0000-0000E8040000}"/>
    <cellStyle name="20 % - Markeringsfarve1 3 3 5 3" xfId="4651" xr:uid="{00000000-0005-0000-0000-0000E9040000}"/>
    <cellStyle name="20 % - Markeringsfarve1 3 3 5 3 2" xfId="10228" xr:uid="{00000000-0005-0000-0000-0000EA040000}"/>
    <cellStyle name="20 % - Markeringsfarve1 3 3 5 3 2 2" xfId="18009" xr:uid="{00000000-0005-0000-0000-0000EB040000}"/>
    <cellStyle name="20 % - Markeringsfarve1 3 3 5 3 2 2 2" xfId="35960" xr:uid="{00000000-0005-0000-0000-0000EC040000}"/>
    <cellStyle name="20 % - Markeringsfarve1 3 3 5 3 2 3" xfId="28959" xr:uid="{00000000-0005-0000-0000-0000ED040000}"/>
    <cellStyle name="20 % - Markeringsfarve1 3 3 5 3 3" xfId="13076" xr:uid="{00000000-0005-0000-0000-0000EE040000}"/>
    <cellStyle name="20 % - Markeringsfarve1 3 3 5 3 3 2" xfId="31034" xr:uid="{00000000-0005-0000-0000-0000EF040000}"/>
    <cellStyle name="20 % - Markeringsfarve1 3 3 5 3 4" xfId="24032" xr:uid="{00000000-0005-0000-0000-0000F0040000}"/>
    <cellStyle name="20 % - Markeringsfarve1 3 3 5 4" xfId="4652" xr:uid="{00000000-0005-0000-0000-0000F1040000}"/>
    <cellStyle name="20 % - Markeringsfarve1 3 3 5 4 2" xfId="11251" xr:uid="{00000000-0005-0000-0000-0000F2040000}"/>
    <cellStyle name="20 % - Markeringsfarve1 3 3 5 4 2 2" xfId="19016" xr:uid="{00000000-0005-0000-0000-0000F3040000}"/>
    <cellStyle name="20 % - Markeringsfarve1 3 3 5 4 2 2 2" xfId="36967" xr:uid="{00000000-0005-0000-0000-0000F4040000}"/>
    <cellStyle name="20 % - Markeringsfarve1 3 3 5 4 2 3" xfId="29966" xr:uid="{00000000-0005-0000-0000-0000F5040000}"/>
    <cellStyle name="20 % - Markeringsfarve1 3 3 5 4 3" xfId="13077" xr:uid="{00000000-0005-0000-0000-0000F6040000}"/>
    <cellStyle name="20 % - Markeringsfarve1 3 3 5 4 3 2" xfId="31035" xr:uid="{00000000-0005-0000-0000-0000F7040000}"/>
    <cellStyle name="20 % - Markeringsfarve1 3 3 5 4 4" xfId="24033" xr:uid="{00000000-0005-0000-0000-0000F8040000}"/>
    <cellStyle name="20 % - Markeringsfarve1 3 3 5 5" xfId="8336" xr:uid="{00000000-0005-0000-0000-0000F9040000}"/>
    <cellStyle name="20 % - Markeringsfarve1 3 3 5 5 2" xfId="16125" xr:uid="{00000000-0005-0000-0000-0000FA040000}"/>
    <cellStyle name="20 % - Markeringsfarve1 3 3 5 5 2 2" xfId="34076" xr:uid="{00000000-0005-0000-0000-0000FB040000}"/>
    <cellStyle name="20 % - Markeringsfarve1 3 3 5 5 3" xfId="27075" xr:uid="{00000000-0005-0000-0000-0000FC040000}"/>
    <cellStyle name="20 % - Markeringsfarve1 3 3 5 6" xfId="13073" xr:uid="{00000000-0005-0000-0000-0000FD040000}"/>
    <cellStyle name="20 % - Markeringsfarve1 3 3 5 6 2" xfId="31031" xr:uid="{00000000-0005-0000-0000-0000FE040000}"/>
    <cellStyle name="20 % - Markeringsfarve1 3 3 5 7" xfId="24029" xr:uid="{00000000-0005-0000-0000-0000FF040000}"/>
    <cellStyle name="20 % - Markeringsfarve1 3 3 6" xfId="4653" xr:uid="{00000000-0005-0000-0000-000000050000}"/>
    <cellStyle name="20 % - Markeringsfarve1 3 3 6 2" xfId="4654" xr:uid="{00000000-0005-0000-0000-000001050000}"/>
    <cellStyle name="20 % - Markeringsfarve1 3 3 6 2 2" xfId="4655" xr:uid="{00000000-0005-0000-0000-000002050000}"/>
    <cellStyle name="20 % - Markeringsfarve1 3 3 6 2 2 2" xfId="10983" xr:uid="{00000000-0005-0000-0000-000003050000}"/>
    <cellStyle name="20 % - Markeringsfarve1 3 3 6 2 2 2 2" xfId="18755" xr:uid="{00000000-0005-0000-0000-000004050000}"/>
    <cellStyle name="20 % - Markeringsfarve1 3 3 6 2 2 2 2 2" xfId="36706" xr:uid="{00000000-0005-0000-0000-000005050000}"/>
    <cellStyle name="20 % - Markeringsfarve1 3 3 6 2 2 2 3" xfId="29705" xr:uid="{00000000-0005-0000-0000-000006050000}"/>
    <cellStyle name="20 % - Markeringsfarve1 3 3 6 2 2 3" xfId="13080" xr:uid="{00000000-0005-0000-0000-000007050000}"/>
    <cellStyle name="20 % - Markeringsfarve1 3 3 6 2 2 3 2" xfId="31038" xr:uid="{00000000-0005-0000-0000-000008050000}"/>
    <cellStyle name="20 % - Markeringsfarve1 3 3 6 2 2 4" xfId="24036" xr:uid="{00000000-0005-0000-0000-000009050000}"/>
    <cellStyle name="20 % - Markeringsfarve1 3 3 6 2 3" xfId="9494" xr:uid="{00000000-0005-0000-0000-00000A050000}"/>
    <cellStyle name="20 % - Markeringsfarve1 3 3 6 2 3 2" xfId="17279" xr:uid="{00000000-0005-0000-0000-00000B050000}"/>
    <cellStyle name="20 % - Markeringsfarve1 3 3 6 2 3 2 2" xfId="35230" xr:uid="{00000000-0005-0000-0000-00000C050000}"/>
    <cellStyle name="20 % - Markeringsfarve1 3 3 6 2 3 3" xfId="28229" xr:uid="{00000000-0005-0000-0000-00000D050000}"/>
    <cellStyle name="20 % - Markeringsfarve1 3 3 6 2 4" xfId="13079" xr:uid="{00000000-0005-0000-0000-00000E050000}"/>
    <cellStyle name="20 % - Markeringsfarve1 3 3 6 2 4 2" xfId="31037" xr:uid="{00000000-0005-0000-0000-00000F050000}"/>
    <cellStyle name="20 % - Markeringsfarve1 3 3 6 2 5" xfId="24035" xr:uid="{00000000-0005-0000-0000-000010050000}"/>
    <cellStyle name="20 % - Markeringsfarve1 3 3 6 3" xfId="4656" xr:uid="{00000000-0005-0000-0000-000011050000}"/>
    <cellStyle name="20 % - Markeringsfarve1 3 3 6 3 2" xfId="10260" xr:uid="{00000000-0005-0000-0000-000012050000}"/>
    <cellStyle name="20 % - Markeringsfarve1 3 3 6 3 2 2" xfId="18041" xr:uid="{00000000-0005-0000-0000-000013050000}"/>
    <cellStyle name="20 % - Markeringsfarve1 3 3 6 3 2 2 2" xfId="35992" xr:uid="{00000000-0005-0000-0000-000014050000}"/>
    <cellStyle name="20 % - Markeringsfarve1 3 3 6 3 2 3" xfId="28991" xr:uid="{00000000-0005-0000-0000-000015050000}"/>
    <cellStyle name="20 % - Markeringsfarve1 3 3 6 3 3" xfId="13081" xr:uid="{00000000-0005-0000-0000-000016050000}"/>
    <cellStyle name="20 % - Markeringsfarve1 3 3 6 3 3 2" xfId="31039" xr:uid="{00000000-0005-0000-0000-000017050000}"/>
    <cellStyle name="20 % - Markeringsfarve1 3 3 6 3 4" xfId="24037" xr:uid="{00000000-0005-0000-0000-000018050000}"/>
    <cellStyle name="20 % - Markeringsfarve1 3 3 6 4" xfId="4657" xr:uid="{00000000-0005-0000-0000-000019050000}"/>
    <cellStyle name="20 % - Markeringsfarve1 3 3 6 4 2" xfId="11250" xr:uid="{00000000-0005-0000-0000-00001A050000}"/>
    <cellStyle name="20 % - Markeringsfarve1 3 3 6 4 2 2" xfId="19015" xr:uid="{00000000-0005-0000-0000-00001B050000}"/>
    <cellStyle name="20 % - Markeringsfarve1 3 3 6 4 2 2 2" xfId="36966" xr:uid="{00000000-0005-0000-0000-00001C050000}"/>
    <cellStyle name="20 % - Markeringsfarve1 3 3 6 4 2 3" xfId="29965" xr:uid="{00000000-0005-0000-0000-00001D050000}"/>
    <cellStyle name="20 % - Markeringsfarve1 3 3 6 4 3" xfId="13082" xr:uid="{00000000-0005-0000-0000-00001E050000}"/>
    <cellStyle name="20 % - Markeringsfarve1 3 3 6 4 3 2" xfId="31040" xr:uid="{00000000-0005-0000-0000-00001F050000}"/>
    <cellStyle name="20 % - Markeringsfarve1 3 3 6 4 4" xfId="24038" xr:uid="{00000000-0005-0000-0000-000020050000}"/>
    <cellStyle name="20 % - Markeringsfarve1 3 3 6 5" xfId="8337" xr:uid="{00000000-0005-0000-0000-000021050000}"/>
    <cellStyle name="20 % - Markeringsfarve1 3 3 6 5 2" xfId="16126" xr:uid="{00000000-0005-0000-0000-000022050000}"/>
    <cellStyle name="20 % - Markeringsfarve1 3 3 6 5 2 2" xfId="34077" xr:uid="{00000000-0005-0000-0000-000023050000}"/>
    <cellStyle name="20 % - Markeringsfarve1 3 3 6 5 3" xfId="27076" xr:uid="{00000000-0005-0000-0000-000024050000}"/>
    <cellStyle name="20 % - Markeringsfarve1 3 3 6 6" xfId="13078" xr:uid="{00000000-0005-0000-0000-000025050000}"/>
    <cellStyle name="20 % - Markeringsfarve1 3 3 6 6 2" xfId="31036" xr:uid="{00000000-0005-0000-0000-000026050000}"/>
    <cellStyle name="20 % - Markeringsfarve1 3 3 6 7" xfId="24034" xr:uid="{00000000-0005-0000-0000-000027050000}"/>
    <cellStyle name="20 % - Markeringsfarve1 3 3 7" xfId="4658" xr:uid="{00000000-0005-0000-0000-000028050000}"/>
    <cellStyle name="20 % - Markeringsfarve1 3 3 7 2" xfId="4659" xr:uid="{00000000-0005-0000-0000-000029050000}"/>
    <cellStyle name="20 % - Markeringsfarve1 3 3 7 2 2" xfId="10478" xr:uid="{00000000-0005-0000-0000-00002A050000}"/>
    <cellStyle name="20 % - Markeringsfarve1 3 3 7 2 2 2" xfId="18250" xr:uid="{00000000-0005-0000-0000-00002B050000}"/>
    <cellStyle name="20 % - Markeringsfarve1 3 3 7 2 2 2 2" xfId="36201" xr:uid="{00000000-0005-0000-0000-00002C050000}"/>
    <cellStyle name="20 % - Markeringsfarve1 3 3 7 2 2 3" xfId="29200" xr:uid="{00000000-0005-0000-0000-00002D050000}"/>
    <cellStyle name="20 % - Markeringsfarve1 3 3 7 2 3" xfId="13084" xr:uid="{00000000-0005-0000-0000-00002E050000}"/>
    <cellStyle name="20 % - Markeringsfarve1 3 3 7 2 3 2" xfId="31042" xr:uid="{00000000-0005-0000-0000-00002F050000}"/>
    <cellStyle name="20 % - Markeringsfarve1 3 3 7 2 4" xfId="24040" xr:uid="{00000000-0005-0000-0000-000030050000}"/>
    <cellStyle name="20 % - Markeringsfarve1 3 3 7 3" xfId="9067" xr:uid="{00000000-0005-0000-0000-000031050000}"/>
    <cellStyle name="20 % - Markeringsfarve1 3 3 7 3 2" xfId="16855" xr:uid="{00000000-0005-0000-0000-000032050000}"/>
    <cellStyle name="20 % - Markeringsfarve1 3 3 7 3 2 2" xfId="34806" xr:uid="{00000000-0005-0000-0000-000033050000}"/>
    <cellStyle name="20 % - Markeringsfarve1 3 3 7 3 3" xfId="27805" xr:uid="{00000000-0005-0000-0000-000034050000}"/>
    <cellStyle name="20 % - Markeringsfarve1 3 3 7 4" xfId="13083" xr:uid="{00000000-0005-0000-0000-000035050000}"/>
    <cellStyle name="20 % - Markeringsfarve1 3 3 7 4 2" xfId="31041" xr:uid="{00000000-0005-0000-0000-000036050000}"/>
    <cellStyle name="20 % - Markeringsfarve1 3 3 7 5" xfId="24039" xr:uid="{00000000-0005-0000-0000-000037050000}"/>
    <cellStyle name="20 % - Markeringsfarve1 3 3 8" xfId="4660" xr:uid="{00000000-0005-0000-0000-000038050000}"/>
    <cellStyle name="20 % - Markeringsfarve1 3 3 8 2" xfId="9706" xr:uid="{00000000-0005-0000-0000-000039050000}"/>
    <cellStyle name="20 % - Markeringsfarve1 3 3 8 2 2" xfId="17488" xr:uid="{00000000-0005-0000-0000-00003A050000}"/>
    <cellStyle name="20 % - Markeringsfarve1 3 3 8 2 2 2" xfId="35439" xr:uid="{00000000-0005-0000-0000-00003B050000}"/>
    <cellStyle name="20 % - Markeringsfarve1 3 3 8 2 3" xfId="28438" xr:uid="{00000000-0005-0000-0000-00003C050000}"/>
    <cellStyle name="20 % - Markeringsfarve1 3 3 8 3" xfId="13085" xr:uid="{00000000-0005-0000-0000-00003D050000}"/>
    <cellStyle name="20 % - Markeringsfarve1 3 3 8 3 2" xfId="31043" xr:uid="{00000000-0005-0000-0000-00003E050000}"/>
    <cellStyle name="20 % - Markeringsfarve1 3 3 8 4" xfId="24041" xr:uid="{00000000-0005-0000-0000-00003F050000}"/>
    <cellStyle name="20 % - Markeringsfarve1 3 3 9" xfId="4661" xr:uid="{00000000-0005-0000-0000-000040050000}"/>
    <cellStyle name="20 % - Markeringsfarve1 3 3 9 2" xfId="11255" xr:uid="{00000000-0005-0000-0000-000041050000}"/>
    <cellStyle name="20 % - Markeringsfarve1 3 3 9 2 2" xfId="19020" xr:uid="{00000000-0005-0000-0000-000042050000}"/>
    <cellStyle name="20 % - Markeringsfarve1 3 3 9 2 2 2" xfId="36971" xr:uid="{00000000-0005-0000-0000-000043050000}"/>
    <cellStyle name="20 % - Markeringsfarve1 3 3 9 2 3" xfId="29970" xr:uid="{00000000-0005-0000-0000-000044050000}"/>
    <cellStyle name="20 % - Markeringsfarve1 3 3 9 3" xfId="13086" xr:uid="{00000000-0005-0000-0000-000045050000}"/>
    <cellStyle name="20 % - Markeringsfarve1 3 3 9 3 2" xfId="31044" xr:uid="{00000000-0005-0000-0000-000046050000}"/>
    <cellStyle name="20 % - Markeringsfarve1 3 3 9 4" xfId="24042" xr:uid="{00000000-0005-0000-0000-000047050000}"/>
    <cellStyle name="20 % - Markeringsfarve1 3 4" xfId="4662" xr:uid="{00000000-0005-0000-0000-000048050000}"/>
    <cellStyle name="20 % - Markeringsfarve1 3 4 2" xfId="4663" xr:uid="{00000000-0005-0000-0000-000049050000}"/>
    <cellStyle name="20 % - Markeringsfarve1 3 4 2 2" xfId="4664" xr:uid="{00000000-0005-0000-0000-00004A050000}"/>
    <cellStyle name="20 % - Markeringsfarve1 3 4 2 2 2" xfId="10519" xr:uid="{00000000-0005-0000-0000-00004B050000}"/>
    <cellStyle name="20 % - Markeringsfarve1 3 4 2 2 2 2" xfId="18291" xr:uid="{00000000-0005-0000-0000-00004C050000}"/>
    <cellStyle name="20 % - Markeringsfarve1 3 4 2 2 2 2 2" xfId="36242" xr:uid="{00000000-0005-0000-0000-00004D050000}"/>
    <cellStyle name="20 % - Markeringsfarve1 3 4 2 2 2 3" xfId="29241" xr:uid="{00000000-0005-0000-0000-00004E050000}"/>
    <cellStyle name="20 % - Markeringsfarve1 3 4 2 2 3" xfId="13089" xr:uid="{00000000-0005-0000-0000-00004F050000}"/>
    <cellStyle name="20 % - Markeringsfarve1 3 4 2 2 3 2" xfId="31047" xr:uid="{00000000-0005-0000-0000-000050050000}"/>
    <cellStyle name="20 % - Markeringsfarve1 3 4 2 2 4" xfId="24045" xr:uid="{00000000-0005-0000-0000-000051050000}"/>
    <cellStyle name="20 % - Markeringsfarve1 3 4 2 3" xfId="9100" xr:uid="{00000000-0005-0000-0000-000052050000}"/>
    <cellStyle name="20 % - Markeringsfarve1 3 4 2 3 2" xfId="16888" xr:uid="{00000000-0005-0000-0000-000053050000}"/>
    <cellStyle name="20 % - Markeringsfarve1 3 4 2 3 2 2" xfId="34839" xr:uid="{00000000-0005-0000-0000-000054050000}"/>
    <cellStyle name="20 % - Markeringsfarve1 3 4 2 3 3" xfId="27838" xr:uid="{00000000-0005-0000-0000-000055050000}"/>
    <cellStyle name="20 % - Markeringsfarve1 3 4 2 4" xfId="13088" xr:uid="{00000000-0005-0000-0000-000056050000}"/>
    <cellStyle name="20 % - Markeringsfarve1 3 4 2 4 2" xfId="31046" xr:uid="{00000000-0005-0000-0000-000057050000}"/>
    <cellStyle name="20 % - Markeringsfarve1 3 4 2 5" xfId="24044" xr:uid="{00000000-0005-0000-0000-000058050000}"/>
    <cellStyle name="20 % - Markeringsfarve1 3 4 3" xfId="4665" xr:uid="{00000000-0005-0000-0000-000059050000}"/>
    <cellStyle name="20 % - Markeringsfarve1 3 4 3 2" xfId="9749" xr:uid="{00000000-0005-0000-0000-00005A050000}"/>
    <cellStyle name="20 % - Markeringsfarve1 3 4 3 2 2" xfId="17531" xr:uid="{00000000-0005-0000-0000-00005B050000}"/>
    <cellStyle name="20 % - Markeringsfarve1 3 4 3 2 2 2" xfId="35482" xr:uid="{00000000-0005-0000-0000-00005C050000}"/>
    <cellStyle name="20 % - Markeringsfarve1 3 4 3 2 3" xfId="28481" xr:uid="{00000000-0005-0000-0000-00005D050000}"/>
    <cellStyle name="20 % - Markeringsfarve1 3 4 3 3" xfId="13090" xr:uid="{00000000-0005-0000-0000-00005E050000}"/>
    <cellStyle name="20 % - Markeringsfarve1 3 4 3 3 2" xfId="31048" xr:uid="{00000000-0005-0000-0000-00005F050000}"/>
    <cellStyle name="20 % - Markeringsfarve1 3 4 3 4" xfId="24046" xr:uid="{00000000-0005-0000-0000-000060050000}"/>
    <cellStyle name="20 % - Markeringsfarve1 3 4 4" xfId="4666" xr:uid="{00000000-0005-0000-0000-000061050000}"/>
    <cellStyle name="20 % - Markeringsfarve1 3 4 4 2" xfId="11249" xr:uid="{00000000-0005-0000-0000-000062050000}"/>
    <cellStyle name="20 % - Markeringsfarve1 3 4 4 2 2" xfId="19014" xr:uid="{00000000-0005-0000-0000-000063050000}"/>
    <cellStyle name="20 % - Markeringsfarve1 3 4 4 2 2 2" xfId="36965" xr:uid="{00000000-0005-0000-0000-000064050000}"/>
    <cellStyle name="20 % - Markeringsfarve1 3 4 4 2 3" xfId="29964" xr:uid="{00000000-0005-0000-0000-000065050000}"/>
    <cellStyle name="20 % - Markeringsfarve1 3 4 4 3" xfId="13091" xr:uid="{00000000-0005-0000-0000-000066050000}"/>
    <cellStyle name="20 % - Markeringsfarve1 3 4 4 3 2" xfId="31049" xr:uid="{00000000-0005-0000-0000-000067050000}"/>
    <cellStyle name="20 % - Markeringsfarve1 3 4 4 4" xfId="24047" xr:uid="{00000000-0005-0000-0000-000068050000}"/>
    <cellStyle name="20 % - Markeringsfarve1 3 4 5" xfId="8338" xr:uid="{00000000-0005-0000-0000-000069050000}"/>
    <cellStyle name="20 % - Markeringsfarve1 3 4 5 2" xfId="16127" xr:uid="{00000000-0005-0000-0000-00006A050000}"/>
    <cellStyle name="20 % - Markeringsfarve1 3 4 5 2 2" xfId="34078" xr:uid="{00000000-0005-0000-0000-00006B050000}"/>
    <cellStyle name="20 % - Markeringsfarve1 3 4 5 3" xfId="27077" xr:uid="{00000000-0005-0000-0000-00006C050000}"/>
    <cellStyle name="20 % - Markeringsfarve1 3 4 6" xfId="13087" xr:uid="{00000000-0005-0000-0000-00006D050000}"/>
    <cellStyle name="20 % - Markeringsfarve1 3 4 6 2" xfId="31045" xr:uid="{00000000-0005-0000-0000-00006E050000}"/>
    <cellStyle name="20 % - Markeringsfarve1 3 4 7" xfId="24043" xr:uid="{00000000-0005-0000-0000-00006F050000}"/>
    <cellStyle name="20 % - Markeringsfarve1 3 5" xfId="4667" xr:uid="{00000000-0005-0000-0000-000070050000}"/>
    <cellStyle name="20 % - Markeringsfarve1 3 5 2" xfId="4668" xr:uid="{00000000-0005-0000-0000-000071050000}"/>
    <cellStyle name="20 % - Markeringsfarve1 3 5 2 2" xfId="4669" xr:uid="{00000000-0005-0000-0000-000072050000}"/>
    <cellStyle name="20 % - Markeringsfarve1 3 5 2 2 2" xfId="10626" xr:uid="{00000000-0005-0000-0000-000073050000}"/>
    <cellStyle name="20 % - Markeringsfarve1 3 5 2 2 2 2" xfId="18398" xr:uid="{00000000-0005-0000-0000-000074050000}"/>
    <cellStyle name="20 % - Markeringsfarve1 3 5 2 2 2 2 2" xfId="36349" xr:uid="{00000000-0005-0000-0000-000075050000}"/>
    <cellStyle name="20 % - Markeringsfarve1 3 5 2 2 2 3" xfId="29348" xr:uid="{00000000-0005-0000-0000-000076050000}"/>
    <cellStyle name="20 % - Markeringsfarve1 3 5 2 2 3" xfId="13094" xr:uid="{00000000-0005-0000-0000-000077050000}"/>
    <cellStyle name="20 % - Markeringsfarve1 3 5 2 2 3 2" xfId="31052" xr:uid="{00000000-0005-0000-0000-000078050000}"/>
    <cellStyle name="20 % - Markeringsfarve1 3 5 2 2 4" xfId="24050" xr:uid="{00000000-0005-0000-0000-000079050000}"/>
    <cellStyle name="20 % - Markeringsfarve1 3 5 2 3" xfId="9190" xr:uid="{00000000-0005-0000-0000-00007A050000}"/>
    <cellStyle name="20 % - Markeringsfarve1 3 5 2 3 2" xfId="16978" xr:uid="{00000000-0005-0000-0000-00007B050000}"/>
    <cellStyle name="20 % - Markeringsfarve1 3 5 2 3 2 2" xfId="34929" xr:uid="{00000000-0005-0000-0000-00007C050000}"/>
    <cellStyle name="20 % - Markeringsfarve1 3 5 2 3 3" xfId="27928" xr:uid="{00000000-0005-0000-0000-00007D050000}"/>
    <cellStyle name="20 % - Markeringsfarve1 3 5 2 4" xfId="13093" xr:uid="{00000000-0005-0000-0000-00007E050000}"/>
    <cellStyle name="20 % - Markeringsfarve1 3 5 2 4 2" xfId="31051" xr:uid="{00000000-0005-0000-0000-00007F050000}"/>
    <cellStyle name="20 % - Markeringsfarve1 3 5 2 5" xfId="24049" xr:uid="{00000000-0005-0000-0000-000080050000}"/>
    <cellStyle name="20 % - Markeringsfarve1 3 5 3" xfId="4670" xr:uid="{00000000-0005-0000-0000-000081050000}"/>
    <cellStyle name="20 % - Markeringsfarve1 3 5 3 2" xfId="9856" xr:uid="{00000000-0005-0000-0000-000082050000}"/>
    <cellStyle name="20 % - Markeringsfarve1 3 5 3 2 2" xfId="17638" xr:uid="{00000000-0005-0000-0000-000083050000}"/>
    <cellStyle name="20 % - Markeringsfarve1 3 5 3 2 2 2" xfId="35589" xr:uid="{00000000-0005-0000-0000-000084050000}"/>
    <cellStyle name="20 % - Markeringsfarve1 3 5 3 2 3" xfId="28588" xr:uid="{00000000-0005-0000-0000-000085050000}"/>
    <cellStyle name="20 % - Markeringsfarve1 3 5 3 3" xfId="13095" xr:uid="{00000000-0005-0000-0000-000086050000}"/>
    <cellStyle name="20 % - Markeringsfarve1 3 5 3 3 2" xfId="31053" xr:uid="{00000000-0005-0000-0000-000087050000}"/>
    <cellStyle name="20 % - Markeringsfarve1 3 5 3 4" xfId="24051" xr:uid="{00000000-0005-0000-0000-000088050000}"/>
    <cellStyle name="20 % - Markeringsfarve1 3 5 4" xfId="4671" xr:uid="{00000000-0005-0000-0000-000089050000}"/>
    <cellStyle name="20 % - Markeringsfarve1 3 5 4 2" xfId="11248" xr:uid="{00000000-0005-0000-0000-00008A050000}"/>
    <cellStyle name="20 % - Markeringsfarve1 3 5 4 2 2" xfId="19013" xr:uid="{00000000-0005-0000-0000-00008B050000}"/>
    <cellStyle name="20 % - Markeringsfarve1 3 5 4 2 2 2" xfId="36964" xr:uid="{00000000-0005-0000-0000-00008C050000}"/>
    <cellStyle name="20 % - Markeringsfarve1 3 5 4 2 3" xfId="29963" xr:uid="{00000000-0005-0000-0000-00008D050000}"/>
    <cellStyle name="20 % - Markeringsfarve1 3 5 4 3" xfId="13096" xr:uid="{00000000-0005-0000-0000-00008E050000}"/>
    <cellStyle name="20 % - Markeringsfarve1 3 5 4 3 2" xfId="31054" xr:uid="{00000000-0005-0000-0000-00008F050000}"/>
    <cellStyle name="20 % - Markeringsfarve1 3 5 4 4" xfId="24052" xr:uid="{00000000-0005-0000-0000-000090050000}"/>
    <cellStyle name="20 % - Markeringsfarve1 3 5 5" xfId="8339" xr:uid="{00000000-0005-0000-0000-000091050000}"/>
    <cellStyle name="20 % - Markeringsfarve1 3 5 5 2" xfId="16128" xr:uid="{00000000-0005-0000-0000-000092050000}"/>
    <cellStyle name="20 % - Markeringsfarve1 3 5 5 2 2" xfId="34079" xr:uid="{00000000-0005-0000-0000-000093050000}"/>
    <cellStyle name="20 % - Markeringsfarve1 3 5 5 3" xfId="27078" xr:uid="{00000000-0005-0000-0000-000094050000}"/>
    <cellStyle name="20 % - Markeringsfarve1 3 5 6" xfId="13092" xr:uid="{00000000-0005-0000-0000-000095050000}"/>
    <cellStyle name="20 % - Markeringsfarve1 3 5 6 2" xfId="31050" xr:uid="{00000000-0005-0000-0000-000096050000}"/>
    <cellStyle name="20 % - Markeringsfarve1 3 5 7" xfId="24048" xr:uid="{00000000-0005-0000-0000-000097050000}"/>
    <cellStyle name="20 % - Markeringsfarve1 3 6" xfId="4672" xr:uid="{00000000-0005-0000-0000-000098050000}"/>
    <cellStyle name="20 % - Markeringsfarve1 3 6 2" xfId="4673" xr:uid="{00000000-0005-0000-0000-000099050000}"/>
    <cellStyle name="20 % - Markeringsfarve1 3 6 2 2" xfId="4674" xr:uid="{00000000-0005-0000-0000-00009A050000}"/>
    <cellStyle name="20 % - Markeringsfarve1 3 6 2 2 2" xfId="10757" xr:uid="{00000000-0005-0000-0000-00009B050000}"/>
    <cellStyle name="20 % - Markeringsfarve1 3 6 2 2 2 2" xfId="18529" xr:uid="{00000000-0005-0000-0000-00009C050000}"/>
    <cellStyle name="20 % - Markeringsfarve1 3 6 2 2 2 2 2" xfId="36480" xr:uid="{00000000-0005-0000-0000-00009D050000}"/>
    <cellStyle name="20 % - Markeringsfarve1 3 6 2 2 2 3" xfId="29479" xr:uid="{00000000-0005-0000-0000-00009E050000}"/>
    <cellStyle name="20 % - Markeringsfarve1 3 6 2 2 3" xfId="13099" xr:uid="{00000000-0005-0000-0000-00009F050000}"/>
    <cellStyle name="20 % - Markeringsfarve1 3 6 2 2 3 2" xfId="31057" xr:uid="{00000000-0005-0000-0000-0000A0050000}"/>
    <cellStyle name="20 % - Markeringsfarve1 3 6 2 2 4" xfId="24055" xr:uid="{00000000-0005-0000-0000-0000A1050000}"/>
    <cellStyle name="20 % - Markeringsfarve1 3 6 2 3" xfId="9302" xr:uid="{00000000-0005-0000-0000-0000A2050000}"/>
    <cellStyle name="20 % - Markeringsfarve1 3 6 2 3 2" xfId="17087" xr:uid="{00000000-0005-0000-0000-0000A3050000}"/>
    <cellStyle name="20 % - Markeringsfarve1 3 6 2 3 2 2" xfId="35038" xr:uid="{00000000-0005-0000-0000-0000A4050000}"/>
    <cellStyle name="20 % - Markeringsfarve1 3 6 2 3 3" xfId="28037" xr:uid="{00000000-0005-0000-0000-0000A5050000}"/>
    <cellStyle name="20 % - Markeringsfarve1 3 6 2 4" xfId="13098" xr:uid="{00000000-0005-0000-0000-0000A6050000}"/>
    <cellStyle name="20 % - Markeringsfarve1 3 6 2 4 2" xfId="31056" xr:uid="{00000000-0005-0000-0000-0000A7050000}"/>
    <cellStyle name="20 % - Markeringsfarve1 3 6 2 5" xfId="24054" xr:uid="{00000000-0005-0000-0000-0000A8050000}"/>
    <cellStyle name="20 % - Markeringsfarve1 3 6 3" xfId="4675" xr:uid="{00000000-0005-0000-0000-0000A9050000}"/>
    <cellStyle name="20 % - Markeringsfarve1 3 6 3 2" xfId="10033" xr:uid="{00000000-0005-0000-0000-0000AA050000}"/>
    <cellStyle name="20 % - Markeringsfarve1 3 6 3 2 2" xfId="17814" xr:uid="{00000000-0005-0000-0000-0000AB050000}"/>
    <cellStyle name="20 % - Markeringsfarve1 3 6 3 2 2 2" xfId="35765" xr:uid="{00000000-0005-0000-0000-0000AC050000}"/>
    <cellStyle name="20 % - Markeringsfarve1 3 6 3 2 3" xfId="28764" xr:uid="{00000000-0005-0000-0000-0000AD050000}"/>
    <cellStyle name="20 % - Markeringsfarve1 3 6 3 3" xfId="13100" xr:uid="{00000000-0005-0000-0000-0000AE050000}"/>
    <cellStyle name="20 % - Markeringsfarve1 3 6 3 3 2" xfId="31058" xr:uid="{00000000-0005-0000-0000-0000AF050000}"/>
    <cellStyle name="20 % - Markeringsfarve1 3 6 3 4" xfId="24056" xr:uid="{00000000-0005-0000-0000-0000B0050000}"/>
    <cellStyle name="20 % - Markeringsfarve1 3 6 4" xfId="4676" xr:uid="{00000000-0005-0000-0000-0000B1050000}"/>
    <cellStyle name="20 % - Markeringsfarve1 3 6 4 2" xfId="11247" xr:uid="{00000000-0005-0000-0000-0000B2050000}"/>
    <cellStyle name="20 % - Markeringsfarve1 3 6 4 2 2" xfId="19012" xr:uid="{00000000-0005-0000-0000-0000B3050000}"/>
    <cellStyle name="20 % - Markeringsfarve1 3 6 4 2 2 2" xfId="36963" xr:uid="{00000000-0005-0000-0000-0000B4050000}"/>
    <cellStyle name="20 % - Markeringsfarve1 3 6 4 2 3" xfId="29962" xr:uid="{00000000-0005-0000-0000-0000B5050000}"/>
    <cellStyle name="20 % - Markeringsfarve1 3 6 4 3" xfId="13101" xr:uid="{00000000-0005-0000-0000-0000B6050000}"/>
    <cellStyle name="20 % - Markeringsfarve1 3 6 4 3 2" xfId="31059" xr:uid="{00000000-0005-0000-0000-0000B7050000}"/>
    <cellStyle name="20 % - Markeringsfarve1 3 6 4 4" xfId="24057" xr:uid="{00000000-0005-0000-0000-0000B8050000}"/>
    <cellStyle name="20 % - Markeringsfarve1 3 6 5" xfId="8340" xr:uid="{00000000-0005-0000-0000-0000B9050000}"/>
    <cellStyle name="20 % - Markeringsfarve1 3 6 5 2" xfId="16129" xr:uid="{00000000-0005-0000-0000-0000BA050000}"/>
    <cellStyle name="20 % - Markeringsfarve1 3 6 5 2 2" xfId="34080" xr:uid="{00000000-0005-0000-0000-0000BB050000}"/>
    <cellStyle name="20 % - Markeringsfarve1 3 6 5 3" xfId="27079" xr:uid="{00000000-0005-0000-0000-0000BC050000}"/>
    <cellStyle name="20 % - Markeringsfarve1 3 6 6" xfId="13097" xr:uid="{00000000-0005-0000-0000-0000BD050000}"/>
    <cellStyle name="20 % - Markeringsfarve1 3 6 6 2" xfId="31055" xr:uid="{00000000-0005-0000-0000-0000BE050000}"/>
    <cellStyle name="20 % - Markeringsfarve1 3 6 7" xfId="24053" xr:uid="{00000000-0005-0000-0000-0000BF050000}"/>
    <cellStyle name="20 % - Markeringsfarve1 3 7" xfId="4677" xr:uid="{00000000-0005-0000-0000-0000C0050000}"/>
    <cellStyle name="20 % - Markeringsfarve1 3 7 2" xfId="4678" xr:uid="{00000000-0005-0000-0000-0000C1050000}"/>
    <cellStyle name="20 % - Markeringsfarve1 3 7 2 2" xfId="4679" xr:uid="{00000000-0005-0000-0000-0000C2050000}"/>
    <cellStyle name="20 % - Markeringsfarve1 3 7 2 2 2" xfId="10874" xr:uid="{00000000-0005-0000-0000-0000C3050000}"/>
    <cellStyle name="20 % - Markeringsfarve1 3 7 2 2 2 2" xfId="18646" xr:uid="{00000000-0005-0000-0000-0000C4050000}"/>
    <cellStyle name="20 % - Markeringsfarve1 3 7 2 2 2 2 2" xfId="36597" xr:uid="{00000000-0005-0000-0000-0000C5050000}"/>
    <cellStyle name="20 % - Markeringsfarve1 3 7 2 2 2 3" xfId="29596" xr:uid="{00000000-0005-0000-0000-0000C6050000}"/>
    <cellStyle name="20 % - Markeringsfarve1 3 7 2 2 3" xfId="13104" xr:uid="{00000000-0005-0000-0000-0000C7050000}"/>
    <cellStyle name="20 % - Markeringsfarve1 3 7 2 2 3 2" xfId="31062" xr:uid="{00000000-0005-0000-0000-0000C8050000}"/>
    <cellStyle name="20 % - Markeringsfarve1 3 7 2 2 4" xfId="24060" xr:uid="{00000000-0005-0000-0000-0000C9050000}"/>
    <cellStyle name="20 % - Markeringsfarve1 3 7 2 3" xfId="9401" xr:uid="{00000000-0005-0000-0000-0000CA050000}"/>
    <cellStyle name="20 % - Markeringsfarve1 3 7 2 3 2" xfId="17186" xr:uid="{00000000-0005-0000-0000-0000CB050000}"/>
    <cellStyle name="20 % - Markeringsfarve1 3 7 2 3 2 2" xfId="35137" xr:uid="{00000000-0005-0000-0000-0000CC050000}"/>
    <cellStyle name="20 % - Markeringsfarve1 3 7 2 3 3" xfId="28136" xr:uid="{00000000-0005-0000-0000-0000CD050000}"/>
    <cellStyle name="20 % - Markeringsfarve1 3 7 2 4" xfId="13103" xr:uid="{00000000-0005-0000-0000-0000CE050000}"/>
    <cellStyle name="20 % - Markeringsfarve1 3 7 2 4 2" xfId="31061" xr:uid="{00000000-0005-0000-0000-0000CF050000}"/>
    <cellStyle name="20 % - Markeringsfarve1 3 7 2 5" xfId="24059" xr:uid="{00000000-0005-0000-0000-0000D0050000}"/>
    <cellStyle name="20 % - Markeringsfarve1 3 7 3" xfId="4680" xr:uid="{00000000-0005-0000-0000-0000D1050000}"/>
    <cellStyle name="20 % - Markeringsfarve1 3 7 3 2" xfId="10150" xr:uid="{00000000-0005-0000-0000-0000D2050000}"/>
    <cellStyle name="20 % - Markeringsfarve1 3 7 3 2 2" xfId="17931" xr:uid="{00000000-0005-0000-0000-0000D3050000}"/>
    <cellStyle name="20 % - Markeringsfarve1 3 7 3 2 2 2" xfId="35882" xr:uid="{00000000-0005-0000-0000-0000D4050000}"/>
    <cellStyle name="20 % - Markeringsfarve1 3 7 3 2 3" xfId="28881" xr:uid="{00000000-0005-0000-0000-0000D5050000}"/>
    <cellStyle name="20 % - Markeringsfarve1 3 7 3 3" xfId="13105" xr:uid="{00000000-0005-0000-0000-0000D6050000}"/>
    <cellStyle name="20 % - Markeringsfarve1 3 7 3 3 2" xfId="31063" xr:uid="{00000000-0005-0000-0000-0000D7050000}"/>
    <cellStyle name="20 % - Markeringsfarve1 3 7 3 4" xfId="24061" xr:uid="{00000000-0005-0000-0000-0000D8050000}"/>
    <cellStyle name="20 % - Markeringsfarve1 3 7 4" xfId="4681" xr:uid="{00000000-0005-0000-0000-0000D9050000}"/>
    <cellStyle name="20 % - Markeringsfarve1 3 7 4 2" xfId="11246" xr:uid="{00000000-0005-0000-0000-0000DA050000}"/>
    <cellStyle name="20 % - Markeringsfarve1 3 7 4 2 2" xfId="19011" xr:uid="{00000000-0005-0000-0000-0000DB050000}"/>
    <cellStyle name="20 % - Markeringsfarve1 3 7 4 2 2 2" xfId="36962" xr:uid="{00000000-0005-0000-0000-0000DC050000}"/>
    <cellStyle name="20 % - Markeringsfarve1 3 7 4 2 3" xfId="29961" xr:uid="{00000000-0005-0000-0000-0000DD050000}"/>
    <cellStyle name="20 % - Markeringsfarve1 3 7 4 3" xfId="13106" xr:uid="{00000000-0005-0000-0000-0000DE050000}"/>
    <cellStyle name="20 % - Markeringsfarve1 3 7 4 3 2" xfId="31064" xr:uid="{00000000-0005-0000-0000-0000DF050000}"/>
    <cellStyle name="20 % - Markeringsfarve1 3 7 4 4" xfId="24062" xr:uid="{00000000-0005-0000-0000-0000E0050000}"/>
    <cellStyle name="20 % - Markeringsfarve1 3 7 5" xfId="8341" xr:uid="{00000000-0005-0000-0000-0000E1050000}"/>
    <cellStyle name="20 % - Markeringsfarve1 3 7 5 2" xfId="16130" xr:uid="{00000000-0005-0000-0000-0000E2050000}"/>
    <cellStyle name="20 % - Markeringsfarve1 3 7 5 2 2" xfId="34081" xr:uid="{00000000-0005-0000-0000-0000E3050000}"/>
    <cellStyle name="20 % - Markeringsfarve1 3 7 5 3" xfId="27080" xr:uid="{00000000-0005-0000-0000-0000E4050000}"/>
    <cellStyle name="20 % - Markeringsfarve1 3 7 6" xfId="13102" xr:uid="{00000000-0005-0000-0000-0000E5050000}"/>
    <cellStyle name="20 % - Markeringsfarve1 3 7 6 2" xfId="31060" xr:uid="{00000000-0005-0000-0000-0000E6050000}"/>
    <cellStyle name="20 % - Markeringsfarve1 3 7 7" xfId="24058" xr:uid="{00000000-0005-0000-0000-0000E7050000}"/>
    <cellStyle name="20 % - Markeringsfarve1 3 8" xfId="4682" xr:uid="{00000000-0005-0000-0000-0000E8050000}"/>
    <cellStyle name="20 % - Markeringsfarve1 3 8 2" xfId="4683" xr:uid="{00000000-0005-0000-0000-0000E9050000}"/>
    <cellStyle name="20 % - Markeringsfarve1 3 8 2 2" xfId="4684" xr:uid="{00000000-0005-0000-0000-0000EA050000}"/>
    <cellStyle name="20 % - Markeringsfarve1 3 8 2 2 2" xfId="10981" xr:uid="{00000000-0005-0000-0000-0000EB050000}"/>
    <cellStyle name="20 % - Markeringsfarve1 3 8 2 2 2 2" xfId="18753" xr:uid="{00000000-0005-0000-0000-0000EC050000}"/>
    <cellStyle name="20 % - Markeringsfarve1 3 8 2 2 2 2 2" xfId="36704" xr:uid="{00000000-0005-0000-0000-0000ED050000}"/>
    <cellStyle name="20 % - Markeringsfarve1 3 8 2 2 2 3" xfId="29703" xr:uid="{00000000-0005-0000-0000-0000EE050000}"/>
    <cellStyle name="20 % - Markeringsfarve1 3 8 2 2 3" xfId="13109" xr:uid="{00000000-0005-0000-0000-0000EF050000}"/>
    <cellStyle name="20 % - Markeringsfarve1 3 8 2 2 3 2" xfId="31067" xr:uid="{00000000-0005-0000-0000-0000F0050000}"/>
    <cellStyle name="20 % - Markeringsfarve1 3 8 2 2 4" xfId="24065" xr:uid="{00000000-0005-0000-0000-0000F1050000}"/>
    <cellStyle name="20 % - Markeringsfarve1 3 8 2 3" xfId="9492" xr:uid="{00000000-0005-0000-0000-0000F2050000}"/>
    <cellStyle name="20 % - Markeringsfarve1 3 8 2 3 2" xfId="17277" xr:uid="{00000000-0005-0000-0000-0000F3050000}"/>
    <cellStyle name="20 % - Markeringsfarve1 3 8 2 3 2 2" xfId="35228" xr:uid="{00000000-0005-0000-0000-0000F4050000}"/>
    <cellStyle name="20 % - Markeringsfarve1 3 8 2 3 3" xfId="28227" xr:uid="{00000000-0005-0000-0000-0000F5050000}"/>
    <cellStyle name="20 % - Markeringsfarve1 3 8 2 4" xfId="13108" xr:uid="{00000000-0005-0000-0000-0000F6050000}"/>
    <cellStyle name="20 % - Markeringsfarve1 3 8 2 4 2" xfId="31066" xr:uid="{00000000-0005-0000-0000-0000F7050000}"/>
    <cellStyle name="20 % - Markeringsfarve1 3 8 2 5" xfId="24064" xr:uid="{00000000-0005-0000-0000-0000F8050000}"/>
    <cellStyle name="20 % - Markeringsfarve1 3 8 3" xfId="4685" xr:uid="{00000000-0005-0000-0000-0000F9050000}"/>
    <cellStyle name="20 % - Markeringsfarve1 3 8 3 2" xfId="10258" xr:uid="{00000000-0005-0000-0000-0000FA050000}"/>
    <cellStyle name="20 % - Markeringsfarve1 3 8 3 2 2" xfId="18039" xr:uid="{00000000-0005-0000-0000-0000FB050000}"/>
    <cellStyle name="20 % - Markeringsfarve1 3 8 3 2 2 2" xfId="35990" xr:uid="{00000000-0005-0000-0000-0000FC050000}"/>
    <cellStyle name="20 % - Markeringsfarve1 3 8 3 2 3" xfId="28989" xr:uid="{00000000-0005-0000-0000-0000FD050000}"/>
    <cellStyle name="20 % - Markeringsfarve1 3 8 3 3" xfId="13110" xr:uid="{00000000-0005-0000-0000-0000FE050000}"/>
    <cellStyle name="20 % - Markeringsfarve1 3 8 3 3 2" xfId="31068" xr:uid="{00000000-0005-0000-0000-0000FF050000}"/>
    <cellStyle name="20 % - Markeringsfarve1 3 8 3 4" xfId="24066" xr:uid="{00000000-0005-0000-0000-000000060000}"/>
    <cellStyle name="20 % - Markeringsfarve1 3 8 4" xfId="4686" xr:uid="{00000000-0005-0000-0000-000001060000}"/>
    <cellStyle name="20 % - Markeringsfarve1 3 8 4 2" xfId="11245" xr:uid="{00000000-0005-0000-0000-000002060000}"/>
    <cellStyle name="20 % - Markeringsfarve1 3 8 4 2 2" xfId="19010" xr:uid="{00000000-0005-0000-0000-000003060000}"/>
    <cellStyle name="20 % - Markeringsfarve1 3 8 4 2 2 2" xfId="36961" xr:uid="{00000000-0005-0000-0000-000004060000}"/>
    <cellStyle name="20 % - Markeringsfarve1 3 8 4 2 3" xfId="29960" xr:uid="{00000000-0005-0000-0000-000005060000}"/>
    <cellStyle name="20 % - Markeringsfarve1 3 8 4 3" xfId="13111" xr:uid="{00000000-0005-0000-0000-000006060000}"/>
    <cellStyle name="20 % - Markeringsfarve1 3 8 4 3 2" xfId="31069" xr:uid="{00000000-0005-0000-0000-000007060000}"/>
    <cellStyle name="20 % - Markeringsfarve1 3 8 4 4" xfId="24067" xr:uid="{00000000-0005-0000-0000-000008060000}"/>
    <cellStyle name="20 % - Markeringsfarve1 3 8 5" xfId="8342" xr:uid="{00000000-0005-0000-0000-000009060000}"/>
    <cellStyle name="20 % - Markeringsfarve1 3 8 5 2" xfId="16131" xr:uid="{00000000-0005-0000-0000-00000A060000}"/>
    <cellStyle name="20 % - Markeringsfarve1 3 8 5 2 2" xfId="34082" xr:uid="{00000000-0005-0000-0000-00000B060000}"/>
    <cellStyle name="20 % - Markeringsfarve1 3 8 5 3" xfId="27081" xr:uid="{00000000-0005-0000-0000-00000C060000}"/>
    <cellStyle name="20 % - Markeringsfarve1 3 8 6" xfId="13107" xr:uid="{00000000-0005-0000-0000-00000D060000}"/>
    <cellStyle name="20 % - Markeringsfarve1 3 8 6 2" xfId="31065" xr:uid="{00000000-0005-0000-0000-00000E060000}"/>
    <cellStyle name="20 % - Markeringsfarve1 3 8 7" xfId="24063" xr:uid="{00000000-0005-0000-0000-00000F060000}"/>
    <cellStyle name="20 % - Markeringsfarve1 3 9" xfId="4687" xr:uid="{00000000-0005-0000-0000-000010060000}"/>
    <cellStyle name="20 % - Markeringsfarve1 3 9 2" xfId="4688" xr:uid="{00000000-0005-0000-0000-000011060000}"/>
    <cellStyle name="20 % - Markeringsfarve1 3 9 2 2" xfId="10400" xr:uid="{00000000-0005-0000-0000-000012060000}"/>
    <cellStyle name="20 % - Markeringsfarve1 3 9 2 2 2" xfId="18172" xr:uid="{00000000-0005-0000-0000-000013060000}"/>
    <cellStyle name="20 % - Markeringsfarve1 3 9 2 2 2 2" xfId="36123" xr:uid="{00000000-0005-0000-0000-000014060000}"/>
    <cellStyle name="20 % - Markeringsfarve1 3 9 2 2 3" xfId="29122" xr:uid="{00000000-0005-0000-0000-000015060000}"/>
    <cellStyle name="20 % - Markeringsfarve1 3 9 2 3" xfId="13113" xr:uid="{00000000-0005-0000-0000-000016060000}"/>
    <cellStyle name="20 % - Markeringsfarve1 3 9 2 3 2" xfId="31071" xr:uid="{00000000-0005-0000-0000-000017060000}"/>
    <cellStyle name="20 % - Markeringsfarve1 3 9 2 4" xfId="24069" xr:uid="{00000000-0005-0000-0000-000018060000}"/>
    <cellStyle name="20 % - Markeringsfarve1 3 9 3" xfId="9001" xr:uid="{00000000-0005-0000-0000-000019060000}"/>
    <cellStyle name="20 % - Markeringsfarve1 3 9 3 2" xfId="16789" xr:uid="{00000000-0005-0000-0000-00001A060000}"/>
    <cellStyle name="20 % - Markeringsfarve1 3 9 3 2 2" xfId="34740" xr:uid="{00000000-0005-0000-0000-00001B060000}"/>
    <cellStyle name="20 % - Markeringsfarve1 3 9 3 3" xfId="27739" xr:uid="{00000000-0005-0000-0000-00001C060000}"/>
    <cellStyle name="20 % - Markeringsfarve1 3 9 4" xfId="13112" xr:uid="{00000000-0005-0000-0000-00001D060000}"/>
    <cellStyle name="20 % - Markeringsfarve1 3 9 4 2" xfId="31070" xr:uid="{00000000-0005-0000-0000-00001E060000}"/>
    <cellStyle name="20 % - Markeringsfarve1 3 9 5" xfId="24068" xr:uid="{00000000-0005-0000-0000-00001F060000}"/>
    <cellStyle name="20 % - Markeringsfarve1 4" xfId="2848" xr:uid="{00000000-0005-0000-0000-000020060000}"/>
    <cellStyle name="20 % - Markeringsfarve1 4 10" xfId="8343" xr:uid="{00000000-0005-0000-0000-000021060000}"/>
    <cellStyle name="20 % - Markeringsfarve1 4 10 2" xfId="16132" xr:uid="{00000000-0005-0000-0000-000022060000}"/>
    <cellStyle name="20 % - Markeringsfarve1 4 10 2 2" xfId="34083" xr:uid="{00000000-0005-0000-0000-000023060000}"/>
    <cellStyle name="20 % - Markeringsfarve1 4 10 3" xfId="27082" xr:uid="{00000000-0005-0000-0000-000024060000}"/>
    <cellStyle name="20 % - Markeringsfarve1 4 11" xfId="13114" xr:uid="{00000000-0005-0000-0000-000025060000}"/>
    <cellStyle name="20 % - Markeringsfarve1 4 11 2" xfId="31072" xr:uid="{00000000-0005-0000-0000-000026060000}"/>
    <cellStyle name="20 % - Markeringsfarve1 4 12" xfId="4689" xr:uid="{00000000-0005-0000-0000-000027060000}"/>
    <cellStyle name="20 % - Markeringsfarve1 4 12 2" xfId="24070" xr:uid="{00000000-0005-0000-0000-000028060000}"/>
    <cellStyle name="20 % - Markeringsfarve1 4 13" xfId="22232" xr:uid="{00000000-0005-0000-0000-000029060000}"/>
    <cellStyle name="20 % - Markeringsfarve1 4 2" xfId="2849" xr:uid="{00000000-0005-0000-0000-00002A060000}"/>
    <cellStyle name="20 % - Markeringsfarve1 4 2 2" xfId="4691" xr:uid="{00000000-0005-0000-0000-00002B060000}"/>
    <cellStyle name="20 % - Markeringsfarve1 4 2 2 2" xfId="4692" xr:uid="{00000000-0005-0000-0000-00002C060000}"/>
    <cellStyle name="20 % - Markeringsfarve1 4 2 2 2 2" xfId="10544" xr:uid="{00000000-0005-0000-0000-00002D060000}"/>
    <cellStyle name="20 % - Markeringsfarve1 4 2 2 2 2 2" xfId="18316" xr:uid="{00000000-0005-0000-0000-00002E060000}"/>
    <cellStyle name="20 % - Markeringsfarve1 4 2 2 2 2 2 2" xfId="36267" xr:uid="{00000000-0005-0000-0000-00002F060000}"/>
    <cellStyle name="20 % - Markeringsfarve1 4 2 2 2 2 3" xfId="29266" xr:uid="{00000000-0005-0000-0000-000030060000}"/>
    <cellStyle name="20 % - Markeringsfarve1 4 2 2 2 3" xfId="13117" xr:uid="{00000000-0005-0000-0000-000031060000}"/>
    <cellStyle name="20 % - Markeringsfarve1 4 2 2 2 3 2" xfId="31075" xr:uid="{00000000-0005-0000-0000-000032060000}"/>
    <cellStyle name="20 % - Markeringsfarve1 4 2 2 2 4" xfId="24073" xr:uid="{00000000-0005-0000-0000-000033060000}"/>
    <cellStyle name="20 % - Markeringsfarve1 4 2 2 3" xfId="9121" xr:uid="{00000000-0005-0000-0000-000034060000}"/>
    <cellStyle name="20 % - Markeringsfarve1 4 2 2 3 2" xfId="16909" xr:uid="{00000000-0005-0000-0000-000035060000}"/>
    <cellStyle name="20 % - Markeringsfarve1 4 2 2 3 2 2" xfId="34860" xr:uid="{00000000-0005-0000-0000-000036060000}"/>
    <cellStyle name="20 % - Markeringsfarve1 4 2 2 3 3" xfId="27859" xr:uid="{00000000-0005-0000-0000-000037060000}"/>
    <cellStyle name="20 % - Markeringsfarve1 4 2 2 4" xfId="13116" xr:uid="{00000000-0005-0000-0000-000038060000}"/>
    <cellStyle name="20 % - Markeringsfarve1 4 2 2 4 2" xfId="31074" xr:uid="{00000000-0005-0000-0000-000039060000}"/>
    <cellStyle name="20 % - Markeringsfarve1 4 2 2 5" xfId="24072" xr:uid="{00000000-0005-0000-0000-00003A060000}"/>
    <cellStyle name="20 % - Markeringsfarve1 4 2 3" xfId="4693" xr:uid="{00000000-0005-0000-0000-00003B060000}"/>
    <cellStyle name="20 % - Markeringsfarve1 4 2 3 2" xfId="9774" xr:uid="{00000000-0005-0000-0000-00003C060000}"/>
    <cellStyle name="20 % - Markeringsfarve1 4 2 3 2 2" xfId="17556" xr:uid="{00000000-0005-0000-0000-00003D060000}"/>
    <cellStyle name="20 % - Markeringsfarve1 4 2 3 2 2 2" xfId="35507" xr:uid="{00000000-0005-0000-0000-00003E060000}"/>
    <cellStyle name="20 % - Markeringsfarve1 4 2 3 2 3" xfId="28506" xr:uid="{00000000-0005-0000-0000-00003F060000}"/>
    <cellStyle name="20 % - Markeringsfarve1 4 2 3 3" xfId="13118" xr:uid="{00000000-0005-0000-0000-000040060000}"/>
    <cellStyle name="20 % - Markeringsfarve1 4 2 3 3 2" xfId="31076" xr:uid="{00000000-0005-0000-0000-000041060000}"/>
    <cellStyle name="20 % - Markeringsfarve1 4 2 3 4" xfId="24074" xr:uid="{00000000-0005-0000-0000-000042060000}"/>
    <cellStyle name="20 % - Markeringsfarve1 4 2 4" xfId="4694" xr:uid="{00000000-0005-0000-0000-000043060000}"/>
    <cellStyle name="20 % - Markeringsfarve1 4 2 4 2" xfId="11243" xr:uid="{00000000-0005-0000-0000-000044060000}"/>
    <cellStyle name="20 % - Markeringsfarve1 4 2 4 2 2" xfId="19008" xr:uid="{00000000-0005-0000-0000-000045060000}"/>
    <cellStyle name="20 % - Markeringsfarve1 4 2 4 2 2 2" xfId="36959" xr:uid="{00000000-0005-0000-0000-000046060000}"/>
    <cellStyle name="20 % - Markeringsfarve1 4 2 4 2 3" xfId="29958" xr:uid="{00000000-0005-0000-0000-000047060000}"/>
    <cellStyle name="20 % - Markeringsfarve1 4 2 4 3" xfId="13119" xr:uid="{00000000-0005-0000-0000-000048060000}"/>
    <cellStyle name="20 % - Markeringsfarve1 4 2 4 3 2" xfId="31077" xr:uid="{00000000-0005-0000-0000-000049060000}"/>
    <cellStyle name="20 % - Markeringsfarve1 4 2 4 4" xfId="24075" xr:uid="{00000000-0005-0000-0000-00004A060000}"/>
    <cellStyle name="20 % - Markeringsfarve1 4 2 5" xfId="8344" xr:uid="{00000000-0005-0000-0000-00004B060000}"/>
    <cellStyle name="20 % - Markeringsfarve1 4 2 5 2" xfId="16133" xr:uid="{00000000-0005-0000-0000-00004C060000}"/>
    <cellStyle name="20 % - Markeringsfarve1 4 2 5 2 2" xfId="34084" xr:uid="{00000000-0005-0000-0000-00004D060000}"/>
    <cellStyle name="20 % - Markeringsfarve1 4 2 5 3" xfId="27083" xr:uid="{00000000-0005-0000-0000-00004E060000}"/>
    <cellStyle name="20 % - Markeringsfarve1 4 2 6" xfId="13115" xr:uid="{00000000-0005-0000-0000-00004F060000}"/>
    <cellStyle name="20 % - Markeringsfarve1 4 2 6 2" xfId="31073" xr:uid="{00000000-0005-0000-0000-000050060000}"/>
    <cellStyle name="20 % - Markeringsfarve1 4 2 7" xfId="4690" xr:uid="{00000000-0005-0000-0000-000051060000}"/>
    <cellStyle name="20 % - Markeringsfarve1 4 2 7 2" xfId="24071" xr:uid="{00000000-0005-0000-0000-000052060000}"/>
    <cellStyle name="20 % - Markeringsfarve1 4 2 8" xfId="22233" xr:uid="{00000000-0005-0000-0000-000053060000}"/>
    <cellStyle name="20 % - Markeringsfarve1 4 3" xfId="4695" xr:uid="{00000000-0005-0000-0000-000054060000}"/>
    <cellStyle name="20 % - Markeringsfarve1 4 3 2" xfId="4696" xr:uid="{00000000-0005-0000-0000-000055060000}"/>
    <cellStyle name="20 % - Markeringsfarve1 4 3 2 2" xfId="4697" xr:uid="{00000000-0005-0000-0000-000056060000}"/>
    <cellStyle name="20 % - Markeringsfarve1 4 3 2 2 2" xfId="10629" xr:uid="{00000000-0005-0000-0000-000057060000}"/>
    <cellStyle name="20 % - Markeringsfarve1 4 3 2 2 2 2" xfId="18401" xr:uid="{00000000-0005-0000-0000-000058060000}"/>
    <cellStyle name="20 % - Markeringsfarve1 4 3 2 2 2 2 2" xfId="36352" xr:uid="{00000000-0005-0000-0000-000059060000}"/>
    <cellStyle name="20 % - Markeringsfarve1 4 3 2 2 2 3" xfId="29351" xr:uid="{00000000-0005-0000-0000-00005A060000}"/>
    <cellStyle name="20 % - Markeringsfarve1 4 3 2 2 3" xfId="13122" xr:uid="{00000000-0005-0000-0000-00005B060000}"/>
    <cellStyle name="20 % - Markeringsfarve1 4 3 2 2 3 2" xfId="31080" xr:uid="{00000000-0005-0000-0000-00005C060000}"/>
    <cellStyle name="20 % - Markeringsfarve1 4 3 2 2 4" xfId="24078" xr:uid="{00000000-0005-0000-0000-00005D060000}"/>
    <cellStyle name="20 % - Markeringsfarve1 4 3 2 3" xfId="9193" xr:uid="{00000000-0005-0000-0000-00005E060000}"/>
    <cellStyle name="20 % - Markeringsfarve1 4 3 2 3 2" xfId="16981" xr:uid="{00000000-0005-0000-0000-00005F060000}"/>
    <cellStyle name="20 % - Markeringsfarve1 4 3 2 3 2 2" xfId="34932" xr:uid="{00000000-0005-0000-0000-000060060000}"/>
    <cellStyle name="20 % - Markeringsfarve1 4 3 2 3 3" xfId="27931" xr:uid="{00000000-0005-0000-0000-000061060000}"/>
    <cellStyle name="20 % - Markeringsfarve1 4 3 2 4" xfId="13121" xr:uid="{00000000-0005-0000-0000-000062060000}"/>
    <cellStyle name="20 % - Markeringsfarve1 4 3 2 4 2" xfId="31079" xr:uid="{00000000-0005-0000-0000-000063060000}"/>
    <cellStyle name="20 % - Markeringsfarve1 4 3 2 5" xfId="24077" xr:uid="{00000000-0005-0000-0000-000064060000}"/>
    <cellStyle name="20 % - Markeringsfarve1 4 3 3" xfId="4698" xr:uid="{00000000-0005-0000-0000-000065060000}"/>
    <cellStyle name="20 % - Markeringsfarve1 4 3 3 2" xfId="9859" xr:uid="{00000000-0005-0000-0000-000066060000}"/>
    <cellStyle name="20 % - Markeringsfarve1 4 3 3 2 2" xfId="17641" xr:uid="{00000000-0005-0000-0000-000067060000}"/>
    <cellStyle name="20 % - Markeringsfarve1 4 3 3 2 2 2" xfId="35592" xr:uid="{00000000-0005-0000-0000-000068060000}"/>
    <cellStyle name="20 % - Markeringsfarve1 4 3 3 2 3" xfId="28591" xr:uid="{00000000-0005-0000-0000-000069060000}"/>
    <cellStyle name="20 % - Markeringsfarve1 4 3 3 3" xfId="13123" xr:uid="{00000000-0005-0000-0000-00006A060000}"/>
    <cellStyle name="20 % - Markeringsfarve1 4 3 3 3 2" xfId="31081" xr:uid="{00000000-0005-0000-0000-00006B060000}"/>
    <cellStyle name="20 % - Markeringsfarve1 4 3 3 4" xfId="24079" xr:uid="{00000000-0005-0000-0000-00006C060000}"/>
    <cellStyle name="20 % - Markeringsfarve1 4 3 4" xfId="4699" xr:uid="{00000000-0005-0000-0000-00006D060000}"/>
    <cellStyle name="20 % - Markeringsfarve1 4 3 4 2" xfId="11242" xr:uid="{00000000-0005-0000-0000-00006E060000}"/>
    <cellStyle name="20 % - Markeringsfarve1 4 3 4 2 2" xfId="19007" xr:uid="{00000000-0005-0000-0000-00006F060000}"/>
    <cellStyle name="20 % - Markeringsfarve1 4 3 4 2 2 2" xfId="36958" xr:uid="{00000000-0005-0000-0000-000070060000}"/>
    <cellStyle name="20 % - Markeringsfarve1 4 3 4 2 3" xfId="29957" xr:uid="{00000000-0005-0000-0000-000071060000}"/>
    <cellStyle name="20 % - Markeringsfarve1 4 3 4 3" xfId="13124" xr:uid="{00000000-0005-0000-0000-000072060000}"/>
    <cellStyle name="20 % - Markeringsfarve1 4 3 4 3 2" xfId="31082" xr:uid="{00000000-0005-0000-0000-000073060000}"/>
    <cellStyle name="20 % - Markeringsfarve1 4 3 4 4" xfId="24080" xr:uid="{00000000-0005-0000-0000-000074060000}"/>
    <cellStyle name="20 % - Markeringsfarve1 4 3 5" xfId="8345" xr:uid="{00000000-0005-0000-0000-000075060000}"/>
    <cellStyle name="20 % - Markeringsfarve1 4 3 5 2" xfId="16134" xr:uid="{00000000-0005-0000-0000-000076060000}"/>
    <cellStyle name="20 % - Markeringsfarve1 4 3 5 2 2" xfId="34085" xr:uid="{00000000-0005-0000-0000-000077060000}"/>
    <cellStyle name="20 % - Markeringsfarve1 4 3 5 3" xfId="27084" xr:uid="{00000000-0005-0000-0000-000078060000}"/>
    <cellStyle name="20 % - Markeringsfarve1 4 3 6" xfId="13120" xr:uid="{00000000-0005-0000-0000-000079060000}"/>
    <cellStyle name="20 % - Markeringsfarve1 4 3 6 2" xfId="31078" xr:uid="{00000000-0005-0000-0000-00007A060000}"/>
    <cellStyle name="20 % - Markeringsfarve1 4 3 7" xfId="24076" xr:uid="{00000000-0005-0000-0000-00007B060000}"/>
    <cellStyle name="20 % - Markeringsfarve1 4 4" xfId="4700" xr:uid="{00000000-0005-0000-0000-00007C060000}"/>
    <cellStyle name="20 % - Markeringsfarve1 4 4 2" xfId="4701" xr:uid="{00000000-0005-0000-0000-00007D060000}"/>
    <cellStyle name="20 % - Markeringsfarve1 4 4 2 2" xfId="4702" xr:uid="{00000000-0005-0000-0000-00007E060000}"/>
    <cellStyle name="20 % - Markeringsfarve1 4 4 2 2 2" xfId="10782" xr:uid="{00000000-0005-0000-0000-00007F060000}"/>
    <cellStyle name="20 % - Markeringsfarve1 4 4 2 2 2 2" xfId="18554" xr:uid="{00000000-0005-0000-0000-000080060000}"/>
    <cellStyle name="20 % - Markeringsfarve1 4 4 2 2 2 2 2" xfId="36505" xr:uid="{00000000-0005-0000-0000-000081060000}"/>
    <cellStyle name="20 % - Markeringsfarve1 4 4 2 2 2 3" xfId="29504" xr:uid="{00000000-0005-0000-0000-000082060000}"/>
    <cellStyle name="20 % - Markeringsfarve1 4 4 2 2 3" xfId="13127" xr:uid="{00000000-0005-0000-0000-000083060000}"/>
    <cellStyle name="20 % - Markeringsfarve1 4 4 2 2 3 2" xfId="31085" xr:uid="{00000000-0005-0000-0000-000084060000}"/>
    <cellStyle name="20 % - Markeringsfarve1 4 4 2 2 4" xfId="24083" xr:uid="{00000000-0005-0000-0000-000085060000}"/>
    <cellStyle name="20 % - Markeringsfarve1 4 4 2 3" xfId="9323" xr:uid="{00000000-0005-0000-0000-000086060000}"/>
    <cellStyle name="20 % - Markeringsfarve1 4 4 2 3 2" xfId="17108" xr:uid="{00000000-0005-0000-0000-000087060000}"/>
    <cellStyle name="20 % - Markeringsfarve1 4 4 2 3 2 2" xfId="35059" xr:uid="{00000000-0005-0000-0000-000088060000}"/>
    <cellStyle name="20 % - Markeringsfarve1 4 4 2 3 3" xfId="28058" xr:uid="{00000000-0005-0000-0000-000089060000}"/>
    <cellStyle name="20 % - Markeringsfarve1 4 4 2 4" xfId="13126" xr:uid="{00000000-0005-0000-0000-00008A060000}"/>
    <cellStyle name="20 % - Markeringsfarve1 4 4 2 4 2" xfId="31084" xr:uid="{00000000-0005-0000-0000-00008B060000}"/>
    <cellStyle name="20 % - Markeringsfarve1 4 4 2 5" xfId="24082" xr:uid="{00000000-0005-0000-0000-00008C060000}"/>
    <cellStyle name="20 % - Markeringsfarve1 4 4 3" xfId="4703" xr:uid="{00000000-0005-0000-0000-00008D060000}"/>
    <cellStyle name="20 % - Markeringsfarve1 4 4 3 2" xfId="10058" xr:uid="{00000000-0005-0000-0000-00008E060000}"/>
    <cellStyle name="20 % - Markeringsfarve1 4 4 3 2 2" xfId="17839" xr:uid="{00000000-0005-0000-0000-00008F060000}"/>
    <cellStyle name="20 % - Markeringsfarve1 4 4 3 2 2 2" xfId="35790" xr:uid="{00000000-0005-0000-0000-000090060000}"/>
    <cellStyle name="20 % - Markeringsfarve1 4 4 3 2 3" xfId="28789" xr:uid="{00000000-0005-0000-0000-000091060000}"/>
    <cellStyle name="20 % - Markeringsfarve1 4 4 3 3" xfId="13128" xr:uid="{00000000-0005-0000-0000-000092060000}"/>
    <cellStyle name="20 % - Markeringsfarve1 4 4 3 3 2" xfId="31086" xr:uid="{00000000-0005-0000-0000-000093060000}"/>
    <cellStyle name="20 % - Markeringsfarve1 4 4 3 4" xfId="24084" xr:uid="{00000000-0005-0000-0000-000094060000}"/>
    <cellStyle name="20 % - Markeringsfarve1 4 4 4" xfId="4704" xr:uid="{00000000-0005-0000-0000-000095060000}"/>
    <cellStyle name="20 % - Markeringsfarve1 4 4 4 2" xfId="11241" xr:uid="{00000000-0005-0000-0000-000096060000}"/>
    <cellStyle name="20 % - Markeringsfarve1 4 4 4 2 2" xfId="19006" xr:uid="{00000000-0005-0000-0000-000097060000}"/>
    <cellStyle name="20 % - Markeringsfarve1 4 4 4 2 2 2" xfId="36957" xr:uid="{00000000-0005-0000-0000-000098060000}"/>
    <cellStyle name="20 % - Markeringsfarve1 4 4 4 2 3" xfId="29956" xr:uid="{00000000-0005-0000-0000-000099060000}"/>
    <cellStyle name="20 % - Markeringsfarve1 4 4 4 3" xfId="13129" xr:uid="{00000000-0005-0000-0000-00009A060000}"/>
    <cellStyle name="20 % - Markeringsfarve1 4 4 4 3 2" xfId="31087" xr:uid="{00000000-0005-0000-0000-00009B060000}"/>
    <cellStyle name="20 % - Markeringsfarve1 4 4 4 4" xfId="24085" xr:uid="{00000000-0005-0000-0000-00009C060000}"/>
    <cellStyle name="20 % - Markeringsfarve1 4 4 5" xfId="8346" xr:uid="{00000000-0005-0000-0000-00009D060000}"/>
    <cellStyle name="20 % - Markeringsfarve1 4 4 5 2" xfId="16135" xr:uid="{00000000-0005-0000-0000-00009E060000}"/>
    <cellStyle name="20 % - Markeringsfarve1 4 4 5 2 2" xfId="34086" xr:uid="{00000000-0005-0000-0000-00009F060000}"/>
    <cellStyle name="20 % - Markeringsfarve1 4 4 5 3" xfId="27085" xr:uid="{00000000-0005-0000-0000-0000A0060000}"/>
    <cellStyle name="20 % - Markeringsfarve1 4 4 6" xfId="13125" xr:uid="{00000000-0005-0000-0000-0000A1060000}"/>
    <cellStyle name="20 % - Markeringsfarve1 4 4 6 2" xfId="31083" xr:uid="{00000000-0005-0000-0000-0000A2060000}"/>
    <cellStyle name="20 % - Markeringsfarve1 4 4 7" xfId="24081" xr:uid="{00000000-0005-0000-0000-0000A3060000}"/>
    <cellStyle name="20 % - Markeringsfarve1 4 5" xfId="4705" xr:uid="{00000000-0005-0000-0000-0000A4060000}"/>
    <cellStyle name="20 % - Markeringsfarve1 4 5 2" xfId="4706" xr:uid="{00000000-0005-0000-0000-0000A5060000}"/>
    <cellStyle name="20 % - Markeringsfarve1 4 5 2 2" xfId="4707" xr:uid="{00000000-0005-0000-0000-0000A6060000}"/>
    <cellStyle name="20 % - Markeringsfarve1 4 5 2 2 2" xfId="10899" xr:uid="{00000000-0005-0000-0000-0000A7060000}"/>
    <cellStyle name="20 % - Markeringsfarve1 4 5 2 2 2 2" xfId="18671" xr:uid="{00000000-0005-0000-0000-0000A8060000}"/>
    <cellStyle name="20 % - Markeringsfarve1 4 5 2 2 2 2 2" xfId="36622" xr:uid="{00000000-0005-0000-0000-0000A9060000}"/>
    <cellStyle name="20 % - Markeringsfarve1 4 5 2 2 2 3" xfId="29621" xr:uid="{00000000-0005-0000-0000-0000AA060000}"/>
    <cellStyle name="20 % - Markeringsfarve1 4 5 2 2 3" xfId="13132" xr:uid="{00000000-0005-0000-0000-0000AB060000}"/>
    <cellStyle name="20 % - Markeringsfarve1 4 5 2 2 3 2" xfId="31090" xr:uid="{00000000-0005-0000-0000-0000AC060000}"/>
    <cellStyle name="20 % - Markeringsfarve1 4 5 2 2 4" xfId="24088" xr:uid="{00000000-0005-0000-0000-0000AD060000}"/>
    <cellStyle name="20 % - Markeringsfarve1 4 5 2 3" xfId="9422" xr:uid="{00000000-0005-0000-0000-0000AE060000}"/>
    <cellStyle name="20 % - Markeringsfarve1 4 5 2 3 2" xfId="17207" xr:uid="{00000000-0005-0000-0000-0000AF060000}"/>
    <cellStyle name="20 % - Markeringsfarve1 4 5 2 3 2 2" xfId="35158" xr:uid="{00000000-0005-0000-0000-0000B0060000}"/>
    <cellStyle name="20 % - Markeringsfarve1 4 5 2 3 3" xfId="28157" xr:uid="{00000000-0005-0000-0000-0000B1060000}"/>
    <cellStyle name="20 % - Markeringsfarve1 4 5 2 4" xfId="13131" xr:uid="{00000000-0005-0000-0000-0000B2060000}"/>
    <cellStyle name="20 % - Markeringsfarve1 4 5 2 4 2" xfId="31089" xr:uid="{00000000-0005-0000-0000-0000B3060000}"/>
    <cellStyle name="20 % - Markeringsfarve1 4 5 2 5" xfId="24087" xr:uid="{00000000-0005-0000-0000-0000B4060000}"/>
    <cellStyle name="20 % - Markeringsfarve1 4 5 3" xfId="4708" xr:uid="{00000000-0005-0000-0000-0000B5060000}"/>
    <cellStyle name="20 % - Markeringsfarve1 4 5 3 2" xfId="10175" xr:uid="{00000000-0005-0000-0000-0000B6060000}"/>
    <cellStyle name="20 % - Markeringsfarve1 4 5 3 2 2" xfId="17956" xr:uid="{00000000-0005-0000-0000-0000B7060000}"/>
    <cellStyle name="20 % - Markeringsfarve1 4 5 3 2 2 2" xfId="35907" xr:uid="{00000000-0005-0000-0000-0000B8060000}"/>
    <cellStyle name="20 % - Markeringsfarve1 4 5 3 2 3" xfId="28906" xr:uid="{00000000-0005-0000-0000-0000B9060000}"/>
    <cellStyle name="20 % - Markeringsfarve1 4 5 3 3" xfId="13133" xr:uid="{00000000-0005-0000-0000-0000BA060000}"/>
    <cellStyle name="20 % - Markeringsfarve1 4 5 3 3 2" xfId="31091" xr:uid="{00000000-0005-0000-0000-0000BB060000}"/>
    <cellStyle name="20 % - Markeringsfarve1 4 5 3 4" xfId="24089" xr:uid="{00000000-0005-0000-0000-0000BC060000}"/>
    <cellStyle name="20 % - Markeringsfarve1 4 5 4" xfId="4709" xr:uid="{00000000-0005-0000-0000-0000BD060000}"/>
    <cellStyle name="20 % - Markeringsfarve1 4 5 4 2" xfId="11240" xr:uid="{00000000-0005-0000-0000-0000BE060000}"/>
    <cellStyle name="20 % - Markeringsfarve1 4 5 4 2 2" xfId="19005" xr:uid="{00000000-0005-0000-0000-0000BF060000}"/>
    <cellStyle name="20 % - Markeringsfarve1 4 5 4 2 2 2" xfId="36956" xr:uid="{00000000-0005-0000-0000-0000C0060000}"/>
    <cellStyle name="20 % - Markeringsfarve1 4 5 4 2 3" xfId="29955" xr:uid="{00000000-0005-0000-0000-0000C1060000}"/>
    <cellStyle name="20 % - Markeringsfarve1 4 5 4 3" xfId="13134" xr:uid="{00000000-0005-0000-0000-0000C2060000}"/>
    <cellStyle name="20 % - Markeringsfarve1 4 5 4 3 2" xfId="31092" xr:uid="{00000000-0005-0000-0000-0000C3060000}"/>
    <cellStyle name="20 % - Markeringsfarve1 4 5 4 4" xfId="24090" xr:uid="{00000000-0005-0000-0000-0000C4060000}"/>
    <cellStyle name="20 % - Markeringsfarve1 4 5 5" xfId="8347" xr:uid="{00000000-0005-0000-0000-0000C5060000}"/>
    <cellStyle name="20 % - Markeringsfarve1 4 5 5 2" xfId="16136" xr:uid="{00000000-0005-0000-0000-0000C6060000}"/>
    <cellStyle name="20 % - Markeringsfarve1 4 5 5 2 2" xfId="34087" xr:uid="{00000000-0005-0000-0000-0000C7060000}"/>
    <cellStyle name="20 % - Markeringsfarve1 4 5 5 3" xfId="27086" xr:uid="{00000000-0005-0000-0000-0000C8060000}"/>
    <cellStyle name="20 % - Markeringsfarve1 4 5 6" xfId="13130" xr:uid="{00000000-0005-0000-0000-0000C9060000}"/>
    <cellStyle name="20 % - Markeringsfarve1 4 5 6 2" xfId="31088" xr:uid="{00000000-0005-0000-0000-0000CA060000}"/>
    <cellStyle name="20 % - Markeringsfarve1 4 5 7" xfId="24086" xr:uid="{00000000-0005-0000-0000-0000CB060000}"/>
    <cellStyle name="20 % - Markeringsfarve1 4 6" xfId="4710" xr:uid="{00000000-0005-0000-0000-0000CC060000}"/>
    <cellStyle name="20 % - Markeringsfarve1 4 6 2" xfId="4711" xr:uid="{00000000-0005-0000-0000-0000CD060000}"/>
    <cellStyle name="20 % - Markeringsfarve1 4 6 2 2" xfId="4712" xr:uid="{00000000-0005-0000-0000-0000CE060000}"/>
    <cellStyle name="20 % - Markeringsfarve1 4 6 2 2 2" xfId="10984" xr:uid="{00000000-0005-0000-0000-0000CF060000}"/>
    <cellStyle name="20 % - Markeringsfarve1 4 6 2 2 2 2" xfId="18756" xr:uid="{00000000-0005-0000-0000-0000D0060000}"/>
    <cellStyle name="20 % - Markeringsfarve1 4 6 2 2 2 2 2" xfId="36707" xr:uid="{00000000-0005-0000-0000-0000D1060000}"/>
    <cellStyle name="20 % - Markeringsfarve1 4 6 2 2 2 3" xfId="29706" xr:uid="{00000000-0005-0000-0000-0000D2060000}"/>
    <cellStyle name="20 % - Markeringsfarve1 4 6 2 2 3" xfId="13137" xr:uid="{00000000-0005-0000-0000-0000D3060000}"/>
    <cellStyle name="20 % - Markeringsfarve1 4 6 2 2 3 2" xfId="31095" xr:uid="{00000000-0005-0000-0000-0000D4060000}"/>
    <cellStyle name="20 % - Markeringsfarve1 4 6 2 2 4" xfId="24093" xr:uid="{00000000-0005-0000-0000-0000D5060000}"/>
    <cellStyle name="20 % - Markeringsfarve1 4 6 2 3" xfId="9495" xr:uid="{00000000-0005-0000-0000-0000D6060000}"/>
    <cellStyle name="20 % - Markeringsfarve1 4 6 2 3 2" xfId="17280" xr:uid="{00000000-0005-0000-0000-0000D7060000}"/>
    <cellStyle name="20 % - Markeringsfarve1 4 6 2 3 2 2" xfId="35231" xr:uid="{00000000-0005-0000-0000-0000D8060000}"/>
    <cellStyle name="20 % - Markeringsfarve1 4 6 2 3 3" xfId="28230" xr:uid="{00000000-0005-0000-0000-0000D9060000}"/>
    <cellStyle name="20 % - Markeringsfarve1 4 6 2 4" xfId="13136" xr:uid="{00000000-0005-0000-0000-0000DA060000}"/>
    <cellStyle name="20 % - Markeringsfarve1 4 6 2 4 2" xfId="31094" xr:uid="{00000000-0005-0000-0000-0000DB060000}"/>
    <cellStyle name="20 % - Markeringsfarve1 4 6 2 5" xfId="24092" xr:uid="{00000000-0005-0000-0000-0000DC060000}"/>
    <cellStyle name="20 % - Markeringsfarve1 4 6 3" xfId="4713" xr:uid="{00000000-0005-0000-0000-0000DD060000}"/>
    <cellStyle name="20 % - Markeringsfarve1 4 6 3 2" xfId="10261" xr:uid="{00000000-0005-0000-0000-0000DE060000}"/>
    <cellStyle name="20 % - Markeringsfarve1 4 6 3 2 2" xfId="18042" xr:uid="{00000000-0005-0000-0000-0000DF060000}"/>
    <cellStyle name="20 % - Markeringsfarve1 4 6 3 2 2 2" xfId="35993" xr:uid="{00000000-0005-0000-0000-0000E0060000}"/>
    <cellStyle name="20 % - Markeringsfarve1 4 6 3 2 3" xfId="28992" xr:uid="{00000000-0005-0000-0000-0000E1060000}"/>
    <cellStyle name="20 % - Markeringsfarve1 4 6 3 3" xfId="13138" xr:uid="{00000000-0005-0000-0000-0000E2060000}"/>
    <cellStyle name="20 % - Markeringsfarve1 4 6 3 3 2" xfId="31096" xr:uid="{00000000-0005-0000-0000-0000E3060000}"/>
    <cellStyle name="20 % - Markeringsfarve1 4 6 3 4" xfId="24094" xr:uid="{00000000-0005-0000-0000-0000E4060000}"/>
    <cellStyle name="20 % - Markeringsfarve1 4 6 4" xfId="4714" xr:uid="{00000000-0005-0000-0000-0000E5060000}"/>
    <cellStyle name="20 % - Markeringsfarve1 4 6 4 2" xfId="11239" xr:uid="{00000000-0005-0000-0000-0000E6060000}"/>
    <cellStyle name="20 % - Markeringsfarve1 4 6 4 2 2" xfId="19004" xr:uid="{00000000-0005-0000-0000-0000E7060000}"/>
    <cellStyle name="20 % - Markeringsfarve1 4 6 4 2 2 2" xfId="36955" xr:uid="{00000000-0005-0000-0000-0000E8060000}"/>
    <cellStyle name="20 % - Markeringsfarve1 4 6 4 2 3" xfId="29954" xr:uid="{00000000-0005-0000-0000-0000E9060000}"/>
    <cellStyle name="20 % - Markeringsfarve1 4 6 4 3" xfId="13139" xr:uid="{00000000-0005-0000-0000-0000EA060000}"/>
    <cellStyle name="20 % - Markeringsfarve1 4 6 4 3 2" xfId="31097" xr:uid="{00000000-0005-0000-0000-0000EB060000}"/>
    <cellStyle name="20 % - Markeringsfarve1 4 6 4 4" xfId="24095" xr:uid="{00000000-0005-0000-0000-0000EC060000}"/>
    <cellStyle name="20 % - Markeringsfarve1 4 6 5" xfId="8348" xr:uid="{00000000-0005-0000-0000-0000ED060000}"/>
    <cellStyle name="20 % - Markeringsfarve1 4 6 5 2" xfId="16137" xr:uid="{00000000-0005-0000-0000-0000EE060000}"/>
    <cellStyle name="20 % - Markeringsfarve1 4 6 5 2 2" xfId="34088" xr:uid="{00000000-0005-0000-0000-0000EF060000}"/>
    <cellStyle name="20 % - Markeringsfarve1 4 6 5 3" xfId="27087" xr:uid="{00000000-0005-0000-0000-0000F0060000}"/>
    <cellStyle name="20 % - Markeringsfarve1 4 6 6" xfId="13135" xr:uid="{00000000-0005-0000-0000-0000F1060000}"/>
    <cellStyle name="20 % - Markeringsfarve1 4 6 6 2" xfId="31093" xr:uid="{00000000-0005-0000-0000-0000F2060000}"/>
    <cellStyle name="20 % - Markeringsfarve1 4 6 7" xfId="24091" xr:uid="{00000000-0005-0000-0000-0000F3060000}"/>
    <cellStyle name="20 % - Markeringsfarve1 4 7" xfId="4715" xr:uid="{00000000-0005-0000-0000-0000F4060000}"/>
    <cellStyle name="20 % - Markeringsfarve1 4 7 2" xfId="4716" xr:uid="{00000000-0005-0000-0000-0000F5060000}"/>
    <cellStyle name="20 % - Markeringsfarve1 4 7 2 2" xfId="10425" xr:uid="{00000000-0005-0000-0000-0000F6060000}"/>
    <cellStyle name="20 % - Markeringsfarve1 4 7 2 2 2" xfId="18197" xr:uid="{00000000-0005-0000-0000-0000F7060000}"/>
    <cellStyle name="20 % - Markeringsfarve1 4 7 2 2 2 2" xfId="36148" xr:uid="{00000000-0005-0000-0000-0000F8060000}"/>
    <cellStyle name="20 % - Markeringsfarve1 4 7 2 2 3" xfId="29147" xr:uid="{00000000-0005-0000-0000-0000F9060000}"/>
    <cellStyle name="20 % - Markeringsfarve1 4 7 2 3" xfId="13141" xr:uid="{00000000-0005-0000-0000-0000FA060000}"/>
    <cellStyle name="20 % - Markeringsfarve1 4 7 2 3 2" xfId="31099" xr:uid="{00000000-0005-0000-0000-0000FB060000}"/>
    <cellStyle name="20 % - Markeringsfarve1 4 7 2 4" xfId="24097" xr:uid="{00000000-0005-0000-0000-0000FC060000}"/>
    <cellStyle name="20 % - Markeringsfarve1 4 7 3" xfId="9022" xr:uid="{00000000-0005-0000-0000-0000FD060000}"/>
    <cellStyle name="20 % - Markeringsfarve1 4 7 3 2" xfId="16810" xr:uid="{00000000-0005-0000-0000-0000FE060000}"/>
    <cellStyle name="20 % - Markeringsfarve1 4 7 3 2 2" xfId="34761" xr:uid="{00000000-0005-0000-0000-0000FF060000}"/>
    <cellStyle name="20 % - Markeringsfarve1 4 7 3 3" xfId="27760" xr:uid="{00000000-0005-0000-0000-000000070000}"/>
    <cellStyle name="20 % - Markeringsfarve1 4 7 4" xfId="13140" xr:uid="{00000000-0005-0000-0000-000001070000}"/>
    <cellStyle name="20 % - Markeringsfarve1 4 7 4 2" xfId="31098" xr:uid="{00000000-0005-0000-0000-000002070000}"/>
    <cellStyle name="20 % - Markeringsfarve1 4 7 5" xfId="24096" xr:uid="{00000000-0005-0000-0000-000003070000}"/>
    <cellStyle name="20 % - Markeringsfarve1 4 8" xfId="4717" xr:uid="{00000000-0005-0000-0000-000004070000}"/>
    <cellStyle name="20 % - Markeringsfarve1 4 8 2" xfId="9653" xr:uid="{00000000-0005-0000-0000-000005070000}"/>
    <cellStyle name="20 % - Markeringsfarve1 4 8 2 2" xfId="17435" xr:uid="{00000000-0005-0000-0000-000006070000}"/>
    <cellStyle name="20 % - Markeringsfarve1 4 8 2 2 2" xfId="35386" xr:uid="{00000000-0005-0000-0000-000007070000}"/>
    <cellStyle name="20 % - Markeringsfarve1 4 8 2 3" xfId="28385" xr:uid="{00000000-0005-0000-0000-000008070000}"/>
    <cellStyle name="20 % - Markeringsfarve1 4 8 3" xfId="13142" xr:uid="{00000000-0005-0000-0000-000009070000}"/>
    <cellStyle name="20 % - Markeringsfarve1 4 8 3 2" xfId="31100" xr:uid="{00000000-0005-0000-0000-00000A070000}"/>
    <cellStyle name="20 % - Markeringsfarve1 4 8 4" xfId="24098" xr:uid="{00000000-0005-0000-0000-00000B070000}"/>
    <cellStyle name="20 % - Markeringsfarve1 4 9" xfId="4718" xr:uid="{00000000-0005-0000-0000-00000C070000}"/>
    <cellStyle name="20 % - Markeringsfarve1 4 9 2" xfId="11244" xr:uid="{00000000-0005-0000-0000-00000D070000}"/>
    <cellStyle name="20 % - Markeringsfarve1 4 9 2 2" xfId="19009" xr:uid="{00000000-0005-0000-0000-00000E070000}"/>
    <cellStyle name="20 % - Markeringsfarve1 4 9 2 2 2" xfId="36960" xr:uid="{00000000-0005-0000-0000-00000F070000}"/>
    <cellStyle name="20 % - Markeringsfarve1 4 9 2 3" xfId="29959" xr:uid="{00000000-0005-0000-0000-000010070000}"/>
    <cellStyle name="20 % - Markeringsfarve1 4 9 3" xfId="13143" xr:uid="{00000000-0005-0000-0000-000011070000}"/>
    <cellStyle name="20 % - Markeringsfarve1 4 9 3 2" xfId="31101" xr:uid="{00000000-0005-0000-0000-000012070000}"/>
    <cellStyle name="20 % - Markeringsfarve1 4 9 4" xfId="24099" xr:uid="{00000000-0005-0000-0000-000013070000}"/>
    <cellStyle name="20 % - Markeringsfarve1 5" xfId="2850" xr:uid="{00000000-0005-0000-0000-000014070000}"/>
    <cellStyle name="20 % - Markeringsfarve1 5 10" xfId="8349" xr:uid="{00000000-0005-0000-0000-000015070000}"/>
    <cellStyle name="20 % - Markeringsfarve1 5 10 2" xfId="16138" xr:uid="{00000000-0005-0000-0000-000016070000}"/>
    <cellStyle name="20 % - Markeringsfarve1 5 10 2 2" xfId="34089" xr:uid="{00000000-0005-0000-0000-000017070000}"/>
    <cellStyle name="20 % - Markeringsfarve1 5 10 3" xfId="27088" xr:uid="{00000000-0005-0000-0000-000018070000}"/>
    <cellStyle name="20 % - Markeringsfarve1 5 11" xfId="13144" xr:uid="{00000000-0005-0000-0000-000019070000}"/>
    <cellStyle name="20 % - Markeringsfarve1 5 11 2" xfId="31102" xr:uid="{00000000-0005-0000-0000-00001A070000}"/>
    <cellStyle name="20 % - Markeringsfarve1 5 12" xfId="4719" xr:uid="{00000000-0005-0000-0000-00001B070000}"/>
    <cellStyle name="20 % - Markeringsfarve1 5 12 2" xfId="24100" xr:uid="{00000000-0005-0000-0000-00001C070000}"/>
    <cellStyle name="20 % - Markeringsfarve1 5 13" xfId="22234" xr:uid="{00000000-0005-0000-0000-00001D070000}"/>
    <cellStyle name="20 % - Markeringsfarve1 5 2" xfId="2851" xr:uid="{00000000-0005-0000-0000-00001E070000}"/>
    <cellStyle name="20 % - Markeringsfarve1 5 2 2" xfId="4721" xr:uid="{00000000-0005-0000-0000-00001F070000}"/>
    <cellStyle name="20 % - Markeringsfarve1 5 2 2 2" xfId="4722" xr:uid="{00000000-0005-0000-0000-000020070000}"/>
    <cellStyle name="20 % - Markeringsfarve1 5 2 2 2 2" xfId="10583" xr:uid="{00000000-0005-0000-0000-000021070000}"/>
    <cellStyle name="20 % - Markeringsfarve1 5 2 2 2 2 2" xfId="18355" xr:uid="{00000000-0005-0000-0000-000022070000}"/>
    <cellStyle name="20 % - Markeringsfarve1 5 2 2 2 2 2 2" xfId="36306" xr:uid="{00000000-0005-0000-0000-000023070000}"/>
    <cellStyle name="20 % - Markeringsfarve1 5 2 2 2 2 3" xfId="29305" xr:uid="{00000000-0005-0000-0000-000024070000}"/>
    <cellStyle name="20 % - Markeringsfarve1 5 2 2 2 3" xfId="13147" xr:uid="{00000000-0005-0000-0000-000025070000}"/>
    <cellStyle name="20 % - Markeringsfarve1 5 2 2 2 3 2" xfId="31105" xr:uid="{00000000-0005-0000-0000-000026070000}"/>
    <cellStyle name="20 % - Markeringsfarve1 5 2 2 2 4" xfId="24103" xr:uid="{00000000-0005-0000-0000-000027070000}"/>
    <cellStyle name="20 % - Markeringsfarve1 5 2 2 3" xfId="9154" xr:uid="{00000000-0005-0000-0000-000028070000}"/>
    <cellStyle name="20 % - Markeringsfarve1 5 2 2 3 2" xfId="16942" xr:uid="{00000000-0005-0000-0000-000029070000}"/>
    <cellStyle name="20 % - Markeringsfarve1 5 2 2 3 2 2" xfId="34893" xr:uid="{00000000-0005-0000-0000-00002A070000}"/>
    <cellStyle name="20 % - Markeringsfarve1 5 2 2 3 3" xfId="27892" xr:uid="{00000000-0005-0000-0000-00002B070000}"/>
    <cellStyle name="20 % - Markeringsfarve1 5 2 2 4" xfId="13146" xr:uid="{00000000-0005-0000-0000-00002C070000}"/>
    <cellStyle name="20 % - Markeringsfarve1 5 2 2 4 2" xfId="31104" xr:uid="{00000000-0005-0000-0000-00002D070000}"/>
    <cellStyle name="20 % - Markeringsfarve1 5 2 2 5" xfId="24102" xr:uid="{00000000-0005-0000-0000-00002E070000}"/>
    <cellStyle name="20 % - Markeringsfarve1 5 2 3" xfId="4723" xr:uid="{00000000-0005-0000-0000-00002F070000}"/>
    <cellStyle name="20 % - Markeringsfarve1 5 2 3 2" xfId="9813" xr:uid="{00000000-0005-0000-0000-000030070000}"/>
    <cellStyle name="20 % - Markeringsfarve1 5 2 3 2 2" xfId="17595" xr:uid="{00000000-0005-0000-0000-000031070000}"/>
    <cellStyle name="20 % - Markeringsfarve1 5 2 3 2 2 2" xfId="35546" xr:uid="{00000000-0005-0000-0000-000032070000}"/>
    <cellStyle name="20 % - Markeringsfarve1 5 2 3 2 3" xfId="28545" xr:uid="{00000000-0005-0000-0000-000033070000}"/>
    <cellStyle name="20 % - Markeringsfarve1 5 2 3 3" xfId="13148" xr:uid="{00000000-0005-0000-0000-000034070000}"/>
    <cellStyle name="20 % - Markeringsfarve1 5 2 3 3 2" xfId="31106" xr:uid="{00000000-0005-0000-0000-000035070000}"/>
    <cellStyle name="20 % - Markeringsfarve1 5 2 3 4" xfId="24104" xr:uid="{00000000-0005-0000-0000-000036070000}"/>
    <cellStyle name="20 % - Markeringsfarve1 5 2 4" xfId="4724" xr:uid="{00000000-0005-0000-0000-000037070000}"/>
    <cellStyle name="20 % - Markeringsfarve1 5 2 4 2" xfId="11237" xr:uid="{00000000-0005-0000-0000-000038070000}"/>
    <cellStyle name="20 % - Markeringsfarve1 5 2 4 2 2" xfId="19002" xr:uid="{00000000-0005-0000-0000-000039070000}"/>
    <cellStyle name="20 % - Markeringsfarve1 5 2 4 2 2 2" xfId="36953" xr:uid="{00000000-0005-0000-0000-00003A070000}"/>
    <cellStyle name="20 % - Markeringsfarve1 5 2 4 2 3" xfId="29952" xr:uid="{00000000-0005-0000-0000-00003B070000}"/>
    <cellStyle name="20 % - Markeringsfarve1 5 2 4 3" xfId="13149" xr:uid="{00000000-0005-0000-0000-00003C070000}"/>
    <cellStyle name="20 % - Markeringsfarve1 5 2 4 3 2" xfId="31107" xr:uid="{00000000-0005-0000-0000-00003D070000}"/>
    <cellStyle name="20 % - Markeringsfarve1 5 2 4 4" xfId="24105" xr:uid="{00000000-0005-0000-0000-00003E070000}"/>
    <cellStyle name="20 % - Markeringsfarve1 5 2 5" xfId="8350" xr:uid="{00000000-0005-0000-0000-00003F070000}"/>
    <cellStyle name="20 % - Markeringsfarve1 5 2 5 2" xfId="16139" xr:uid="{00000000-0005-0000-0000-000040070000}"/>
    <cellStyle name="20 % - Markeringsfarve1 5 2 5 2 2" xfId="34090" xr:uid="{00000000-0005-0000-0000-000041070000}"/>
    <cellStyle name="20 % - Markeringsfarve1 5 2 5 3" xfId="27089" xr:uid="{00000000-0005-0000-0000-000042070000}"/>
    <cellStyle name="20 % - Markeringsfarve1 5 2 6" xfId="13145" xr:uid="{00000000-0005-0000-0000-000043070000}"/>
    <cellStyle name="20 % - Markeringsfarve1 5 2 6 2" xfId="31103" xr:uid="{00000000-0005-0000-0000-000044070000}"/>
    <cellStyle name="20 % - Markeringsfarve1 5 2 7" xfId="4720" xr:uid="{00000000-0005-0000-0000-000045070000}"/>
    <cellStyle name="20 % - Markeringsfarve1 5 2 7 2" xfId="24101" xr:uid="{00000000-0005-0000-0000-000046070000}"/>
    <cellStyle name="20 % - Markeringsfarve1 5 2 8" xfId="22235" xr:uid="{00000000-0005-0000-0000-000047070000}"/>
    <cellStyle name="20 % - Markeringsfarve1 5 3" xfId="4725" xr:uid="{00000000-0005-0000-0000-000048070000}"/>
    <cellStyle name="20 % - Markeringsfarve1 5 3 2" xfId="4726" xr:uid="{00000000-0005-0000-0000-000049070000}"/>
    <cellStyle name="20 % - Markeringsfarve1 5 3 2 2" xfId="4727" xr:uid="{00000000-0005-0000-0000-00004A070000}"/>
    <cellStyle name="20 % - Markeringsfarve1 5 3 2 2 2" xfId="10630" xr:uid="{00000000-0005-0000-0000-00004B070000}"/>
    <cellStyle name="20 % - Markeringsfarve1 5 3 2 2 2 2" xfId="18402" xr:uid="{00000000-0005-0000-0000-00004C070000}"/>
    <cellStyle name="20 % - Markeringsfarve1 5 3 2 2 2 2 2" xfId="36353" xr:uid="{00000000-0005-0000-0000-00004D070000}"/>
    <cellStyle name="20 % - Markeringsfarve1 5 3 2 2 2 3" xfId="29352" xr:uid="{00000000-0005-0000-0000-00004E070000}"/>
    <cellStyle name="20 % - Markeringsfarve1 5 3 2 2 3" xfId="13152" xr:uid="{00000000-0005-0000-0000-00004F070000}"/>
    <cellStyle name="20 % - Markeringsfarve1 5 3 2 2 3 2" xfId="31110" xr:uid="{00000000-0005-0000-0000-000050070000}"/>
    <cellStyle name="20 % - Markeringsfarve1 5 3 2 2 4" xfId="24108" xr:uid="{00000000-0005-0000-0000-000051070000}"/>
    <cellStyle name="20 % - Markeringsfarve1 5 3 2 3" xfId="9194" xr:uid="{00000000-0005-0000-0000-000052070000}"/>
    <cellStyle name="20 % - Markeringsfarve1 5 3 2 3 2" xfId="16982" xr:uid="{00000000-0005-0000-0000-000053070000}"/>
    <cellStyle name="20 % - Markeringsfarve1 5 3 2 3 2 2" xfId="34933" xr:uid="{00000000-0005-0000-0000-000054070000}"/>
    <cellStyle name="20 % - Markeringsfarve1 5 3 2 3 3" xfId="27932" xr:uid="{00000000-0005-0000-0000-000055070000}"/>
    <cellStyle name="20 % - Markeringsfarve1 5 3 2 4" xfId="13151" xr:uid="{00000000-0005-0000-0000-000056070000}"/>
    <cellStyle name="20 % - Markeringsfarve1 5 3 2 4 2" xfId="31109" xr:uid="{00000000-0005-0000-0000-000057070000}"/>
    <cellStyle name="20 % - Markeringsfarve1 5 3 2 5" xfId="24107" xr:uid="{00000000-0005-0000-0000-000058070000}"/>
    <cellStyle name="20 % - Markeringsfarve1 5 3 3" xfId="4728" xr:uid="{00000000-0005-0000-0000-000059070000}"/>
    <cellStyle name="20 % - Markeringsfarve1 5 3 3 2" xfId="9860" xr:uid="{00000000-0005-0000-0000-00005A070000}"/>
    <cellStyle name="20 % - Markeringsfarve1 5 3 3 2 2" xfId="17642" xr:uid="{00000000-0005-0000-0000-00005B070000}"/>
    <cellStyle name="20 % - Markeringsfarve1 5 3 3 2 2 2" xfId="35593" xr:uid="{00000000-0005-0000-0000-00005C070000}"/>
    <cellStyle name="20 % - Markeringsfarve1 5 3 3 2 3" xfId="28592" xr:uid="{00000000-0005-0000-0000-00005D070000}"/>
    <cellStyle name="20 % - Markeringsfarve1 5 3 3 3" xfId="13153" xr:uid="{00000000-0005-0000-0000-00005E070000}"/>
    <cellStyle name="20 % - Markeringsfarve1 5 3 3 3 2" xfId="31111" xr:uid="{00000000-0005-0000-0000-00005F070000}"/>
    <cellStyle name="20 % - Markeringsfarve1 5 3 3 4" xfId="24109" xr:uid="{00000000-0005-0000-0000-000060070000}"/>
    <cellStyle name="20 % - Markeringsfarve1 5 3 4" xfId="4729" xr:uid="{00000000-0005-0000-0000-000061070000}"/>
    <cellStyle name="20 % - Markeringsfarve1 5 3 4 2" xfId="11236" xr:uid="{00000000-0005-0000-0000-000062070000}"/>
    <cellStyle name="20 % - Markeringsfarve1 5 3 4 2 2" xfId="19001" xr:uid="{00000000-0005-0000-0000-000063070000}"/>
    <cellStyle name="20 % - Markeringsfarve1 5 3 4 2 2 2" xfId="36952" xr:uid="{00000000-0005-0000-0000-000064070000}"/>
    <cellStyle name="20 % - Markeringsfarve1 5 3 4 2 3" xfId="29951" xr:uid="{00000000-0005-0000-0000-000065070000}"/>
    <cellStyle name="20 % - Markeringsfarve1 5 3 4 3" xfId="13154" xr:uid="{00000000-0005-0000-0000-000066070000}"/>
    <cellStyle name="20 % - Markeringsfarve1 5 3 4 3 2" xfId="31112" xr:uid="{00000000-0005-0000-0000-000067070000}"/>
    <cellStyle name="20 % - Markeringsfarve1 5 3 4 4" xfId="24110" xr:uid="{00000000-0005-0000-0000-000068070000}"/>
    <cellStyle name="20 % - Markeringsfarve1 5 3 5" xfId="8351" xr:uid="{00000000-0005-0000-0000-000069070000}"/>
    <cellStyle name="20 % - Markeringsfarve1 5 3 5 2" xfId="16140" xr:uid="{00000000-0005-0000-0000-00006A070000}"/>
    <cellStyle name="20 % - Markeringsfarve1 5 3 5 2 2" xfId="34091" xr:uid="{00000000-0005-0000-0000-00006B070000}"/>
    <cellStyle name="20 % - Markeringsfarve1 5 3 5 3" xfId="27090" xr:uid="{00000000-0005-0000-0000-00006C070000}"/>
    <cellStyle name="20 % - Markeringsfarve1 5 3 6" xfId="13150" xr:uid="{00000000-0005-0000-0000-00006D070000}"/>
    <cellStyle name="20 % - Markeringsfarve1 5 3 6 2" xfId="31108" xr:uid="{00000000-0005-0000-0000-00006E070000}"/>
    <cellStyle name="20 % - Markeringsfarve1 5 3 7" xfId="24106" xr:uid="{00000000-0005-0000-0000-00006F070000}"/>
    <cellStyle name="20 % - Markeringsfarve1 5 4" xfId="4730" xr:uid="{00000000-0005-0000-0000-000070070000}"/>
    <cellStyle name="20 % - Markeringsfarve1 5 4 2" xfId="4731" xr:uid="{00000000-0005-0000-0000-000071070000}"/>
    <cellStyle name="20 % - Markeringsfarve1 5 4 2 2" xfId="4732" xr:uid="{00000000-0005-0000-0000-000072070000}"/>
    <cellStyle name="20 % - Markeringsfarve1 5 4 2 2 2" xfId="10821" xr:uid="{00000000-0005-0000-0000-000073070000}"/>
    <cellStyle name="20 % - Markeringsfarve1 5 4 2 2 2 2" xfId="18593" xr:uid="{00000000-0005-0000-0000-000074070000}"/>
    <cellStyle name="20 % - Markeringsfarve1 5 4 2 2 2 2 2" xfId="36544" xr:uid="{00000000-0005-0000-0000-000075070000}"/>
    <cellStyle name="20 % - Markeringsfarve1 5 4 2 2 2 3" xfId="29543" xr:uid="{00000000-0005-0000-0000-000076070000}"/>
    <cellStyle name="20 % - Markeringsfarve1 5 4 2 2 3" xfId="13157" xr:uid="{00000000-0005-0000-0000-000077070000}"/>
    <cellStyle name="20 % - Markeringsfarve1 5 4 2 2 3 2" xfId="31115" xr:uid="{00000000-0005-0000-0000-000078070000}"/>
    <cellStyle name="20 % - Markeringsfarve1 5 4 2 2 4" xfId="24113" xr:uid="{00000000-0005-0000-0000-000079070000}"/>
    <cellStyle name="20 % - Markeringsfarve1 5 4 2 3" xfId="9356" xr:uid="{00000000-0005-0000-0000-00007A070000}"/>
    <cellStyle name="20 % - Markeringsfarve1 5 4 2 3 2" xfId="17141" xr:uid="{00000000-0005-0000-0000-00007B070000}"/>
    <cellStyle name="20 % - Markeringsfarve1 5 4 2 3 2 2" xfId="35092" xr:uid="{00000000-0005-0000-0000-00007C070000}"/>
    <cellStyle name="20 % - Markeringsfarve1 5 4 2 3 3" xfId="28091" xr:uid="{00000000-0005-0000-0000-00007D070000}"/>
    <cellStyle name="20 % - Markeringsfarve1 5 4 2 4" xfId="13156" xr:uid="{00000000-0005-0000-0000-00007E070000}"/>
    <cellStyle name="20 % - Markeringsfarve1 5 4 2 4 2" xfId="31114" xr:uid="{00000000-0005-0000-0000-00007F070000}"/>
    <cellStyle name="20 % - Markeringsfarve1 5 4 2 5" xfId="24112" xr:uid="{00000000-0005-0000-0000-000080070000}"/>
    <cellStyle name="20 % - Markeringsfarve1 5 4 3" xfId="4733" xr:uid="{00000000-0005-0000-0000-000081070000}"/>
    <cellStyle name="20 % - Markeringsfarve1 5 4 3 2" xfId="10097" xr:uid="{00000000-0005-0000-0000-000082070000}"/>
    <cellStyle name="20 % - Markeringsfarve1 5 4 3 2 2" xfId="17878" xr:uid="{00000000-0005-0000-0000-000083070000}"/>
    <cellStyle name="20 % - Markeringsfarve1 5 4 3 2 2 2" xfId="35829" xr:uid="{00000000-0005-0000-0000-000084070000}"/>
    <cellStyle name="20 % - Markeringsfarve1 5 4 3 2 3" xfId="28828" xr:uid="{00000000-0005-0000-0000-000085070000}"/>
    <cellStyle name="20 % - Markeringsfarve1 5 4 3 3" xfId="13158" xr:uid="{00000000-0005-0000-0000-000086070000}"/>
    <cellStyle name="20 % - Markeringsfarve1 5 4 3 3 2" xfId="31116" xr:uid="{00000000-0005-0000-0000-000087070000}"/>
    <cellStyle name="20 % - Markeringsfarve1 5 4 3 4" xfId="24114" xr:uid="{00000000-0005-0000-0000-000088070000}"/>
    <cellStyle name="20 % - Markeringsfarve1 5 4 4" xfId="4734" xr:uid="{00000000-0005-0000-0000-000089070000}"/>
    <cellStyle name="20 % - Markeringsfarve1 5 4 4 2" xfId="11235" xr:uid="{00000000-0005-0000-0000-00008A070000}"/>
    <cellStyle name="20 % - Markeringsfarve1 5 4 4 2 2" xfId="19000" xr:uid="{00000000-0005-0000-0000-00008B070000}"/>
    <cellStyle name="20 % - Markeringsfarve1 5 4 4 2 2 2" xfId="36951" xr:uid="{00000000-0005-0000-0000-00008C070000}"/>
    <cellStyle name="20 % - Markeringsfarve1 5 4 4 2 3" xfId="29950" xr:uid="{00000000-0005-0000-0000-00008D070000}"/>
    <cellStyle name="20 % - Markeringsfarve1 5 4 4 3" xfId="13159" xr:uid="{00000000-0005-0000-0000-00008E070000}"/>
    <cellStyle name="20 % - Markeringsfarve1 5 4 4 3 2" xfId="31117" xr:uid="{00000000-0005-0000-0000-00008F070000}"/>
    <cellStyle name="20 % - Markeringsfarve1 5 4 4 4" xfId="24115" xr:uid="{00000000-0005-0000-0000-000090070000}"/>
    <cellStyle name="20 % - Markeringsfarve1 5 4 5" xfId="8352" xr:uid="{00000000-0005-0000-0000-000091070000}"/>
    <cellStyle name="20 % - Markeringsfarve1 5 4 5 2" xfId="16141" xr:uid="{00000000-0005-0000-0000-000092070000}"/>
    <cellStyle name="20 % - Markeringsfarve1 5 4 5 2 2" xfId="34092" xr:uid="{00000000-0005-0000-0000-000093070000}"/>
    <cellStyle name="20 % - Markeringsfarve1 5 4 5 3" xfId="27091" xr:uid="{00000000-0005-0000-0000-000094070000}"/>
    <cellStyle name="20 % - Markeringsfarve1 5 4 6" xfId="13155" xr:uid="{00000000-0005-0000-0000-000095070000}"/>
    <cellStyle name="20 % - Markeringsfarve1 5 4 6 2" xfId="31113" xr:uid="{00000000-0005-0000-0000-000096070000}"/>
    <cellStyle name="20 % - Markeringsfarve1 5 4 7" xfId="24111" xr:uid="{00000000-0005-0000-0000-000097070000}"/>
    <cellStyle name="20 % - Markeringsfarve1 5 5" xfId="4735" xr:uid="{00000000-0005-0000-0000-000098070000}"/>
    <cellStyle name="20 % - Markeringsfarve1 5 5 2" xfId="4736" xr:uid="{00000000-0005-0000-0000-000099070000}"/>
    <cellStyle name="20 % - Markeringsfarve1 5 5 2 2" xfId="4737" xr:uid="{00000000-0005-0000-0000-00009A070000}"/>
    <cellStyle name="20 % - Markeringsfarve1 5 5 2 2 2" xfId="10938" xr:uid="{00000000-0005-0000-0000-00009B070000}"/>
    <cellStyle name="20 % - Markeringsfarve1 5 5 2 2 2 2" xfId="18710" xr:uid="{00000000-0005-0000-0000-00009C070000}"/>
    <cellStyle name="20 % - Markeringsfarve1 5 5 2 2 2 2 2" xfId="36661" xr:uid="{00000000-0005-0000-0000-00009D070000}"/>
    <cellStyle name="20 % - Markeringsfarve1 5 5 2 2 2 3" xfId="29660" xr:uid="{00000000-0005-0000-0000-00009E070000}"/>
    <cellStyle name="20 % - Markeringsfarve1 5 5 2 2 3" xfId="13162" xr:uid="{00000000-0005-0000-0000-00009F070000}"/>
    <cellStyle name="20 % - Markeringsfarve1 5 5 2 2 3 2" xfId="31120" xr:uid="{00000000-0005-0000-0000-0000A0070000}"/>
    <cellStyle name="20 % - Markeringsfarve1 5 5 2 2 4" xfId="24118" xr:uid="{00000000-0005-0000-0000-0000A1070000}"/>
    <cellStyle name="20 % - Markeringsfarve1 5 5 2 3" xfId="9455" xr:uid="{00000000-0005-0000-0000-0000A2070000}"/>
    <cellStyle name="20 % - Markeringsfarve1 5 5 2 3 2" xfId="17240" xr:uid="{00000000-0005-0000-0000-0000A3070000}"/>
    <cellStyle name="20 % - Markeringsfarve1 5 5 2 3 2 2" xfId="35191" xr:uid="{00000000-0005-0000-0000-0000A4070000}"/>
    <cellStyle name="20 % - Markeringsfarve1 5 5 2 3 3" xfId="28190" xr:uid="{00000000-0005-0000-0000-0000A5070000}"/>
    <cellStyle name="20 % - Markeringsfarve1 5 5 2 4" xfId="13161" xr:uid="{00000000-0005-0000-0000-0000A6070000}"/>
    <cellStyle name="20 % - Markeringsfarve1 5 5 2 4 2" xfId="31119" xr:uid="{00000000-0005-0000-0000-0000A7070000}"/>
    <cellStyle name="20 % - Markeringsfarve1 5 5 2 5" xfId="24117" xr:uid="{00000000-0005-0000-0000-0000A8070000}"/>
    <cellStyle name="20 % - Markeringsfarve1 5 5 3" xfId="4738" xr:uid="{00000000-0005-0000-0000-0000A9070000}"/>
    <cellStyle name="20 % - Markeringsfarve1 5 5 3 2" xfId="10214" xr:uid="{00000000-0005-0000-0000-0000AA070000}"/>
    <cellStyle name="20 % - Markeringsfarve1 5 5 3 2 2" xfId="17995" xr:uid="{00000000-0005-0000-0000-0000AB070000}"/>
    <cellStyle name="20 % - Markeringsfarve1 5 5 3 2 2 2" xfId="35946" xr:uid="{00000000-0005-0000-0000-0000AC070000}"/>
    <cellStyle name="20 % - Markeringsfarve1 5 5 3 2 3" xfId="28945" xr:uid="{00000000-0005-0000-0000-0000AD070000}"/>
    <cellStyle name="20 % - Markeringsfarve1 5 5 3 3" xfId="13163" xr:uid="{00000000-0005-0000-0000-0000AE070000}"/>
    <cellStyle name="20 % - Markeringsfarve1 5 5 3 3 2" xfId="31121" xr:uid="{00000000-0005-0000-0000-0000AF070000}"/>
    <cellStyle name="20 % - Markeringsfarve1 5 5 3 4" xfId="24119" xr:uid="{00000000-0005-0000-0000-0000B0070000}"/>
    <cellStyle name="20 % - Markeringsfarve1 5 5 4" xfId="4739" xr:uid="{00000000-0005-0000-0000-0000B1070000}"/>
    <cellStyle name="20 % - Markeringsfarve1 5 5 4 2" xfId="11234" xr:uid="{00000000-0005-0000-0000-0000B2070000}"/>
    <cellStyle name="20 % - Markeringsfarve1 5 5 4 2 2" xfId="18999" xr:uid="{00000000-0005-0000-0000-0000B3070000}"/>
    <cellStyle name="20 % - Markeringsfarve1 5 5 4 2 2 2" xfId="36950" xr:uid="{00000000-0005-0000-0000-0000B4070000}"/>
    <cellStyle name="20 % - Markeringsfarve1 5 5 4 2 3" xfId="29949" xr:uid="{00000000-0005-0000-0000-0000B5070000}"/>
    <cellStyle name="20 % - Markeringsfarve1 5 5 4 3" xfId="13164" xr:uid="{00000000-0005-0000-0000-0000B6070000}"/>
    <cellStyle name="20 % - Markeringsfarve1 5 5 4 3 2" xfId="31122" xr:uid="{00000000-0005-0000-0000-0000B7070000}"/>
    <cellStyle name="20 % - Markeringsfarve1 5 5 4 4" xfId="24120" xr:uid="{00000000-0005-0000-0000-0000B8070000}"/>
    <cellStyle name="20 % - Markeringsfarve1 5 5 5" xfId="8353" xr:uid="{00000000-0005-0000-0000-0000B9070000}"/>
    <cellStyle name="20 % - Markeringsfarve1 5 5 5 2" xfId="16142" xr:uid="{00000000-0005-0000-0000-0000BA070000}"/>
    <cellStyle name="20 % - Markeringsfarve1 5 5 5 2 2" xfId="34093" xr:uid="{00000000-0005-0000-0000-0000BB070000}"/>
    <cellStyle name="20 % - Markeringsfarve1 5 5 5 3" xfId="27092" xr:uid="{00000000-0005-0000-0000-0000BC070000}"/>
    <cellStyle name="20 % - Markeringsfarve1 5 5 6" xfId="13160" xr:uid="{00000000-0005-0000-0000-0000BD070000}"/>
    <cellStyle name="20 % - Markeringsfarve1 5 5 6 2" xfId="31118" xr:uid="{00000000-0005-0000-0000-0000BE070000}"/>
    <cellStyle name="20 % - Markeringsfarve1 5 5 7" xfId="24116" xr:uid="{00000000-0005-0000-0000-0000BF070000}"/>
    <cellStyle name="20 % - Markeringsfarve1 5 6" xfId="4740" xr:uid="{00000000-0005-0000-0000-0000C0070000}"/>
    <cellStyle name="20 % - Markeringsfarve1 5 6 2" xfId="4741" xr:uid="{00000000-0005-0000-0000-0000C1070000}"/>
    <cellStyle name="20 % - Markeringsfarve1 5 6 2 2" xfId="4742" xr:uid="{00000000-0005-0000-0000-0000C2070000}"/>
    <cellStyle name="20 % - Markeringsfarve1 5 6 2 2 2" xfId="10985" xr:uid="{00000000-0005-0000-0000-0000C3070000}"/>
    <cellStyle name="20 % - Markeringsfarve1 5 6 2 2 2 2" xfId="18757" xr:uid="{00000000-0005-0000-0000-0000C4070000}"/>
    <cellStyle name="20 % - Markeringsfarve1 5 6 2 2 2 2 2" xfId="36708" xr:uid="{00000000-0005-0000-0000-0000C5070000}"/>
    <cellStyle name="20 % - Markeringsfarve1 5 6 2 2 2 3" xfId="29707" xr:uid="{00000000-0005-0000-0000-0000C6070000}"/>
    <cellStyle name="20 % - Markeringsfarve1 5 6 2 2 3" xfId="13167" xr:uid="{00000000-0005-0000-0000-0000C7070000}"/>
    <cellStyle name="20 % - Markeringsfarve1 5 6 2 2 3 2" xfId="31125" xr:uid="{00000000-0005-0000-0000-0000C8070000}"/>
    <cellStyle name="20 % - Markeringsfarve1 5 6 2 2 4" xfId="24123" xr:uid="{00000000-0005-0000-0000-0000C9070000}"/>
    <cellStyle name="20 % - Markeringsfarve1 5 6 2 3" xfId="9496" xr:uid="{00000000-0005-0000-0000-0000CA070000}"/>
    <cellStyle name="20 % - Markeringsfarve1 5 6 2 3 2" xfId="17281" xr:uid="{00000000-0005-0000-0000-0000CB070000}"/>
    <cellStyle name="20 % - Markeringsfarve1 5 6 2 3 2 2" xfId="35232" xr:uid="{00000000-0005-0000-0000-0000CC070000}"/>
    <cellStyle name="20 % - Markeringsfarve1 5 6 2 3 3" xfId="28231" xr:uid="{00000000-0005-0000-0000-0000CD070000}"/>
    <cellStyle name="20 % - Markeringsfarve1 5 6 2 4" xfId="13166" xr:uid="{00000000-0005-0000-0000-0000CE070000}"/>
    <cellStyle name="20 % - Markeringsfarve1 5 6 2 4 2" xfId="31124" xr:uid="{00000000-0005-0000-0000-0000CF070000}"/>
    <cellStyle name="20 % - Markeringsfarve1 5 6 2 5" xfId="24122" xr:uid="{00000000-0005-0000-0000-0000D0070000}"/>
    <cellStyle name="20 % - Markeringsfarve1 5 6 3" xfId="4743" xr:uid="{00000000-0005-0000-0000-0000D1070000}"/>
    <cellStyle name="20 % - Markeringsfarve1 5 6 3 2" xfId="10262" xr:uid="{00000000-0005-0000-0000-0000D2070000}"/>
    <cellStyle name="20 % - Markeringsfarve1 5 6 3 2 2" xfId="18043" xr:uid="{00000000-0005-0000-0000-0000D3070000}"/>
    <cellStyle name="20 % - Markeringsfarve1 5 6 3 2 2 2" xfId="35994" xr:uid="{00000000-0005-0000-0000-0000D4070000}"/>
    <cellStyle name="20 % - Markeringsfarve1 5 6 3 2 3" xfId="28993" xr:uid="{00000000-0005-0000-0000-0000D5070000}"/>
    <cellStyle name="20 % - Markeringsfarve1 5 6 3 3" xfId="13168" xr:uid="{00000000-0005-0000-0000-0000D6070000}"/>
    <cellStyle name="20 % - Markeringsfarve1 5 6 3 3 2" xfId="31126" xr:uid="{00000000-0005-0000-0000-0000D7070000}"/>
    <cellStyle name="20 % - Markeringsfarve1 5 6 3 4" xfId="24124" xr:uid="{00000000-0005-0000-0000-0000D8070000}"/>
    <cellStyle name="20 % - Markeringsfarve1 5 6 4" xfId="4744" xr:uid="{00000000-0005-0000-0000-0000D9070000}"/>
    <cellStyle name="20 % - Markeringsfarve1 5 6 4 2" xfId="11233" xr:uid="{00000000-0005-0000-0000-0000DA070000}"/>
    <cellStyle name="20 % - Markeringsfarve1 5 6 4 2 2" xfId="18998" xr:uid="{00000000-0005-0000-0000-0000DB070000}"/>
    <cellStyle name="20 % - Markeringsfarve1 5 6 4 2 2 2" xfId="36949" xr:uid="{00000000-0005-0000-0000-0000DC070000}"/>
    <cellStyle name="20 % - Markeringsfarve1 5 6 4 2 3" xfId="29948" xr:uid="{00000000-0005-0000-0000-0000DD070000}"/>
    <cellStyle name="20 % - Markeringsfarve1 5 6 4 3" xfId="13169" xr:uid="{00000000-0005-0000-0000-0000DE070000}"/>
    <cellStyle name="20 % - Markeringsfarve1 5 6 4 3 2" xfId="31127" xr:uid="{00000000-0005-0000-0000-0000DF070000}"/>
    <cellStyle name="20 % - Markeringsfarve1 5 6 4 4" xfId="24125" xr:uid="{00000000-0005-0000-0000-0000E0070000}"/>
    <cellStyle name="20 % - Markeringsfarve1 5 6 5" xfId="8354" xr:uid="{00000000-0005-0000-0000-0000E1070000}"/>
    <cellStyle name="20 % - Markeringsfarve1 5 6 5 2" xfId="16143" xr:uid="{00000000-0005-0000-0000-0000E2070000}"/>
    <cellStyle name="20 % - Markeringsfarve1 5 6 5 2 2" xfId="34094" xr:uid="{00000000-0005-0000-0000-0000E3070000}"/>
    <cellStyle name="20 % - Markeringsfarve1 5 6 5 3" xfId="27093" xr:uid="{00000000-0005-0000-0000-0000E4070000}"/>
    <cellStyle name="20 % - Markeringsfarve1 5 6 6" xfId="13165" xr:uid="{00000000-0005-0000-0000-0000E5070000}"/>
    <cellStyle name="20 % - Markeringsfarve1 5 6 6 2" xfId="31123" xr:uid="{00000000-0005-0000-0000-0000E6070000}"/>
    <cellStyle name="20 % - Markeringsfarve1 5 6 7" xfId="24121" xr:uid="{00000000-0005-0000-0000-0000E7070000}"/>
    <cellStyle name="20 % - Markeringsfarve1 5 7" xfId="4745" xr:uid="{00000000-0005-0000-0000-0000E8070000}"/>
    <cellStyle name="20 % - Markeringsfarve1 5 7 2" xfId="4746" xr:uid="{00000000-0005-0000-0000-0000E9070000}"/>
    <cellStyle name="20 % - Markeringsfarve1 5 7 2 2" xfId="10464" xr:uid="{00000000-0005-0000-0000-0000EA070000}"/>
    <cellStyle name="20 % - Markeringsfarve1 5 7 2 2 2" xfId="18236" xr:uid="{00000000-0005-0000-0000-0000EB070000}"/>
    <cellStyle name="20 % - Markeringsfarve1 5 7 2 2 2 2" xfId="36187" xr:uid="{00000000-0005-0000-0000-0000EC070000}"/>
    <cellStyle name="20 % - Markeringsfarve1 5 7 2 2 3" xfId="29186" xr:uid="{00000000-0005-0000-0000-0000ED070000}"/>
    <cellStyle name="20 % - Markeringsfarve1 5 7 2 3" xfId="13171" xr:uid="{00000000-0005-0000-0000-0000EE070000}"/>
    <cellStyle name="20 % - Markeringsfarve1 5 7 2 3 2" xfId="31129" xr:uid="{00000000-0005-0000-0000-0000EF070000}"/>
    <cellStyle name="20 % - Markeringsfarve1 5 7 2 4" xfId="24127" xr:uid="{00000000-0005-0000-0000-0000F0070000}"/>
    <cellStyle name="20 % - Markeringsfarve1 5 7 3" xfId="9055" xr:uid="{00000000-0005-0000-0000-0000F1070000}"/>
    <cellStyle name="20 % - Markeringsfarve1 5 7 3 2" xfId="16843" xr:uid="{00000000-0005-0000-0000-0000F2070000}"/>
    <cellStyle name="20 % - Markeringsfarve1 5 7 3 2 2" xfId="34794" xr:uid="{00000000-0005-0000-0000-0000F3070000}"/>
    <cellStyle name="20 % - Markeringsfarve1 5 7 3 3" xfId="27793" xr:uid="{00000000-0005-0000-0000-0000F4070000}"/>
    <cellStyle name="20 % - Markeringsfarve1 5 7 4" xfId="13170" xr:uid="{00000000-0005-0000-0000-0000F5070000}"/>
    <cellStyle name="20 % - Markeringsfarve1 5 7 4 2" xfId="31128" xr:uid="{00000000-0005-0000-0000-0000F6070000}"/>
    <cellStyle name="20 % - Markeringsfarve1 5 7 5" xfId="24126" xr:uid="{00000000-0005-0000-0000-0000F7070000}"/>
    <cellStyle name="20 % - Markeringsfarve1 5 8" xfId="4747" xr:uid="{00000000-0005-0000-0000-0000F8070000}"/>
    <cellStyle name="20 % - Markeringsfarve1 5 8 2" xfId="9692" xr:uid="{00000000-0005-0000-0000-0000F9070000}"/>
    <cellStyle name="20 % - Markeringsfarve1 5 8 2 2" xfId="17474" xr:uid="{00000000-0005-0000-0000-0000FA070000}"/>
    <cellStyle name="20 % - Markeringsfarve1 5 8 2 2 2" xfId="35425" xr:uid="{00000000-0005-0000-0000-0000FB070000}"/>
    <cellStyle name="20 % - Markeringsfarve1 5 8 2 3" xfId="28424" xr:uid="{00000000-0005-0000-0000-0000FC070000}"/>
    <cellStyle name="20 % - Markeringsfarve1 5 8 3" xfId="13172" xr:uid="{00000000-0005-0000-0000-0000FD070000}"/>
    <cellStyle name="20 % - Markeringsfarve1 5 8 3 2" xfId="31130" xr:uid="{00000000-0005-0000-0000-0000FE070000}"/>
    <cellStyle name="20 % - Markeringsfarve1 5 8 4" xfId="24128" xr:uid="{00000000-0005-0000-0000-0000FF070000}"/>
    <cellStyle name="20 % - Markeringsfarve1 5 9" xfId="4748" xr:uid="{00000000-0005-0000-0000-000000080000}"/>
    <cellStyle name="20 % - Markeringsfarve1 5 9 2" xfId="11238" xr:uid="{00000000-0005-0000-0000-000001080000}"/>
    <cellStyle name="20 % - Markeringsfarve1 5 9 2 2" xfId="19003" xr:uid="{00000000-0005-0000-0000-000002080000}"/>
    <cellStyle name="20 % - Markeringsfarve1 5 9 2 2 2" xfId="36954" xr:uid="{00000000-0005-0000-0000-000003080000}"/>
    <cellStyle name="20 % - Markeringsfarve1 5 9 2 3" xfId="29953" xr:uid="{00000000-0005-0000-0000-000004080000}"/>
    <cellStyle name="20 % - Markeringsfarve1 5 9 3" xfId="13173" xr:uid="{00000000-0005-0000-0000-000005080000}"/>
    <cellStyle name="20 % - Markeringsfarve1 5 9 3 2" xfId="31131" xr:uid="{00000000-0005-0000-0000-000006080000}"/>
    <cellStyle name="20 % - Markeringsfarve1 5 9 4" xfId="24129" xr:uid="{00000000-0005-0000-0000-000007080000}"/>
    <cellStyle name="20 % - Markeringsfarve1 6" xfId="2852" xr:uid="{00000000-0005-0000-0000-000008080000}"/>
    <cellStyle name="20 % - Markeringsfarve1 6 2" xfId="2853" xr:uid="{00000000-0005-0000-0000-000009080000}"/>
    <cellStyle name="20 % - Markeringsfarve1 6 2 2" xfId="4751" xr:uid="{00000000-0005-0000-0000-00000A080000}"/>
    <cellStyle name="20 % - Markeringsfarve1 6 2 2 2" xfId="4752" xr:uid="{00000000-0005-0000-0000-00000B080000}"/>
    <cellStyle name="20 % - Markeringsfarve1 6 2 2 2 2" xfId="10631" xr:uid="{00000000-0005-0000-0000-00000C080000}"/>
    <cellStyle name="20 % - Markeringsfarve1 6 2 2 2 2 2" xfId="18403" xr:uid="{00000000-0005-0000-0000-00000D080000}"/>
    <cellStyle name="20 % - Markeringsfarve1 6 2 2 2 2 2 2" xfId="36354" xr:uid="{00000000-0005-0000-0000-00000E080000}"/>
    <cellStyle name="20 % - Markeringsfarve1 6 2 2 2 2 3" xfId="29353" xr:uid="{00000000-0005-0000-0000-00000F080000}"/>
    <cellStyle name="20 % - Markeringsfarve1 6 2 2 2 3" xfId="13177" xr:uid="{00000000-0005-0000-0000-000010080000}"/>
    <cellStyle name="20 % - Markeringsfarve1 6 2 2 2 3 2" xfId="31135" xr:uid="{00000000-0005-0000-0000-000011080000}"/>
    <cellStyle name="20 % - Markeringsfarve1 6 2 2 2 4" xfId="24133" xr:uid="{00000000-0005-0000-0000-000012080000}"/>
    <cellStyle name="20 % - Markeringsfarve1 6 2 2 3" xfId="9195" xr:uid="{00000000-0005-0000-0000-000013080000}"/>
    <cellStyle name="20 % - Markeringsfarve1 6 2 2 3 2" xfId="16983" xr:uid="{00000000-0005-0000-0000-000014080000}"/>
    <cellStyle name="20 % - Markeringsfarve1 6 2 2 3 2 2" xfId="34934" xr:uid="{00000000-0005-0000-0000-000015080000}"/>
    <cellStyle name="20 % - Markeringsfarve1 6 2 2 3 3" xfId="27933" xr:uid="{00000000-0005-0000-0000-000016080000}"/>
    <cellStyle name="20 % - Markeringsfarve1 6 2 2 4" xfId="13176" xr:uid="{00000000-0005-0000-0000-000017080000}"/>
    <cellStyle name="20 % - Markeringsfarve1 6 2 2 4 2" xfId="31134" xr:uid="{00000000-0005-0000-0000-000018080000}"/>
    <cellStyle name="20 % - Markeringsfarve1 6 2 2 5" xfId="24132" xr:uid="{00000000-0005-0000-0000-000019080000}"/>
    <cellStyle name="20 % - Markeringsfarve1 6 2 3" xfId="4753" xr:uid="{00000000-0005-0000-0000-00001A080000}"/>
    <cellStyle name="20 % - Markeringsfarve1 6 2 3 2" xfId="9861" xr:uid="{00000000-0005-0000-0000-00001B080000}"/>
    <cellStyle name="20 % - Markeringsfarve1 6 2 3 2 2" xfId="17643" xr:uid="{00000000-0005-0000-0000-00001C080000}"/>
    <cellStyle name="20 % - Markeringsfarve1 6 2 3 2 2 2" xfId="35594" xr:uid="{00000000-0005-0000-0000-00001D080000}"/>
    <cellStyle name="20 % - Markeringsfarve1 6 2 3 2 3" xfId="28593" xr:uid="{00000000-0005-0000-0000-00001E080000}"/>
    <cellStyle name="20 % - Markeringsfarve1 6 2 3 3" xfId="13178" xr:uid="{00000000-0005-0000-0000-00001F080000}"/>
    <cellStyle name="20 % - Markeringsfarve1 6 2 3 3 2" xfId="31136" xr:uid="{00000000-0005-0000-0000-000020080000}"/>
    <cellStyle name="20 % - Markeringsfarve1 6 2 3 4" xfId="24134" xr:uid="{00000000-0005-0000-0000-000021080000}"/>
    <cellStyle name="20 % - Markeringsfarve1 6 2 4" xfId="4754" xr:uid="{00000000-0005-0000-0000-000022080000}"/>
    <cellStyle name="20 % - Markeringsfarve1 6 2 4 2" xfId="11429" xr:uid="{00000000-0005-0000-0000-000023080000}"/>
    <cellStyle name="20 % - Markeringsfarve1 6 2 4 2 2" xfId="19188" xr:uid="{00000000-0005-0000-0000-000024080000}"/>
    <cellStyle name="20 % - Markeringsfarve1 6 2 4 2 2 2" xfId="37139" xr:uid="{00000000-0005-0000-0000-000025080000}"/>
    <cellStyle name="20 % - Markeringsfarve1 6 2 4 2 3" xfId="30138" xr:uid="{00000000-0005-0000-0000-000026080000}"/>
    <cellStyle name="20 % - Markeringsfarve1 6 2 4 3" xfId="13179" xr:uid="{00000000-0005-0000-0000-000027080000}"/>
    <cellStyle name="20 % - Markeringsfarve1 6 2 4 3 2" xfId="31137" xr:uid="{00000000-0005-0000-0000-000028080000}"/>
    <cellStyle name="20 % - Markeringsfarve1 6 2 4 4" xfId="24135" xr:uid="{00000000-0005-0000-0000-000029080000}"/>
    <cellStyle name="20 % - Markeringsfarve1 6 2 5" xfId="8356" xr:uid="{00000000-0005-0000-0000-00002A080000}"/>
    <cellStyle name="20 % - Markeringsfarve1 6 2 5 2" xfId="16145" xr:uid="{00000000-0005-0000-0000-00002B080000}"/>
    <cellStyle name="20 % - Markeringsfarve1 6 2 5 2 2" xfId="34096" xr:uid="{00000000-0005-0000-0000-00002C080000}"/>
    <cellStyle name="20 % - Markeringsfarve1 6 2 5 3" xfId="27095" xr:uid="{00000000-0005-0000-0000-00002D080000}"/>
    <cellStyle name="20 % - Markeringsfarve1 6 2 6" xfId="13175" xr:uid="{00000000-0005-0000-0000-00002E080000}"/>
    <cellStyle name="20 % - Markeringsfarve1 6 2 6 2" xfId="31133" xr:uid="{00000000-0005-0000-0000-00002F080000}"/>
    <cellStyle name="20 % - Markeringsfarve1 6 2 7" xfId="4750" xr:uid="{00000000-0005-0000-0000-000030080000}"/>
    <cellStyle name="20 % - Markeringsfarve1 6 2 7 2" xfId="24131" xr:uid="{00000000-0005-0000-0000-000031080000}"/>
    <cellStyle name="20 % - Markeringsfarve1 6 2 8" xfId="22237" xr:uid="{00000000-0005-0000-0000-000032080000}"/>
    <cellStyle name="20 % - Markeringsfarve1 6 3" xfId="4755" xr:uid="{00000000-0005-0000-0000-000033080000}"/>
    <cellStyle name="20 % - Markeringsfarve1 6 3 2" xfId="4756" xr:uid="{00000000-0005-0000-0000-000034080000}"/>
    <cellStyle name="20 % - Markeringsfarve1 6 3 2 2" xfId="10505" xr:uid="{00000000-0005-0000-0000-000035080000}"/>
    <cellStyle name="20 % - Markeringsfarve1 6 3 2 2 2" xfId="18277" xr:uid="{00000000-0005-0000-0000-000036080000}"/>
    <cellStyle name="20 % - Markeringsfarve1 6 3 2 2 2 2" xfId="36228" xr:uid="{00000000-0005-0000-0000-000037080000}"/>
    <cellStyle name="20 % - Markeringsfarve1 6 3 2 2 3" xfId="29227" xr:uid="{00000000-0005-0000-0000-000038080000}"/>
    <cellStyle name="20 % - Markeringsfarve1 6 3 2 3" xfId="13181" xr:uid="{00000000-0005-0000-0000-000039080000}"/>
    <cellStyle name="20 % - Markeringsfarve1 6 3 2 3 2" xfId="31139" xr:uid="{00000000-0005-0000-0000-00003A080000}"/>
    <cellStyle name="20 % - Markeringsfarve1 6 3 2 4" xfId="24137" xr:uid="{00000000-0005-0000-0000-00003B080000}"/>
    <cellStyle name="20 % - Markeringsfarve1 6 3 3" xfId="9088" xr:uid="{00000000-0005-0000-0000-00003C080000}"/>
    <cellStyle name="20 % - Markeringsfarve1 6 3 3 2" xfId="16876" xr:uid="{00000000-0005-0000-0000-00003D080000}"/>
    <cellStyle name="20 % - Markeringsfarve1 6 3 3 2 2" xfId="34827" xr:uid="{00000000-0005-0000-0000-00003E080000}"/>
    <cellStyle name="20 % - Markeringsfarve1 6 3 3 3" xfId="27826" xr:uid="{00000000-0005-0000-0000-00003F080000}"/>
    <cellStyle name="20 % - Markeringsfarve1 6 3 4" xfId="13180" xr:uid="{00000000-0005-0000-0000-000040080000}"/>
    <cellStyle name="20 % - Markeringsfarve1 6 3 4 2" xfId="31138" xr:uid="{00000000-0005-0000-0000-000041080000}"/>
    <cellStyle name="20 % - Markeringsfarve1 6 3 5" xfId="24136" xr:uid="{00000000-0005-0000-0000-000042080000}"/>
    <cellStyle name="20 % - Markeringsfarve1 6 4" xfId="4757" xr:uid="{00000000-0005-0000-0000-000043080000}"/>
    <cellStyle name="20 % - Markeringsfarve1 6 4 2" xfId="9735" xr:uid="{00000000-0005-0000-0000-000044080000}"/>
    <cellStyle name="20 % - Markeringsfarve1 6 4 2 2" xfId="17517" xr:uid="{00000000-0005-0000-0000-000045080000}"/>
    <cellStyle name="20 % - Markeringsfarve1 6 4 2 2 2" xfId="35468" xr:uid="{00000000-0005-0000-0000-000046080000}"/>
    <cellStyle name="20 % - Markeringsfarve1 6 4 2 3" xfId="28467" xr:uid="{00000000-0005-0000-0000-000047080000}"/>
    <cellStyle name="20 % - Markeringsfarve1 6 4 3" xfId="13182" xr:uid="{00000000-0005-0000-0000-000048080000}"/>
    <cellStyle name="20 % - Markeringsfarve1 6 4 3 2" xfId="31140" xr:uid="{00000000-0005-0000-0000-000049080000}"/>
    <cellStyle name="20 % - Markeringsfarve1 6 4 4" xfId="24138" xr:uid="{00000000-0005-0000-0000-00004A080000}"/>
    <cellStyle name="20 % - Markeringsfarve1 6 5" xfId="4758" xr:uid="{00000000-0005-0000-0000-00004B080000}"/>
    <cellStyle name="20 % - Markeringsfarve1 6 5 2" xfId="9999" xr:uid="{00000000-0005-0000-0000-00004C080000}"/>
    <cellStyle name="20 % - Markeringsfarve1 6 5 2 2" xfId="17780" xr:uid="{00000000-0005-0000-0000-00004D080000}"/>
    <cellStyle name="20 % - Markeringsfarve1 6 5 2 2 2" xfId="35731" xr:uid="{00000000-0005-0000-0000-00004E080000}"/>
    <cellStyle name="20 % - Markeringsfarve1 6 5 2 3" xfId="28730" xr:uid="{00000000-0005-0000-0000-00004F080000}"/>
    <cellStyle name="20 % - Markeringsfarve1 6 5 3" xfId="13183" xr:uid="{00000000-0005-0000-0000-000050080000}"/>
    <cellStyle name="20 % - Markeringsfarve1 6 5 3 2" xfId="31141" xr:uid="{00000000-0005-0000-0000-000051080000}"/>
    <cellStyle name="20 % - Markeringsfarve1 6 5 4" xfId="24139" xr:uid="{00000000-0005-0000-0000-000052080000}"/>
    <cellStyle name="20 % - Markeringsfarve1 6 6" xfId="8355" xr:uid="{00000000-0005-0000-0000-000053080000}"/>
    <cellStyle name="20 % - Markeringsfarve1 6 6 2" xfId="16144" xr:uid="{00000000-0005-0000-0000-000054080000}"/>
    <cellStyle name="20 % - Markeringsfarve1 6 6 2 2" xfId="34095" xr:uid="{00000000-0005-0000-0000-000055080000}"/>
    <cellStyle name="20 % - Markeringsfarve1 6 6 3" xfId="27094" xr:uid="{00000000-0005-0000-0000-000056080000}"/>
    <cellStyle name="20 % - Markeringsfarve1 6 7" xfId="13174" xr:uid="{00000000-0005-0000-0000-000057080000}"/>
    <cellStyle name="20 % - Markeringsfarve1 6 7 2" xfId="31132" xr:uid="{00000000-0005-0000-0000-000058080000}"/>
    <cellStyle name="20 % - Markeringsfarve1 6 8" xfId="4749" xr:uid="{00000000-0005-0000-0000-000059080000}"/>
    <cellStyle name="20 % - Markeringsfarve1 6 8 2" xfId="24130" xr:uid="{00000000-0005-0000-0000-00005A080000}"/>
    <cellStyle name="20 % - Markeringsfarve1 6 9" xfId="22236" xr:uid="{00000000-0005-0000-0000-00005B080000}"/>
    <cellStyle name="20 % - Markeringsfarve1 7" xfId="2854" xr:uid="{00000000-0005-0000-0000-00005C080000}"/>
    <cellStyle name="20 % - Markeringsfarve1 7 2" xfId="4760" xr:uid="{00000000-0005-0000-0000-00005D080000}"/>
    <cellStyle name="20 % - Markeringsfarve1 7 2 2" xfId="4761" xr:uid="{00000000-0005-0000-0000-00005E080000}"/>
    <cellStyle name="20 % - Markeringsfarve1 7 2 2 2" xfId="10743" xr:uid="{00000000-0005-0000-0000-00005F080000}"/>
    <cellStyle name="20 % - Markeringsfarve1 7 2 2 2 2" xfId="18515" xr:uid="{00000000-0005-0000-0000-000060080000}"/>
    <cellStyle name="20 % - Markeringsfarve1 7 2 2 2 2 2" xfId="36466" xr:uid="{00000000-0005-0000-0000-000061080000}"/>
    <cellStyle name="20 % - Markeringsfarve1 7 2 2 2 3" xfId="29465" xr:uid="{00000000-0005-0000-0000-000062080000}"/>
    <cellStyle name="20 % - Markeringsfarve1 7 2 2 3" xfId="13186" xr:uid="{00000000-0005-0000-0000-000063080000}"/>
    <cellStyle name="20 % - Markeringsfarve1 7 2 2 3 2" xfId="31144" xr:uid="{00000000-0005-0000-0000-000064080000}"/>
    <cellStyle name="20 % - Markeringsfarve1 7 2 2 4" xfId="24142" xr:uid="{00000000-0005-0000-0000-000065080000}"/>
    <cellStyle name="20 % - Markeringsfarve1 7 2 3" xfId="9290" xr:uid="{00000000-0005-0000-0000-000066080000}"/>
    <cellStyle name="20 % - Markeringsfarve1 7 2 3 2" xfId="17075" xr:uid="{00000000-0005-0000-0000-000067080000}"/>
    <cellStyle name="20 % - Markeringsfarve1 7 2 3 2 2" xfId="35026" xr:uid="{00000000-0005-0000-0000-000068080000}"/>
    <cellStyle name="20 % - Markeringsfarve1 7 2 3 3" xfId="28025" xr:uid="{00000000-0005-0000-0000-000069080000}"/>
    <cellStyle name="20 % - Markeringsfarve1 7 2 4" xfId="13185" xr:uid="{00000000-0005-0000-0000-00006A080000}"/>
    <cellStyle name="20 % - Markeringsfarve1 7 2 4 2" xfId="31143" xr:uid="{00000000-0005-0000-0000-00006B080000}"/>
    <cellStyle name="20 % - Markeringsfarve1 7 2 5" xfId="24141" xr:uid="{00000000-0005-0000-0000-00006C080000}"/>
    <cellStyle name="20 % - Markeringsfarve1 7 3" xfId="4762" xr:uid="{00000000-0005-0000-0000-00006D080000}"/>
    <cellStyle name="20 % - Markeringsfarve1 7 3 2" xfId="10019" xr:uid="{00000000-0005-0000-0000-00006E080000}"/>
    <cellStyle name="20 % - Markeringsfarve1 7 3 2 2" xfId="17800" xr:uid="{00000000-0005-0000-0000-00006F080000}"/>
    <cellStyle name="20 % - Markeringsfarve1 7 3 2 2 2" xfId="35751" xr:uid="{00000000-0005-0000-0000-000070080000}"/>
    <cellStyle name="20 % - Markeringsfarve1 7 3 2 3" xfId="28750" xr:uid="{00000000-0005-0000-0000-000071080000}"/>
    <cellStyle name="20 % - Markeringsfarve1 7 3 3" xfId="13187" xr:uid="{00000000-0005-0000-0000-000072080000}"/>
    <cellStyle name="20 % - Markeringsfarve1 7 3 3 2" xfId="31145" xr:uid="{00000000-0005-0000-0000-000073080000}"/>
    <cellStyle name="20 % - Markeringsfarve1 7 3 4" xfId="24143" xr:uid="{00000000-0005-0000-0000-000074080000}"/>
    <cellStyle name="20 % - Markeringsfarve1 7 4" xfId="4763" xr:uid="{00000000-0005-0000-0000-000075080000}"/>
    <cellStyle name="20 % - Markeringsfarve1 7 4 2" xfId="11421" xr:uid="{00000000-0005-0000-0000-000076080000}"/>
    <cellStyle name="20 % - Markeringsfarve1 7 4 2 2" xfId="19181" xr:uid="{00000000-0005-0000-0000-000077080000}"/>
    <cellStyle name="20 % - Markeringsfarve1 7 4 2 2 2" xfId="37132" xr:uid="{00000000-0005-0000-0000-000078080000}"/>
    <cellStyle name="20 % - Markeringsfarve1 7 4 2 3" xfId="30131" xr:uid="{00000000-0005-0000-0000-000079080000}"/>
    <cellStyle name="20 % - Markeringsfarve1 7 4 3" xfId="13188" xr:uid="{00000000-0005-0000-0000-00007A080000}"/>
    <cellStyle name="20 % - Markeringsfarve1 7 4 3 2" xfId="31146" xr:uid="{00000000-0005-0000-0000-00007B080000}"/>
    <cellStyle name="20 % - Markeringsfarve1 7 4 4" xfId="24144" xr:uid="{00000000-0005-0000-0000-00007C080000}"/>
    <cellStyle name="20 % - Markeringsfarve1 7 5" xfId="8357" xr:uid="{00000000-0005-0000-0000-00007D080000}"/>
    <cellStyle name="20 % - Markeringsfarve1 7 5 2" xfId="16146" xr:uid="{00000000-0005-0000-0000-00007E080000}"/>
    <cellStyle name="20 % - Markeringsfarve1 7 5 2 2" xfId="34097" xr:uid="{00000000-0005-0000-0000-00007F080000}"/>
    <cellStyle name="20 % - Markeringsfarve1 7 5 3" xfId="27096" xr:uid="{00000000-0005-0000-0000-000080080000}"/>
    <cellStyle name="20 % - Markeringsfarve1 7 6" xfId="13184" xr:uid="{00000000-0005-0000-0000-000081080000}"/>
    <cellStyle name="20 % - Markeringsfarve1 7 6 2" xfId="31142" xr:uid="{00000000-0005-0000-0000-000082080000}"/>
    <cellStyle name="20 % - Markeringsfarve1 7 7" xfId="4759" xr:uid="{00000000-0005-0000-0000-000083080000}"/>
    <cellStyle name="20 % - Markeringsfarve1 7 7 2" xfId="24140" xr:uid="{00000000-0005-0000-0000-000084080000}"/>
    <cellStyle name="20 % - Markeringsfarve1 7 8" xfId="22238" xr:uid="{00000000-0005-0000-0000-000085080000}"/>
    <cellStyle name="20 % - Markeringsfarve1 8" xfId="4764" xr:uid="{00000000-0005-0000-0000-000086080000}"/>
    <cellStyle name="20 % - Markeringsfarve1 8 2" xfId="4765" xr:uid="{00000000-0005-0000-0000-000087080000}"/>
    <cellStyle name="20 % - Markeringsfarve1 8 2 2" xfId="4766" xr:uid="{00000000-0005-0000-0000-000088080000}"/>
    <cellStyle name="20 % - Markeringsfarve1 8 2 2 2" xfId="10860" xr:uid="{00000000-0005-0000-0000-000089080000}"/>
    <cellStyle name="20 % - Markeringsfarve1 8 2 2 2 2" xfId="18632" xr:uid="{00000000-0005-0000-0000-00008A080000}"/>
    <cellStyle name="20 % - Markeringsfarve1 8 2 2 2 2 2" xfId="36583" xr:uid="{00000000-0005-0000-0000-00008B080000}"/>
    <cellStyle name="20 % - Markeringsfarve1 8 2 2 2 3" xfId="29582" xr:uid="{00000000-0005-0000-0000-00008C080000}"/>
    <cellStyle name="20 % - Markeringsfarve1 8 2 2 3" xfId="13191" xr:uid="{00000000-0005-0000-0000-00008D080000}"/>
    <cellStyle name="20 % - Markeringsfarve1 8 2 2 3 2" xfId="31149" xr:uid="{00000000-0005-0000-0000-00008E080000}"/>
    <cellStyle name="20 % - Markeringsfarve1 8 2 2 4" xfId="24147" xr:uid="{00000000-0005-0000-0000-00008F080000}"/>
    <cellStyle name="20 % - Markeringsfarve1 8 2 3" xfId="9389" xr:uid="{00000000-0005-0000-0000-000090080000}"/>
    <cellStyle name="20 % - Markeringsfarve1 8 2 3 2" xfId="17174" xr:uid="{00000000-0005-0000-0000-000091080000}"/>
    <cellStyle name="20 % - Markeringsfarve1 8 2 3 2 2" xfId="35125" xr:uid="{00000000-0005-0000-0000-000092080000}"/>
    <cellStyle name="20 % - Markeringsfarve1 8 2 3 3" xfId="28124" xr:uid="{00000000-0005-0000-0000-000093080000}"/>
    <cellStyle name="20 % - Markeringsfarve1 8 2 4" xfId="13190" xr:uid="{00000000-0005-0000-0000-000094080000}"/>
    <cellStyle name="20 % - Markeringsfarve1 8 2 4 2" xfId="31148" xr:uid="{00000000-0005-0000-0000-000095080000}"/>
    <cellStyle name="20 % - Markeringsfarve1 8 2 5" xfId="24146" xr:uid="{00000000-0005-0000-0000-000096080000}"/>
    <cellStyle name="20 % - Markeringsfarve1 8 3" xfId="4767" xr:uid="{00000000-0005-0000-0000-000097080000}"/>
    <cellStyle name="20 % - Markeringsfarve1 8 3 2" xfId="10136" xr:uid="{00000000-0005-0000-0000-000098080000}"/>
    <cellStyle name="20 % - Markeringsfarve1 8 3 2 2" xfId="17917" xr:uid="{00000000-0005-0000-0000-000099080000}"/>
    <cellStyle name="20 % - Markeringsfarve1 8 3 2 2 2" xfId="35868" xr:uid="{00000000-0005-0000-0000-00009A080000}"/>
    <cellStyle name="20 % - Markeringsfarve1 8 3 2 3" xfId="28867" xr:uid="{00000000-0005-0000-0000-00009B080000}"/>
    <cellStyle name="20 % - Markeringsfarve1 8 3 3" xfId="13192" xr:uid="{00000000-0005-0000-0000-00009C080000}"/>
    <cellStyle name="20 % - Markeringsfarve1 8 3 3 2" xfId="31150" xr:uid="{00000000-0005-0000-0000-00009D080000}"/>
    <cellStyle name="20 % - Markeringsfarve1 8 3 4" xfId="24148" xr:uid="{00000000-0005-0000-0000-00009E080000}"/>
    <cellStyle name="20 % - Markeringsfarve1 8 4" xfId="4768" xr:uid="{00000000-0005-0000-0000-00009F080000}"/>
    <cellStyle name="20 % - Markeringsfarve1 8 4 2" xfId="11558" xr:uid="{00000000-0005-0000-0000-0000A0080000}"/>
    <cellStyle name="20 % - Markeringsfarve1 8 4 2 2" xfId="19312" xr:uid="{00000000-0005-0000-0000-0000A1080000}"/>
    <cellStyle name="20 % - Markeringsfarve1 8 4 2 2 2" xfId="37263" xr:uid="{00000000-0005-0000-0000-0000A2080000}"/>
    <cellStyle name="20 % - Markeringsfarve1 8 4 2 3" xfId="30262" xr:uid="{00000000-0005-0000-0000-0000A3080000}"/>
    <cellStyle name="20 % - Markeringsfarve1 8 4 3" xfId="13193" xr:uid="{00000000-0005-0000-0000-0000A4080000}"/>
    <cellStyle name="20 % - Markeringsfarve1 8 4 3 2" xfId="31151" xr:uid="{00000000-0005-0000-0000-0000A5080000}"/>
    <cellStyle name="20 % - Markeringsfarve1 8 4 4" xfId="24149" xr:uid="{00000000-0005-0000-0000-0000A6080000}"/>
    <cellStyle name="20 % - Markeringsfarve1 8 5" xfId="8358" xr:uid="{00000000-0005-0000-0000-0000A7080000}"/>
    <cellStyle name="20 % - Markeringsfarve1 8 5 2" xfId="16147" xr:uid="{00000000-0005-0000-0000-0000A8080000}"/>
    <cellStyle name="20 % - Markeringsfarve1 8 5 2 2" xfId="34098" xr:uid="{00000000-0005-0000-0000-0000A9080000}"/>
    <cellStyle name="20 % - Markeringsfarve1 8 5 3" xfId="27097" xr:uid="{00000000-0005-0000-0000-0000AA080000}"/>
    <cellStyle name="20 % - Markeringsfarve1 8 6" xfId="13189" xr:uid="{00000000-0005-0000-0000-0000AB080000}"/>
    <cellStyle name="20 % - Markeringsfarve1 8 6 2" xfId="31147" xr:uid="{00000000-0005-0000-0000-0000AC080000}"/>
    <cellStyle name="20 % - Markeringsfarve1 8 7" xfId="24145" xr:uid="{00000000-0005-0000-0000-0000AD080000}"/>
    <cellStyle name="20 % - Markeringsfarve1 9" xfId="4769" xr:uid="{00000000-0005-0000-0000-0000AE080000}"/>
    <cellStyle name="20 % - Markeringsfarve1 9 2" xfId="4770" xr:uid="{00000000-0005-0000-0000-0000AF080000}"/>
    <cellStyle name="20 % - Markeringsfarve1 9 2 2" xfId="4771" xr:uid="{00000000-0005-0000-0000-0000B0080000}"/>
    <cellStyle name="20 % - Markeringsfarve1 9 2 2 2" xfId="10977" xr:uid="{00000000-0005-0000-0000-0000B1080000}"/>
    <cellStyle name="20 % - Markeringsfarve1 9 2 2 2 2" xfId="18749" xr:uid="{00000000-0005-0000-0000-0000B2080000}"/>
    <cellStyle name="20 % - Markeringsfarve1 9 2 2 2 2 2" xfId="36700" xr:uid="{00000000-0005-0000-0000-0000B3080000}"/>
    <cellStyle name="20 % - Markeringsfarve1 9 2 2 2 3" xfId="29699" xr:uid="{00000000-0005-0000-0000-0000B4080000}"/>
    <cellStyle name="20 % - Markeringsfarve1 9 2 2 3" xfId="13196" xr:uid="{00000000-0005-0000-0000-0000B5080000}"/>
    <cellStyle name="20 % - Markeringsfarve1 9 2 2 3 2" xfId="31154" xr:uid="{00000000-0005-0000-0000-0000B6080000}"/>
    <cellStyle name="20 % - Markeringsfarve1 9 2 2 4" xfId="24152" xr:uid="{00000000-0005-0000-0000-0000B7080000}"/>
    <cellStyle name="20 % - Markeringsfarve1 9 2 3" xfId="9488" xr:uid="{00000000-0005-0000-0000-0000B8080000}"/>
    <cellStyle name="20 % - Markeringsfarve1 9 2 3 2" xfId="17273" xr:uid="{00000000-0005-0000-0000-0000B9080000}"/>
    <cellStyle name="20 % - Markeringsfarve1 9 2 3 2 2" xfId="35224" xr:uid="{00000000-0005-0000-0000-0000BA080000}"/>
    <cellStyle name="20 % - Markeringsfarve1 9 2 3 3" xfId="28223" xr:uid="{00000000-0005-0000-0000-0000BB080000}"/>
    <cellStyle name="20 % - Markeringsfarve1 9 2 4" xfId="13195" xr:uid="{00000000-0005-0000-0000-0000BC080000}"/>
    <cellStyle name="20 % - Markeringsfarve1 9 2 4 2" xfId="31153" xr:uid="{00000000-0005-0000-0000-0000BD080000}"/>
    <cellStyle name="20 % - Markeringsfarve1 9 2 5" xfId="24151" xr:uid="{00000000-0005-0000-0000-0000BE080000}"/>
    <cellStyle name="20 % - Markeringsfarve1 9 3" xfId="4772" xr:uid="{00000000-0005-0000-0000-0000BF080000}"/>
    <cellStyle name="20 % - Markeringsfarve1 9 3 2" xfId="10254" xr:uid="{00000000-0005-0000-0000-0000C0080000}"/>
    <cellStyle name="20 % - Markeringsfarve1 9 3 2 2" xfId="18035" xr:uid="{00000000-0005-0000-0000-0000C1080000}"/>
    <cellStyle name="20 % - Markeringsfarve1 9 3 2 2 2" xfId="35986" xr:uid="{00000000-0005-0000-0000-0000C2080000}"/>
    <cellStyle name="20 % - Markeringsfarve1 9 3 2 3" xfId="28985" xr:uid="{00000000-0005-0000-0000-0000C3080000}"/>
    <cellStyle name="20 % - Markeringsfarve1 9 3 3" xfId="13197" xr:uid="{00000000-0005-0000-0000-0000C4080000}"/>
    <cellStyle name="20 % - Markeringsfarve1 9 3 3 2" xfId="31155" xr:uid="{00000000-0005-0000-0000-0000C5080000}"/>
    <cellStyle name="20 % - Markeringsfarve1 9 3 4" xfId="24153" xr:uid="{00000000-0005-0000-0000-0000C6080000}"/>
    <cellStyle name="20 % - Markeringsfarve1 9 4" xfId="4773" xr:uid="{00000000-0005-0000-0000-0000C7080000}"/>
    <cellStyle name="20 % - Markeringsfarve1 9 4 2" xfId="11280" xr:uid="{00000000-0005-0000-0000-0000C8080000}"/>
    <cellStyle name="20 % - Markeringsfarve1 9 4 2 2" xfId="19045" xr:uid="{00000000-0005-0000-0000-0000C9080000}"/>
    <cellStyle name="20 % - Markeringsfarve1 9 4 2 2 2" xfId="36996" xr:uid="{00000000-0005-0000-0000-0000CA080000}"/>
    <cellStyle name="20 % - Markeringsfarve1 9 4 2 3" xfId="29995" xr:uid="{00000000-0005-0000-0000-0000CB080000}"/>
    <cellStyle name="20 % - Markeringsfarve1 9 4 3" xfId="13198" xr:uid="{00000000-0005-0000-0000-0000CC080000}"/>
    <cellStyle name="20 % - Markeringsfarve1 9 4 3 2" xfId="31156" xr:uid="{00000000-0005-0000-0000-0000CD080000}"/>
    <cellStyle name="20 % - Markeringsfarve1 9 4 4" xfId="24154" xr:uid="{00000000-0005-0000-0000-0000CE080000}"/>
    <cellStyle name="20 % - Markeringsfarve1 9 5" xfId="8359" xr:uid="{00000000-0005-0000-0000-0000CF080000}"/>
    <cellStyle name="20 % - Markeringsfarve1 9 5 2" xfId="16148" xr:uid="{00000000-0005-0000-0000-0000D0080000}"/>
    <cellStyle name="20 % - Markeringsfarve1 9 5 2 2" xfId="34099" xr:uid="{00000000-0005-0000-0000-0000D1080000}"/>
    <cellStyle name="20 % - Markeringsfarve1 9 5 3" xfId="27098" xr:uid="{00000000-0005-0000-0000-0000D2080000}"/>
    <cellStyle name="20 % - Markeringsfarve1 9 6" xfId="13194" xr:uid="{00000000-0005-0000-0000-0000D3080000}"/>
    <cellStyle name="20 % - Markeringsfarve1 9 6 2" xfId="31152" xr:uid="{00000000-0005-0000-0000-0000D4080000}"/>
    <cellStyle name="20 % - Markeringsfarve1 9 7" xfId="24150" xr:uid="{00000000-0005-0000-0000-0000D5080000}"/>
    <cellStyle name="20 % - Markeringsfarve2 10" xfId="4775" xr:uid="{00000000-0005-0000-0000-0000D6080000}"/>
    <cellStyle name="20 % - Markeringsfarve2 10 2" xfId="4776" xr:uid="{00000000-0005-0000-0000-0000D7080000}"/>
    <cellStyle name="20 % - Markeringsfarve2 10 2 2" xfId="10387" xr:uid="{00000000-0005-0000-0000-0000D8080000}"/>
    <cellStyle name="20 % - Markeringsfarve2 10 2 2 2" xfId="18159" xr:uid="{00000000-0005-0000-0000-0000D9080000}"/>
    <cellStyle name="20 % - Markeringsfarve2 10 2 2 2 2" xfId="36110" xr:uid="{00000000-0005-0000-0000-0000DA080000}"/>
    <cellStyle name="20 % - Markeringsfarve2 10 2 2 3" xfId="29109" xr:uid="{00000000-0005-0000-0000-0000DB080000}"/>
    <cellStyle name="20 % - Markeringsfarve2 10 2 3" xfId="13201" xr:uid="{00000000-0005-0000-0000-0000DC080000}"/>
    <cellStyle name="20 % - Markeringsfarve2 10 2 3 2" xfId="31159" xr:uid="{00000000-0005-0000-0000-0000DD080000}"/>
    <cellStyle name="20 % - Markeringsfarve2 10 2 4" xfId="24157" xr:uid="{00000000-0005-0000-0000-0000DE080000}"/>
    <cellStyle name="20 % - Markeringsfarve2 10 3" xfId="4777" xr:uid="{00000000-0005-0000-0000-0000DF080000}"/>
    <cellStyle name="20 % - Markeringsfarve2 10 3 2" xfId="11232" xr:uid="{00000000-0005-0000-0000-0000E0080000}"/>
    <cellStyle name="20 % - Markeringsfarve2 10 3 2 2" xfId="18997" xr:uid="{00000000-0005-0000-0000-0000E1080000}"/>
    <cellStyle name="20 % - Markeringsfarve2 10 3 2 2 2" xfId="36948" xr:uid="{00000000-0005-0000-0000-0000E2080000}"/>
    <cellStyle name="20 % - Markeringsfarve2 10 3 2 3" xfId="29947" xr:uid="{00000000-0005-0000-0000-0000E3080000}"/>
    <cellStyle name="20 % - Markeringsfarve2 10 3 3" xfId="13202" xr:uid="{00000000-0005-0000-0000-0000E4080000}"/>
    <cellStyle name="20 % - Markeringsfarve2 10 3 3 2" xfId="31160" xr:uid="{00000000-0005-0000-0000-0000E5080000}"/>
    <cellStyle name="20 % - Markeringsfarve2 10 3 4" xfId="24158" xr:uid="{00000000-0005-0000-0000-0000E6080000}"/>
    <cellStyle name="20 % - Markeringsfarve2 10 4" xfId="8361" xr:uid="{00000000-0005-0000-0000-0000E7080000}"/>
    <cellStyle name="20 % - Markeringsfarve2 10 4 2" xfId="16150" xr:uid="{00000000-0005-0000-0000-0000E8080000}"/>
    <cellStyle name="20 % - Markeringsfarve2 10 4 2 2" xfId="34101" xr:uid="{00000000-0005-0000-0000-0000E9080000}"/>
    <cellStyle name="20 % - Markeringsfarve2 10 4 3" xfId="27100" xr:uid="{00000000-0005-0000-0000-0000EA080000}"/>
    <cellStyle name="20 % - Markeringsfarve2 10 5" xfId="13200" xr:uid="{00000000-0005-0000-0000-0000EB080000}"/>
    <cellStyle name="20 % - Markeringsfarve2 10 5 2" xfId="31158" xr:uid="{00000000-0005-0000-0000-0000EC080000}"/>
    <cellStyle name="20 % - Markeringsfarve2 10 6" xfId="24156" xr:uid="{00000000-0005-0000-0000-0000ED080000}"/>
    <cellStyle name="20 % - Markeringsfarve2 11" xfId="4778" xr:uid="{00000000-0005-0000-0000-0000EE080000}"/>
    <cellStyle name="20 % - Markeringsfarve2 11 2" xfId="4779" xr:uid="{00000000-0005-0000-0000-0000EF080000}"/>
    <cellStyle name="20 % - Markeringsfarve2 11 2 2" xfId="11557" xr:uid="{00000000-0005-0000-0000-0000F0080000}"/>
    <cellStyle name="20 % - Markeringsfarve2 11 2 2 2" xfId="19311" xr:uid="{00000000-0005-0000-0000-0000F1080000}"/>
    <cellStyle name="20 % - Markeringsfarve2 11 2 2 2 2" xfId="37262" xr:uid="{00000000-0005-0000-0000-0000F2080000}"/>
    <cellStyle name="20 % - Markeringsfarve2 11 2 2 3" xfId="30261" xr:uid="{00000000-0005-0000-0000-0000F3080000}"/>
    <cellStyle name="20 % - Markeringsfarve2 11 2 3" xfId="13204" xr:uid="{00000000-0005-0000-0000-0000F4080000}"/>
    <cellStyle name="20 % - Markeringsfarve2 11 2 3 2" xfId="31162" xr:uid="{00000000-0005-0000-0000-0000F5080000}"/>
    <cellStyle name="20 % - Markeringsfarve2 11 2 4" xfId="24160" xr:uid="{00000000-0005-0000-0000-0000F6080000}"/>
    <cellStyle name="20 % - Markeringsfarve2 11 3" xfId="8362" xr:uid="{00000000-0005-0000-0000-0000F7080000}"/>
    <cellStyle name="20 % - Markeringsfarve2 11 3 2" xfId="16151" xr:uid="{00000000-0005-0000-0000-0000F8080000}"/>
    <cellStyle name="20 % - Markeringsfarve2 11 3 2 2" xfId="34102" xr:uid="{00000000-0005-0000-0000-0000F9080000}"/>
    <cellStyle name="20 % - Markeringsfarve2 11 3 3" xfId="27101" xr:uid="{00000000-0005-0000-0000-0000FA080000}"/>
    <cellStyle name="20 % - Markeringsfarve2 11 4" xfId="13203" xr:uid="{00000000-0005-0000-0000-0000FB080000}"/>
    <cellStyle name="20 % - Markeringsfarve2 11 4 2" xfId="31161" xr:uid="{00000000-0005-0000-0000-0000FC080000}"/>
    <cellStyle name="20 % - Markeringsfarve2 11 5" xfId="24159" xr:uid="{00000000-0005-0000-0000-0000FD080000}"/>
    <cellStyle name="20 % - Markeringsfarve2 12" xfId="4780" xr:uid="{00000000-0005-0000-0000-0000FE080000}"/>
    <cellStyle name="20 % - Markeringsfarve2 12 2" xfId="4781" xr:uid="{00000000-0005-0000-0000-0000FF080000}"/>
    <cellStyle name="20 % - Markeringsfarve2 12 2 2" xfId="11231" xr:uid="{00000000-0005-0000-0000-000000090000}"/>
    <cellStyle name="20 % - Markeringsfarve2 12 2 2 2" xfId="18996" xr:uid="{00000000-0005-0000-0000-000001090000}"/>
    <cellStyle name="20 % - Markeringsfarve2 12 2 2 2 2" xfId="36947" xr:uid="{00000000-0005-0000-0000-000002090000}"/>
    <cellStyle name="20 % - Markeringsfarve2 12 2 2 3" xfId="29946" xr:uid="{00000000-0005-0000-0000-000003090000}"/>
    <cellStyle name="20 % - Markeringsfarve2 12 2 3" xfId="13206" xr:uid="{00000000-0005-0000-0000-000004090000}"/>
    <cellStyle name="20 % - Markeringsfarve2 12 2 3 2" xfId="31164" xr:uid="{00000000-0005-0000-0000-000005090000}"/>
    <cellStyle name="20 % - Markeringsfarve2 12 2 4" xfId="24162" xr:uid="{00000000-0005-0000-0000-000006090000}"/>
    <cellStyle name="20 % - Markeringsfarve2 12 3" xfId="8363" xr:uid="{00000000-0005-0000-0000-000007090000}"/>
    <cellStyle name="20 % - Markeringsfarve2 12 3 2" xfId="16152" xr:uid="{00000000-0005-0000-0000-000008090000}"/>
    <cellStyle name="20 % - Markeringsfarve2 12 3 2 2" xfId="34103" xr:uid="{00000000-0005-0000-0000-000009090000}"/>
    <cellStyle name="20 % - Markeringsfarve2 12 3 3" xfId="27102" xr:uid="{00000000-0005-0000-0000-00000A090000}"/>
    <cellStyle name="20 % - Markeringsfarve2 12 4" xfId="13205" xr:uid="{00000000-0005-0000-0000-00000B090000}"/>
    <cellStyle name="20 % - Markeringsfarve2 12 4 2" xfId="31163" xr:uid="{00000000-0005-0000-0000-00000C090000}"/>
    <cellStyle name="20 % - Markeringsfarve2 12 5" xfId="24161" xr:uid="{00000000-0005-0000-0000-00000D090000}"/>
    <cellStyle name="20 % - Markeringsfarve2 13" xfId="4782" xr:uid="{00000000-0005-0000-0000-00000E090000}"/>
    <cellStyle name="20 % - Markeringsfarve2 13 2" xfId="4783" xr:uid="{00000000-0005-0000-0000-00000F090000}"/>
    <cellStyle name="20 % - Markeringsfarve2 13 2 2" xfId="11514" xr:uid="{00000000-0005-0000-0000-000010090000}"/>
    <cellStyle name="20 % - Markeringsfarve2 13 2 2 2" xfId="19270" xr:uid="{00000000-0005-0000-0000-000011090000}"/>
    <cellStyle name="20 % - Markeringsfarve2 13 2 2 2 2" xfId="37221" xr:uid="{00000000-0005-0000-0000-000012090000}"/>
    <cellStyle name="20 % - Markeringsfarve2 13 2 2 3" xfId="30220" xr:uid="{00000000-0005-0000-0000-000013090000}"/>
    <cellStyle name="20 % - Markeringsfarve2 13 2 3" xfId="13208" xr:uid="{00000000-0005-0000-0000-000014090000}"/>
    <cellStyle name="20 % - Markeringsfarve2 13 2 3 2" xfId="31166" xr:uid="{00000000-0005-0000-0000-000015090000}"/>
    <cellStyle name="20 % - Markeringsfarve2 13 2 4" xfId="24164" xr:uid="{00000000-0005-0000-0000-000016090000}"/>
    <cellStyle name="20 % - Markeringsfarve2 13 3" xfId="8360" xr:uid="{00000000-0005-0000-0000-000017090000}"/>
    <cellStyle name="20 % - Markeringsfarve2 13 3 2" xfId="16149" xr:uid="{00000000-0005-0000-0000-000018090000}"/>
    <cellStyle name="20 % - Markeringsfarve2 13 3 2 2" xfId="34100" xr:uid="{00000000-0005-0000-0000-000019090000}"/>
    <cellStyle name="20 % - Markeringsfarve2 13 3 3" xfId="27099" xr:uid="{00000000-0005-0000-0000-00001A090000}"/>
    <cellStyle name="20 % - Markeringsfarve2 13 4" xfId="13207" xr:uid="{00000000-0005-0000-0000-00001B090000}"/>
    <cellStyle name="20 % - Markeringsfarve2 13 4 2" xfId="31165" xr:uid="{00000000-0005-0000-0000-00001C090000}"/>
    <cellStyle name="20 % - Markeringsfarve2 13 5" xfId="24163" xr:uid="{00000000-0005-0000-0000-00001D090000}"/>
    <cellStyle name="20 % - Markeringsfarve2 14" xfId="4784" xr:uid="{00000000-0005-0000-0000-00001E090000}"/>
    <cellStyle name="20 % - Markeringsfarve2 14 2" xfId="9609" xr:uid="{00000000-0005-0000-0000-00001F090000}"/>
    <cellStyle name="20 % - Markeringsfarve2 14 2 2" xfId="17393" xr:uid="{00000000-0005-0000-0000-000020090000}"/>
    <cellStyle name="20 % - Markeringsfarve2 14 2 2 2" xfId="35344" xr:uid="{00000000-0005-0000-0000-000021090000}"/>
    <cellStyle name="20 % - Markeringsfarve2 14 2 3" xfId="28343" xr:uid="{00000000-0005-0000-0000-000022090000}"/>
    <cellStyle name="20 % - Markeringsfarve2 14 3" xfId="13209" xr:uid="{00000000-0005-0000-0000-000023090000}"/>
    <cellStyle name="20 % - Markeringsfarve2 14 3 2" xfId="31167" xr:uid="{00000000-0005-0000-0000-000024090000}"/>
    <cellStyle name="20 % - Markeringsfarve2 14 4" xfId="24165" xr:uid="{00000000-0005-0000-0000-000025090000}"/>
    <cellStyle name="20 % - Markeringsfarve2 15" xfId="4785" xr:uid="{00000000-0005-0000-0000-000026090000}"/>
    <cellStyle name="20 % - Markeringsfarve2 15 2" xfId="11371" xr:uid="{00000000-0005-0000-0000-000027090000}"/>
    <cellStyle name="20 % - Markeringsfarve2 15 2 2" xfId="19132" xr:uid="{00000000-0005-0000-0000-000028090000}"/>
    <cellStyle name="20 % - Markeringsfarve2 15 2 2 2" xfId="37083" xr:uid="{00000000-0005-0000-0000-000029090000}"/>
    <cellStyle name="20 % - Markeringsfarve2 15 2 3" xfId="30082" xr:uid="{00000000-0005-0000-0000-00002A090000}"/>
    <cellStyle name="20 % - Markeringsfarve2 15 3" xfId="13210" xr:uid="{00000000-0005-0000-0000-00002B090000}"/>
    <cellStyle name="20 % - Markeringsfarve2 15 3 2" xfId="31168" xr:uid="{00000000-0005-0000-0000-00002C090000}"/>
    <cellStyle name="20 % - Markeringsfarve2 15 4" xfId="24166" xr:uid="{00000000-0005-0000-0000-00002D090000}"/>
    <cellStyle name="20 % - Markeringsfarve2 16" xfId="4786" xr:uid="{00000000-0005-0000-0000-00002E090000}"/>
    <cellStyle name="20 % - Markeringsfarve2 16 2" xfId="11227" xr:uid="{00000000-0005-0000-0000-00002F090000}"/>
    <cellStyle name="20 % - Markeringsfarve2 16 2 2" xfId="18992" xr:uid="{00000000-0005-0000-0000-000030090000}"/>
    <cellStyle name="20 % - Markeringsfarve2 16 2 2 2" xfId="36943" xr:uid="{00000000-0005-0000-0000-000031090000}"/>
    <cellStyle name="20 % - Markeringsfarve2 16 2 3" xfId="29942" xr:uid="{00000000-0005-0000-0000-000032090000}"/>
    <cellStyle name="20 % - Markeringsfarve2 16 3" xfId="13211" xr:uid="{00000000-0005-0000-0000-000033090000}"/>
    <cellStyle name="20 % - Markeringsfarve2 16 3 2" xfId="31169" xr:uid="{00000000-0005-0000-0000-000034090000}"/>
    <cellStyle name="20 % - Markeringsfarve2 16 4" xfId="24167" xr:uid="{00000000-0005-0000-0000-000035090000}"/>
    <cellStyle name="20 % - Markeringsfarve2 17" xfId="8285" xr:uid="{00000000-0005-0000-0000-000036090000}"/>
    <cellStyle name="20 % - Markeringsfarve2 17 2" xfId="16082" xr:uid="{00000000-0005-0000-0000-000037090000}"/>
    <cellStyle name="20 % - Markeringsfarve2 17 2 2" xfId="34033" xr:uid="{00000000-0005-0000-0000-000038090000}"/>
    <cellStyle name="20 % - Markeringsfarve2 17 3" xfId="27032" xr:uid="{00000000-0005-0000-0000-000039090000}"/>
    <cellStyle name="20 % - Markeringsfarve2 18" xfId="4774" xr:uid="{00000000-0005-0000-0000-00003A090000}"/>
    <cellStyle name="20 % - Markeringsfarve2 18 2" xfId="13199" xr:uid="{00000000-0005-0000-0000-00003B090000}"/>
    <cellStyle name="20 % - Markeringsfarve2 18 2 2" xfId="31157" xr:uid="{00000000-0005-0000-0000-00003C090000}"/>
    <cellStyle name="20 % - Markeringsfarve2 18 3" xfId="24155" xr:uid="{00000000-0005-0000-0000-00003D090000}"/>
    <cellStyle name="20 % - Markeringsfarve2 2" xfId="2855" xr:uid="{00000000-0005-0000-0000-00003E090000}"/>
    <cellStyle name="20 % - Markeringsfarve2 2 10" xfId="4788" xr:uid="{00000000-0005-0000-0000-00003F090000}"/>
    <cellStyle name="20 % - Markeringsfarve2 2 10 2" xfId="9641" xr:uid="{00000000-0005-0000-0000-000040090000}"/>
    <cellStyle name="20 % - Markeringsfarve2 2 10 2 2" xfId="17423" xr:uid="{00000000-0005-0000-0000-000041090000}"/>
    <cellStyle name="20 % - Markeringsfarve2 2 10 2 2 2" xfId="35374" xr:uid="{00000000-0005-0000-0000-000042090000}"/>
    <cellStyle name="20 % - Markeringsfarve2 2 10 2 3" xfId="28373" xr:uid="{00000000-0005-0000-0000-000043090000}"/>
    <cellStyle name="20 % - Markeringsfarve2 2 10 3" xfId="13213" xr:uid="{00000000-0005-0000-0000-000044090000}"/>
    <cellStyle name="20 % - Markeringsfarve2 2 10 3 2" xfId="31171" xr:uid="{00000000-0005-0000-0000-000045090000}"/>
    <cellStyle name="20 % - Markeringsfarve2 2 10 4" xfId="24169" xr:uid="{00000000-0005-0000-0000-000046090000}"/>
    <cellStyle name="20 % - Markeringsfarve2 2 11" xfId="4789" xr:uid="{00000000-0005-0000-0000-000047090000}"/>
    <cellStyle name="20 % - Markeringsfarve2 2 11 2" xfId="11230" xr:uid="{00000000-0005-0000-0000-000048090000}"/>
    <cellStyle name="20 % - Markeringsfarve2 2 11 2 2" xfId="18995" xr:uid="{00000000-0005-0000-0000-000049090000}"/>
    <cellStyle name="20 % - Markeringsfarve2 2 11 2 2 2" xfId="36946" xr:uid="{00000000-0005-0000-0000-00004A090000}"/>
    <cellStyle name="20 % - Markeringsfarve2 2 11 2 3" xfId="29945" xr:uid="{00000000-0005-0000-0000-00004B090000}"/>
    <cellStyle name="20 % - Markeringsfarve2 2 11 3" xfId="13214" xr:uid="{00000000-0005-0000-0000-00004C090000}"/>
    <cellStyle name="20 % - Markeringsfarve2 2 11 3 2" xfId="31172" xr:uid="{00000000-0005-0000-0000-00004D090000}"/>
    <cellStyle name="20 % - Markeringsfarve2 2 11 4" xfId="24170" xr:uid="{00000000-0005-0000-0000-00004E090000}"/>
    <cellStyle name="20 % - Markeringsfarve2 2 12" xfId="8364" xr:uid="{00000000-0005-0000-0000-00004F090000}"/>
    <cellStyle name="20 % - Markeringsfarve2 2 12 2" xfId="16153" xr:uid="{00000000-0005-0000-0000-000050090000}"/>
    <cellStyle name="20 % - Markeringsfarve2 2 12 2 2" xfId="34104" xr:uid="{00000000-0005-0000-0000-000051090000}"/>
    <cellStyle name="20 % - Markeringsfarve2 2 12 3" xfId="27103" xr:uid="{00000000-0005-0000-0000-000052090000}"/>
    <cellStyle name="20 % - Markeringsfarve2 2 13" xfId="13212" xr:uid="{00000000-0005-0000-0000-000053090000}"/>
    <cellStyle name="20 % - Markeringsfarve2 2 13 2" xfId="31170" xr:uid="{00000000-0005-0000-0000-000054090000}"/>
    <cellStyle name="20 % - Markeringsfarve2 2 14" xfId="4787" xr:uid="{00000000-0005-0000-0000-000055090000}"/>
    <cellStyle name="20 % - Markeringsfarve2 2 14 2" xfId="24168" xr:uid="{00000000-0005-0000-0000-000056090000}"/>
    <cellStyle name="20 % - Markeringsfarve2 2 15" xfId="22239" xr:uid="{00000000-0005-0000-0000-000057090000}"/>
    <cellStyle name="20 % - Markeringsfarve2 2 2" xfId="2856" xr:uid="{00000000-0005-0000-0000-000058090000}"/>
    <cellStyle name="20 % - Markeringsfarve2 2 2 10" xfId="8365" xr:uid="{00000000-0005-0000-0000-000059090000}"/>
    <cellStyle name="20 % - Markeringsfarve2 2 2 10 2" xfId="16154" xr:uid="{00000000-0005-0000-0000-00005A090000}"/>
    <cellStyle name="20 % - Markeringsfarve2 2 2 10 2 2" xfId="34105" xr:uid="{00000000-0005-0000-0000-00005B090000}"/>
    <cellStyle name="20 % - Markeringsfarve2 2 2 10 3" xfId="27104" xr:uid="{00000000-0005-0000-0000-00005C090000}"/>
    <cellStyle name="20 % - Markeringsfarve2 2 2 11" xfId="13215" xr:uid="{00000000-0005-0000-0000-00005D090000}"/>
    <cellStyle name="20 % - Markeringsfarve2 2 2 11 2" xfId="31173" xr:uid="{00000000-0005-0000-0000-00005E090000}"/>
    <cellStyle name="20 % - Markeringsfarve2 2 2 12" xfId="4790" xr:uid="{00000000-0005-0000-0000-00005F090000}"/>
    <cellStyle name="20 % - Markeringsfarve2 2 2 12 2" xfId="24171" xr:uid="{00000000-0005-0000-0000-000060090000}"/>
    <cellStyle name="20 % - Markeringsfarve2 2 2 13" xfId="22240" xr:uid="{00000000-0005-0000-0000-000061090000}"/>
    <cellStyle name="20 % - Markeringsfarve2 2 2 2" xfId="2857" xr:uid="{00000000-0005-0000-0000-000062090000}"/>
    <cellStyle name="20 % - Markeringsfarve2 2 2 2 2" xfId="4792" xr:uid="{00000000-0005-0000-0000-000063090000}"/>
    <cellStyle name="20 % - Markeringsfarve2 2 2 2 2 2" xfId="4793" xr:uid="{00000000-0005-0000-0000-000064090000}"/>
    <cellStyle name="20 % - Markeringsfarve2 2 2 2 2 2 2" xfId="10572" xr:uid="{00000000-0005-0000-0000-000065090000}"/>
    <cellStyle name="20 % - Markeringsfarve2 2 2 2 2 2 2 2" xfId="18344" xr:uid="{00000000-0005-0000-0000-000066090000}"/>
    <cellStyle name="20 % - Markeringsfarve2 2 2 2 2 2 2 2 2" xfId="36295" xr:uid="{00000000-0005-0000-0000-000067090000}"/>
    <cellStyle name="20 % - Markeringsfarve2 2 2 2 2 2 2 3" xfId="29294" xr:uid="{00000000-0005-0000-0000-000068090000}"/>
    <cellStyle name="20 % - Markeringsfarve2 2 2 2 2 2 3" xfId="13218" xr:uid="{00000000-0005-0000-0000-000069090000}"/>
    <cellStyle name="20 % - Markeringsfarve2 2 2 2 2 2 3 2" xfId="31176" xr:uid="{00000000-0005-0000-0000-00006A090000}"/>
    <cellStyle name="20 % - Markeringsfarve2 2 2 2 2 2 4" xfId="24174" xr:uid="{00000000-0005-0000-0000-00006B090000}"/>
    <cellStyle name="20 % - Markeringsfarve2 2 2 2 2 3" xfId="9145" xr:uid="{00000000-0005-0000-0000-00006C090000}"/>
    <cellStyle name="20 % - Markeringsfarve2 2 2 2 2 3 2" xfId="16933" xr:uid="{00000000-0005-0000-0000-00006D090000}"/>
    <cellStyle name="20 % - Markeringsfarve2 2 2 2 2 3 2 2" xfId="34884" xr:uid="{00000000-0005-0000-0000-00006E090000}"/>
    <cellStyle name="20 % - Markeringsfarve2 2 2 2 2 3 3" xfId="27883" xr:uid="{00000000-0005-0000-0000-00006F090000}"/>
    <cellStyle name="20 % - Markeringsfarve2 2 2 2 2 4" xfId="13217" xr:uid="{00000000-0005-0000-0000-000070090000}"/>
    <cellStyle name="20 % - Markeringsfarve2 2 2 2 2 4 2" xfId="31175" xr:uid="{00000000-0005-0000-0000-000071090000}"/>
    <cellStyle name="20 % - Markeringsfarve2 2 2 2 2 5" xfId="24173" xr:uid="{00000000-0005-0000-0000-000072090000}"/>
    <cellStyle name="20 % - Markeringsfarve2 2 2 2 3" xfId="4794" xr:uid="{00000000-0005-0000-0000-000073090000}"/>
    <cellStyle name="20 % - Markeringsfarve2 2 2 2 3 2" xfId="9802" xr:uid="{00000000-0005-0000-0000-000074090000}"/>
    <cellStyle name="20 % - Markeringsfarve2 2 2 2 3 2 2" xfId="17584" xr:uid="{00000000-0005-0000-0000-000075090000}"/>
    <cellStyle name="20 % - Markeringsfarve2 2 2 2 3 2 2 2" xfId="35535" xr:uid="{00000000-0005-0000-0000-000076090000}"/>
    <cellStyle name="20 % - Markeringsfarve2 2 2 2 3 2 3" xfId="28534" xr:uid="{00000000-0005-0000-0000-000077090000}"/>
    <cellStyle name="20 % - Markeringsfarve2 2 2 2 3 3" xfId="13219" xr:uid="{00000000-0005-0000-0000-000078090000}"/>
    <cellStyle name="20 % - Markeringsfarve2 2 2 2 3 3 2" xfId="31177" xr:uid="{00000000-0005-0000-0000-000079090000}"/>
    <cellStyle name="20 % - Markeringsfarve2 2 2 2 3 4" xfId="24175" xr:uid="{00000000-0005-0000-0000-00007A090000}"/>
    <cellStyle name="20 % - Markeringsfarve2 2 2 2 4" xfId="4795" xr:uid="{00000000-0005-0000-0000-00007B090000}"/>
    <cellStyle name="20 % - Markeringsfarve2 2 2 2 4 2" xfId="11228" xr:uid="{00000000-0005-0000-0000-00007C090000}"/>
    <cellStyle name="20 % - Markeringsfarve2 2 2 2 4 2 2" xfId="18993" xr:uid="{00000000-0005-0000-0000-00007D090000}"/>
    <cellStyle name="20 % - Markeringsfarve2 2 2 2 4 2 2 2" xfId="36944" xr:uid="{00000000-0005-0000-0000-00007E090000}"/>
    <cellStyle name="20 % - Markeringsfarve2 2 2 2 4 2 3" xfId="29943" xr:uid="{00000000-0005-0000-0000-00007F090000}"/>
    <cellStyle name="20 % - Markeringsfarve2 2 2 2 4 3" xfId="13220" xr:uid="{00000000-0005-0000-0000-000080090000}"/>
    <cellStyle name="20 % - Markeringsfarve2 2 2 2 4 3 2" xfId="31178" xr:uid="{00000000-0005-0000-0000-000081090000}"/>
    <cellStyle name="20 % - Markeringsfarve2 2 2 2 4 4" xfId="24176" xr:uid="{00000000-0005-0000-0000-000082090000}"/>
    <cellStyle name="20 % - Markeringsfarve2 2 2 2 5" xfId="8366" xr:uid="{00000000-0005-0000-0000-000083090000}"/>
    <cellStyle name="20 % - Markeringsfarve2 2 2 2 5 2" xfId="16155" xr:uid="{00000000-0005-0000-0000-000084090000}"/>
    <cellStyle name="20 % - Markeringsfarve2 2 2 2 5 2 2" xfId="34106" xr:uid="{00000000-0005-0000-0000-000085090000}"/>
    <cellStyle name="20 % - Markeringsfarve2 2 2 2 5 3" xfId="27105" xr:uid="{00000000-0005-0000-0000-000086090000}"/>
    <cellStyle name="20 % - Markeringsfarve2 2 2 2 6" xfId="13216" xr:uid="{00000000-0005-0000-0000-000087090000}"/>
    <cellStyle name="20 % - Markeringsfarve2 2 2 2 6 2" xfId="31174" xr:uid="{00000000-0005-0000-0000-000088090000}"/>
    <cellStyle name="20 % - Markeringsfarve2 2 2 2 7" xfId="4791" xr:uid="{00000000-0005-0000-0000-000089090000}"/>
    <cellStyle name="20 % - Markeringsfarve2 2 2 2 7 2" xfId="24172" xr:uid="{00000000-0005-0000-0000-00008A090000}"/>
    <cellStyle name="20 % - Markeringsfarve2 2 2 2 8" xfId="22241" xr:uid="{00000000-0005-0000-0000-00008B090000}"/>
    <cellStyle name="20 % - Markeringsfarve2 2 2 3" xfId="4796" xr:uid="{00000000-0005-0000-0000-00008C090000}"/>
    <cellStyle name="20 % - Markeringsfarve2 2 2 3 2" xfId="4797" xr:uid="{00000000-0005-0000-0000-00008D090000}"/>
    <cellStyle name="20 % - Markeringsfarve2 2 2 3 2 2" xfId="4798" xr:uid="{00000000-0005-0000-0000-00008E090000}"/>
    <cellStyle name="20 % - Markeringsfarve2 2 2 3 2 2 2" xfId="10633" xr:uid="{00000000-0005-0000-0000-00008F090000}"/>
    <cellStyle name="20 % - Markeringsfarve2 2 2 3 2 2 2 2" xfId="18405" xr:uid="{00000000-0005-0000-0000-000090090000}"/>
    <cellStyle name="20 % - Markeringsfarve2 2 2 3 2 2 2 2 2" xfId="36356" xr:uid="{00000000-0005-0000-0000-000091090000}"/>
    <cellStyle name="20 % - Markeringsfarve2 2 2 3 2 2 2 3" xfId="29355" xr:uid="{00000000-0005-0000-0000-000092090000}"/>
    <cellStyle name="20 % - Markeringsfarve2 2 2 3 2 2 3" xfId="13223" xr:uid="{00000000-0005-0000-0000-000093090000}"/>
    <cellStyle name="20 % - Markeringsfarve2 2 2 3 2 2 3 2" xfId="31181" xr:uid="{00000000-0005-0000-0000-000094090000}"/>
    <cellStyle name="20 % - Markeringsfarve2 2 2 3 2 2 4" xfId="24179" xr:uid="{00000000-0005-0000-0000-000095090000}"/>
    <cellStyle name="20 % - Markeringsfarve2 2 2 3 2 3" xfId="9197" xr:uid="{00000000-0005-0000-0000-000096090000}"/>
    <cellStyle name="20 % - Markeringsfarve2 2 2 3 2 3 2" xfId="16985" xr:uid="{00000000-0005-0000-0000-000097090000}"/>
    <cellStyle name="20 % - Markeringsfarve2 2 2 3 2 3 2 2" xfId="34936" xr:uid="{00000000-0005-0000-0000-000098090000}"/>
    <cellStyle name="20 % - Markeringsfarve2 2 2 3 2 3 3" xfId="27935" xr:uid="{00000000-0005-0000-0000-000099090000}"/>
    <cellStyle name="20 % - Markeringsfarve2 2 2 3 2 4" xfId="13222" xr:uid="{00000000-0005-0000-0000-00009A090000}"/>
    <cellStyle name="20 % - Markeringsfarve2 2 2 3 2 4 2" xfId="31180" xr:uid="{00000000-0005-0000-0000-00009B090000}"/>
    <cellStyle name="20 % - Markeringsfarve2 2 2 3 2 5" xfId="24178" xr:uid="{00000000-0005-0000-0000-00009C090000}"/>
    <cellStyle name="20 % - Markeringsfarve2 2 2 3 3" xfId="4799" xr:uid="{00000000-0005-0000-0000-00009D090000}"/>
    <cellStyle name="20 % - Markeringsfarve2 2 2 3 3 2" xfId="9863" xr:uid="{00000000-0005-0000-0000-00009E090000}"/>
    <cellStyle name="20 % - Markeringsfarve2 2 2 3 3 2 2" xfId="17645" xr:uid="{00000000-0005-0000-0000-00009F090000}"/>
    <cellStyle name="20 % - Markeringsfarve2 2 2 3 3 2 2 2" xfId="35596" xr:uid="{00000000-0005-0000-0000-0000A0090000}"/>
    <cellStyle name="20 % - Markeringsfarve2 2 2 3 3 2 3" xfId="28595" xr:uid="{00000000-0005-0000-0000-0000A1090000}"/>
    <cellStyle name="20 % - Markeringsfarve2 2 2 3 3 3" xfId="13224" xr:uid="{00000000-0005-0000-0000-0000A2090000}"/>
    <cellStyle name="20 % - Markeringsfarve2 2 2 3 3 3 2" xfId="31182" xr:uid="{00000000-0005-0000-0000-0000A3090000}"/>
    <cellStyle name="20 % - Markeringsfarve2 2 2 3 3 4" xfId="24180" xr:uid="{00000000-0005-0000-0000-0000A4090000}"/>
    <cellStyle name="20 % - Markeringsfarve2 2 2 3 4" xfId="4800" xr:uid="{00000000-0005-0000-0000-0000A5090000}"/>
    <cellStyle name="20 % - Markeringsfarve2 2 2 3 4 2" xfId="9979" xr:uid="{00000000-0005-0000-0000-0000A6090000}"/>
    <cellStyle name="20 % - Markeringsfarve2 2 2 3 4 2 2" xfId="17761" xr:uid="{00000000-0005-0000-0000-0000A7090000}"/>
    <cellStyle name="20 % - Markeringsfarve2 2 2 3 4 2 2 2" xfId="35712" xr:uid="{00000000-0005-0000-0000-0000A8090000}"/>
    <cellStyle name="20 % - Markeringsfarve2 2 2 3 4 2 3" xfId="28711" xr:uid="{00000000-0005-0000-0000-0000A9090000}"/>
    <cellStyle name="20 % - Markeringsfarve2 2 2 3 4 3" xfId="13225" xr:uid="{00000000-0005-0000-0000-0000AA090000}"/>
    <cellStyle name="20 % - Markeringsfarve2 2 2 3 4 3 2" xfId="31183" xr:uid="{00000000-0005-0000-0000-0000AB090000}"/>
    <cellStyle name="20 % - Markeringsfarve2 2 2 3 4 4" xfId="24181" xr:uid="{00000000-0005-0000-0000-0000AC090000}"/>
    <cellStyle name="20 % - Markeringsfarve2 2 2 3 5" xfId="8367" xr:uid="{00000000-0005-0000-0000-0000AD090000}"/>
    <cellStyle name="20 % - Markeringsfarve2 2 2 3 5 2" xfId="16156" xr:uid="{00000000-0005-0000-0000-0000AE090000}"/>
    <cellStyle name="20 % - Markeringsfarve2 2 2 3 5 2 2" xfId="34107" xr:uid="{00000000-0005-0000-0000-0000AF090000}"/>
    <cellStyle name="20 % - Markeringsfarve2 2 2 3 5 3" xfId="27106" xr:uid="{00000000-0005-0000-0000-0000B0090000}"/>
    <cellStyle name="20 % - Markeringsfarve2 2 2 3 6" xfId="13221" xr:uid="{00000000-0005-0000-0000-0000B1090000}"/>
    <cellStyle name="20 % - Markeringsfarve2 2 2 3 6 2" xfId="31179" xr:uid="{00000000-0005-0000-0000-0000B2090000}"/>
    <cellStyle name="20 % - Markeringsfarve2 2 2 3 7" xfId="24177" xr:uid="{00000000-0005-0000-0000-0000B3090000}"/>
    <cellStyle name="20 % - Markeringsfarve2 2 2 4" xfId="4801" xr:uid="{00000000-0005-0000-0000-0000B4090000}"/>
    <cellStyle name="20 % - Markeringsfarve2 2 2 4 2" xfId="4802" xr:uid="{00000000-0005-0000-0000-0000B5090000}"/>
    <cellStyle name="20 % - Markeringsfarve2 2 2 4 2 2" xfId="4803" xr:uid="{00000000-0005-0000-0000-0000B6090000}"/>
    <cellStyle name="20 % - Markeringsfarve2 2 2 4 2 2 2" xfId="10810" xr:uid="{00000000-0005-0000-0000-0000B7090000}"/>
    <cellStyle name="20 % - Markeringsfarve2 2 2 4 2 2 2 2" xfId="18582" xr:uid="{00000000-0005-0000-0000-0000B8090000}"/>
    <cellStyle name="20 % - Markeringsfarve2 2 2 4 2 2 2 2 2" xfId="36533" xr:uid="{00000000-0005-0000-0000-0000B9090000}"/>
    <cellStyle name="20 % - Markeringsfarve2 2 2 4 2 2 2 3" xfId="29532" xr:uid="{00000000-0005-0000-0000-0000BA090000}"/>
    <cellStyle name="20 % - Markeringsfarve2 2 2 4 2 2 3" xfId="13228" xr:uid="{00000000-0005-0000-0000-0000BB090000}"/>
    <cellStyle name="20 % - Markeringsfarve2 2 2 4 2 2 3 2" xfId="31186" xr:uid="{00000000-0005-0000-0000-0000BC090000}"/>
    <cellStyle name="20 % - Markeringsfarve2 2 2 4 2 2 4" xfId="24184" xr:uid="{00000000-0005-0000-0000-0000BD090000}"/>
    <cellStyle name="20 % - Markeringsfarve2 2 2 4 2 3" xfId="9347" xr:uid="{00000000-0005-0000-0000-0000BE090000}"/>
    <cellStyle name="20 % - Markeringsfarve2 2 2 4 2 3 2" xfId="17132" xr:uid="{00000000-0005-0000-0000-0000BF090000}"/>
    <cellStyle name="20 % - Markeringsfarve2 2 2 4 2 3 2 2" xfId="35083" xr:uid="{00000000-0005-0000-0000-0000C0090000}"/>
    <cellStyle name="20 % - Markeringsfarve2 2 2 4 2 3 3" xfId="28082" xr:uid="{00000000-0005-0000-0000-0000C1090000}"/>
    <cellStyle name="20 % - Markeringsfarve2 2 2 4 2 4" xfId="13227" xr:uid="{00000000-0005-0000-0000-0000C2090000}"/>
    <cellStyle name="20 % - Markeringsfarve2 2 2 4 2 4 2" xfId="31185" xr:uid="{00000000-0005-0000-0000-0000C3090000}"/>
    <cellStyle name="20 % - Markeringsfarve2 2 2 4 2 5" xfId="24183" xr:uid="{00000000-0005-0000-0000-0000C4090000}"/>
    <cellStyle name="20 % - Markeringsfarve2 2 2 4 3" xfId="4804" xr:uid="{00000000-0005-0000-0000-0000C5090000}"/>
    <cellStyle name="20 % - Markeringsfarve2 2 2 4 3 2" xfId="10086" xr:uid="{00000000-0005-0000-0000-0000C6090000}"/>
    <cellStyle name="20 % - Markeringsfarve2 2 2 4 3 2 2" xfId="17867" xr:uid="{00000000-0005-0000-0000-0000C7090000}"/>
    <cellStyle name="20 % - Markeringsfarve2 2 2 4 3 2 2 2" xfId="35818" xr:uid="{00000000-0005-0000-0000-0000C8090000}"/>
    <cellStyle name="20 % - Markeringsfarve2 2 2 4 3 2 3" xfId="28817" xr:uid="{00000000-0005-0000-0000-0000C9090000}"/>
    <cellStyle name="20 % - Markeringsfarve2 2 2 4 3 3" xfId="13229" xr:uid="{00000000-0005-0000-0000-0000CA090000}"/>
    <cellStyle name="20 % - Markeringsfarve2 2 2 4 3 3 2" xfId="31187" xr:uid="{00000000-0005-0000-0000-0000CB090000}"/>
    <cellStyle name="20 % - Markeringsfarve2 2 2 4 3 4" xfId="24185" xr:uid="{00000000-0005-0000-0000-0000CC090000}"/>
    <cellStyle name="20 % - Markeringsfarve2 2 2 4 4" xfId="4805" xr:uid="{00000000-0005-0000-0000-0000CD090000}"/>
    <cellStyle name="20 % - Markeringsfarve2 2 2 4 4 2" xfId="10013" xr:uid="{00000000-0005-0000-0000-0000CE090000}"/>
    <cellStyle name="20 % - Markeringsfarve2 2 2 4 4 2 2" xfId="17794" xr:uid="{00000000-0005-0000-0000-0000CF090000}"/>
    <cellStyle name="20 % - Markeringsfarve2 2 2 4 4 2 2 2" xfId="35745" xr:uid="{00000000-0005-0000-0000-0000D0090000}"/>
    <cellStyle name="20 % - Markeringsfarve2 2 2 4 4 2 3" xfId="28744" xr:uid="{00000000-0005-0000-0000-0000D1090000}"/>
    <cellStyle name="20 % - Markeringsfarve2 2 2 4 4 3" xfId="13230" xr:uid="{00000000-0005-0000-0000-0000D2090000}"/>
    <cellStyle name="20 % - Markeringsfarve2 2 2 4 4 3 2" xfId="31188" xr:uid="{00000000-0005-0000-0000-0000D3090000}"/>
    <cellStyle name="20 % - Markeringsfarve2 2 2 4 4 4" xfId="24186" xr:uid="{00000000-0005-0000-0000-0000D4090000}"/>
    <cellStyle name="20 % - Markeringsfarve2 2 2 4 5" xfId="8368" xr:uid="{00000000-0005-0000-0000-0000D5090000}"/>
    <cellStyle name="20 % - Markeringsfarve2 2 2 4 5 2" xfId="16157" xr:uid="{00000000-0005-0000-0000-0000D6090000}"/>
    <cellStyle name="20 % - Markeringsfarve2 2 2 4 5 2 2" xfId="34108" xr:uid="{00000000-0005-0000-0000-0000D7090000}"/>
    <cellStyle name="20 % - Markeringsfarve2 2 2 4 5 3" xfId="27107" xr:uid="{00000000-0005-0000-0000-0000D8090000}"/>
    <cellStyle name="20 % - Markeringsfarve2 2 2 4 6" xfId="13226" xr:uid="{00000000-0005-0000-0000-0000D9090000}"/>
    <cellStyle name="20 % - Markeringsfarve2 2 2 4 6 2" xfId="31184" xr:uid="{00000000-0005-0000-0000-0000DA090000}"/>
    <cellStyle name="20 % - Markeringsfarve2 2 2 4 7" xfId="24182" xr:uid="{00000000-0005-0000-0000-0000DB090000}"/>
    <cellStyle name="20 % - Markeringsfarve2 2 2 5" xfId="4806" xr:uid="{00000000-0005-0000-0000-0000DC090000}"/>
    <cellStyle name="20 % - Markeringsfarve2 2 2 5 2" xfId="4807" xr:uid="{00000000-0005-0000-0000-0000DD090000}"/>
    <cellStyle name="20 % - Markeringsfarve2 2 2 5 2 2" xfId="4808" xr:uid="{00000000-0005-0000-0000-0000DE090000}"/>
    <cellStyle name="20 % - Markeringsfarve2 2 2 5 2 2 2" xfId="10927" xr:uid="{00000000-0005-0000-0000-0000DF090000}"/>
    <cellStyle name="20 % - Markeringsfarve2 2 2 5 2 2 2 2" xfId="18699" xr:uid="{00000000-0005-0000-0000-0000E0090000}"/>
    <cellStyle name="20 % - Markeringsfarve2 2 2 5 2 2 2 2 2" xfId="36650" xr:uid="{00000000-0005-0000-0000-0000E1090000}"/>
    <cellStyle name="20 % - Markeringsfarve2 2 2 5 2 2 2 3" xfId="29649" xr:uid="{00000000-0005-0000-0000-0000E2090000}"/>
    <cellStyle name="20 % - Markeringsfarve2 2 2 5 2 2 3" xfId="13233" xr:uid="{00000000-0005-0000-0000-0000E3090000}"/>
    <cellStyle name="20 % - Markeringsfarve2 2 2 5 2 2 3 2" xfId="31191" xr:uid="{00000000-0005-0000-0000-0000E4090000}"/>
    <cellStyle name="20 % - Markeringsfarve2 2 2 5 2 2 4" xfId="24189" xr:uid="{00000000-0005-0000-0000-0000E5090000}"/>
    <cellStyle name="20 % - Markeringsfarve2 2 2 5 2 3" xfId="9446" xr:uid="{00000000-0005-0000-0000-0000E6090000}"/>
    <cellStyle name="20 % - Markeringsfarve2 2 2 5 2 3 2" xfId="17231" xr:uid="{00000000-0005-0000-0000-0000E7090000}"/>
    <cellStyle name="20 % - Markeringsfarve2 2 2 5 2 3 2 2" xfId="35182" xr:uid="{00000000-0005-0000-0000-0000E8090000}"/>
    <cellStyle name="20 % - Markeringsfarve2 2 2 5 2 3 3" xfId="28181" xr:uid="{00000000-0005-0000-0000-0000E9090000}"/>
    <cellStyle name="20 % - Markeringsfarve2 2 2 5 2 4" xfId="13232" xr:uid="{00000000-0005-0000-0000-0000EA090000}"/>
    <cellStyle name="20 % - Markeringsfarve2 2 2 5 2 4 2" xfId="31190" xr:uid="{00000000-0005-0000-0000-0000EB090000}"/>
    <cellStyle name="20 % - Markeringsfarve2 2 2 5 2 5" xfId="24188" xr:uid="{00000000-0005-0000-0000-0000EC090000}"/>
    <cellStyle name="20 % - Markeringsfarve2 2 2 5 3" xfId="4809" xr:uid="{00000000-0005-0000-0000-0000ED090000}"/>
    <cellStyle name="20 % - Markeringsfarve2 2 2 5 3 2" xfId="10203" xr:uid="{00000000-0005-0000-0000-0000EE090000}"/>
    <cellStyle name="20 % - Markeringsfarve2 2 2 5 3 2 2" xfId="17984" xr:uid="{00000000-0005-0000-0000-0000EF090000}"/>
    <cellStyle name="20 % - Markeringsfarve2 2 2 5 3 2 2 2" xfId="35935" xr:uid="{00000000-0005-0000-0000-0000F0090000}"/>
    <cellStyle name="20 % - Markeringsfarve2 2 2 5 3 2 3" xfId="28934" xr:uid="{00000000-0005-0000-0000-0000F1090000}"/>
    <cellStyle name="20 % - Markeringsfarve2 2 2 5 3 3" xfId="13234" xr:uid="{00000000-0005-0000-0000-0000F2090000}"/>
    <cellStyle name="20 % - Markeringsfarve2 2 2 5 3 3 2" xfId="31192" xr:uid="{00000000-0005-0000-0000-0000F3090000}"/>
    <cellStyle name="20 % - Markeringsfarve2 2 2 5 3 4" xfId="24190" xr:uid="{00000000-0005-0000-0000-0000F4090000}"/>
    <cellStyle name="20 % - Markeringsfarve2 2 2 5 4" xfId="4810" xr:uid="{00000000-0005-0000-0000-0000F5090000}"/>
    <cellStyle name="20 % - Markeringsfarve2 2 2 5 4 2" xfId="11226" xr:uid="{00000000-0005-0000-0000-0000F6090000}"/>
    <cellStyle name="20 % - Markeringsfarve2 2 2 5 4 2 2" xfId="18991" xr:uid="{00000000-0005-0000-0000-0000F7090000}"/>
    <cellStyle name="20 % - Markeringsfarve2 2 2 5 4 2 2 2" xfId="36942" xr:uid="{00000000-0005-0000-0000-0000F8090000}"/>
    <cellStyle name="20 % - Markeringsfarve2 2 2 5 4 2 3" xfId="29941" xr:uid="{00000000-0005-0000-0000-0000F9090000}"/>
    <cellStyle name="20 % - Markeringsfarve2 2 2 5 4 3" xfId="13235" xr:uid="{00000000-0005-0000-0000-0000FA090000}"/>
    <cellStyle name="20 % - Markeringsfarve2 2 2 5 4 3 2" xfId="31193" xr:uid="{00000000-0005-0000-0000-0000FB090000}"/>
    <cellStyle name="20 % - Markeringsfarve2 2 2 5 4 4" xfId="24191" xr:uid="{00000000-0005-0000-0000-0000FC090000}"/>
    <cellStyle name="20 % - Markeringsfarve2 2 2 5 5" xfId="8369" xr:uid="{00000000-0005-0000-0000-0000FD090000}"/>
    <cellStyle name="20 % - Markeringsfarve2 2 2 5 5 2" xfId="16158" xr:uid="{00000000-0005-0000-0000-0000FE090000}"/>
    <cellStyle name="20 % - Markeringsfarve2 2 2 5 5 2 2" xfId="34109" xr:uid="{00000000-0005-0000-0000-0000FF090000}"/>
    <cellStyle name="20 % - Markeringsfarve2 2 2 5 5 3" xfId="27108" xr:uid="{00000000-0005-0000-0000-0000000A0000}"/>
    <cellStyle name="20 % - Markeringsfarve2 2 2 5 6" xfId="13231" xr:uid="{00000000-0005-0000-0000-0000010A0000}"/>
    <cellStyle name="20 % - Markeringsfarve2 2 2 5 6 2" xfId="31189" xr:uid="{00000000-0005-0000-0000-0000020A0000}"/>
    <cellStyle name="20 % - Markeringsfarve2 2 2 5 7" xfId="24187" xr:uid="{00000000-0005-0000-0000-0000030A0000}"/>
    <cellStyle name="20 % - Markeringsfarve2 2 2 6" xfId="4811" xr:uid="{00000000-0005-0000-0000-0000040A0000}"/>
    <cellStyle name="20 % - Markeringsfarve2 2 2 6 2" xfId="4812" xr:uid="{00000000-0005-0000-0000-0000050A0000}"/>
    <cellStyle name="20 % - Markeringsfarve2 2 2 6 2 2" xfId="4813" xr:uid="{00000000-0005-0000-0000-0000060A0000}"/>
    <cellStyle name="20 % - Markeringsfarve2 2 2 6 2 2 2" xfId="10988" xr:uid="{00000000-0005-0000-0000-0000070A0000}"/>
    <cellStyle name="20 % - Markeringsfarve2 2 2 6 2 2 2 2" xfId="18760" xr:uid="{00000000-0005-0000-0000-0000080A0000}"/>
    <cellStyle name="20 % - Markeringsfarve2 2 2 6 2 2 2 2 2" xfId="36711" xr:uid="{00000000-0005-0000-0000-0000090A0000}"/>
    <cellStyle name="20 % - Markeringsfarve2 2 2 6 2 2 2 3" xfId="29710" xr:uid="{00000000-0005-0000-0000-00000A0A0000}"/>
    <cellStyle name="20 % - Markeringsfarve2 2 2 6 2 2 3" xfId="13238" xr:uid="{00000000-0005-0000-0000-00000B0A0000}"/>
    <cellStyle name="20 % - Markeringsfarve2 2 2 6 2 2 3 2" xfId="31196" xr:uid="{00000000-0005-0000-0000-00000C0A0000}"/>
    <cellStyle name="20 % - Markeringsfarve2 2 2 6 2 2 4" xfId="24194" xr:uid="{00000000-0005-0000-0000-00000D0A0000}"/>
    <cellStyle name="20 % - Markeringsfarve2 2 2 6 2 3" xfId="9499" xr:uid="{00000000-0005-0000-0000-00000E0A0000}"/>
    <cellStyle name="20 % - Markeringsfarve2 2 2 6 2 3 2" xfId="17284" xr:uid="{00000000-0005-0000-0000-00000F0A0000}"/>
    <cellStyle name="20 % - Markeringsfarve2 2 2 6 2 3 2 2" xfId="35235" xr:uid="{00000000-0005-0000-0000-0000100A0000}"/>
    <cellStyle name="20 % - Markeringsfarve2 2 2 6 2 3 3" xfId="28234" xr:uid="{00000000-0005-0000-0000-0000110A0000}"/>
    <cellStyle name="20 % - Markeringsfarve2 2 2 6 2 4" xfId="13237" xr:uid="{00000000-0005-0000-0000-0000120A0000}"/>
    <cellStyle name="20 % - Markeringsfarve2 2 2 6 2 4 2" xfId="31195" xr:uid="{00000000-0005-0000-0000-0000130A0000}"/>
    <cellStyle name="20 % - Markeringsfarve2 2 2 6 2 5" xfId="24193" xr:uid="{00000000-0005-0000-0000-0000140A0000}"/>
    <cellStyle name="20 % - Markeringsfarve2 2 2 6 3" xfId="4814" xr:uid="{00000000-0005-0000-0000-0000150A0000}"/>
    <cellStyle name="20 % - Markeringsfarve2 2 2 6 3 2" xfId="10265" xr:uid="{00000000-0005-0000-0000-0000160A0000}"/>
    <cellStyle name="20 % - Markeringsfarve2 2 2 6 3 2 2" xfId="18046" xr:uid="{00000000-0005-0000-0000-0000170A0000}"/>
    <cellStyle name="20 % - Markeringsfarve2 2 2 6 3 2 2 2" xfId="35997" xr:uid="{00000000-0005-0000-0000-0000180A0000}"/>
    <cellStyle name="20 % - Markeringsfarve2 2 2 6 3 2 3" xfId="28996" xr:uid="{00000000-0005-0000-0000-0000190A0000}"/>
    <cellStyle name="20 % - Markeringsfarve2 2 2 6 3 3" xfId="13239" xr:uid="{00000000-0005-0000-0000-00001A0A0000}"/>
    <cellStyle name="20 % - Markeringsfarve2 2 2 6 3 3 2" xfId="31197" xr:uid="{00000000-0005-0000-0000-00001B0A0000}"/>
    <cellStyle name="20 % - Markeringsfarve2 2 2 6 3 4" xfId="24195" xr:uid="{00000000-0005-0000-0000-00001C0A0000}"/>
    <cellStyle name="20 % - Markeringsfarve2 2 2 6 4" xfId="4815" xr:uid="{00000000-0005-0000-0000-00001D0A0000}"/>
    <cellStyle name="20 % - Markeringsfarve2 2 2 6 4 2" xfId="10006" xr:uid="{00000000-0005-0000-0000-00001E0A0000}"/>
    <cellStyle name="20 % - Markeringsfarve2 2 2 6 4 2 2" xfId="17787" xr:uid="{00000000-0005-0000-0000-00001F0A0000}"/>
    <cellStyle name="20 % - Markeringsfarve2 2 2 6 4 2 2 2" xfId="35738" xr:uid="{00000000-0005-0000-0000-0000200A0000}"/>
    <cellStyle name="20 % - Markeringsfarve2 2 2 6 4 2 3" xfId="28737" xr:uid="{00000000-0005-0000-0000-0000210A0000}"/>
    <cellStyle name="20 % - Markeringsfarve2 2 2 6 4 3" xfId="13240" xr:uid="{00000000-0005-0000-0000-0000220A0000}"/>
    <cellStyle name="20 % - Markeringsfarve2 2 2 6 4 3 2" xfId="31198" xr:uid="{00000000-0005-0000-0000-0000230A0000}"/>
    <cellStyle name="20 % - Markeringsfarve2 2 2 6 4 4" xfId="24196" xr:uid="{00000000-0005-0000-0000-0000240A0000}"/>
    <cellStyle name="20 % - Markeringsfarve2 2 2 6 5" xfId="8370" xr:uid="{00000000-0005-0000-0000-0000250A0000}"/>
    <cellStyle name="20 % - Markeringsfarve2 2 2 6 5 2" xfId="16159" xr:uid="{00000000-0005-0000-0000-0000260A0000}"/>
    <cellStyle name="20 % - Markeringsfarve2 2 2 6 5 2 2" xfId="34110" xr:uid="{00000000-0005-0000-0000-0000270A0000}"/>
    <cellStyle name="20 % - Markeringsfarve2 2 2 6 5 3" xfId="27109" xr:uid="{00000000-0005-0000-0000-0000280A0000}"/>
    <cellStyle name="20 % - Markeringsfarve2 2 2 6 6" xfId="13236" xr:uid="{00000000-0005-0000-0000-0000290A0000}"/>
    <cellStyle name="20 % - Markeringsfarve2 2 2 6 6 2" xfId="31194" xr:uid="{00000000-0005-0000-0000-00002A0A0000}"/>
    <cellStyle name="20 % - Markeringsfarve2 2 2 6 7" xfId="24192" xr:uid="{00000000-0005-0000-0000-00002B0A0000}"/>
    <cellStyle name="20 % - Markeringsfarve2 2 2 7" xfId="4816" xr:uid="{00000000-0005-0000-0000-00002C0A0000}"/>
    <cellStyle name="20 % - Markeringsfarve2 2 2 7 2" xfId="4817" xr:uid="{00000000-0005-0000-0000-00002D0A0000}"/>
    <cellStyle name="20 % - Markeringsfarve2 2 2 7 2 2" xfId="10453" xr:uid="{00000000-0005-0000-0000-00002E0A0000}"/>
    <cellStyle name="20 % - Markeringsfarve2 2 2 7 2 2 2" xfId="18225" xr:uid="{00000000-0005-0000-0000-00002F0A0000}"/>
    <cellStyle name="20 % - Markeringsfarve2 2 2 7 2 2 2 2" xfId="36176" xr:uid="{00000000-0005-0000-0000-0000300A0000}"/>
    <cellStyle name="20 % - Markeringsfarve2 2 2 7 2 2 3" xfId="29175" xr:uid="{00000000-0005-0000-0000-0000310A0000}"/>
    <cellStyle name="20 % - Markeringsfarve2 2 2 7 2 3" xfId="13242" xr:uid="{00000000-0005-0000-0000-0000320A0000}"/>
    <cellStyle name="20 % - Markeringsfarve2 2 2 7 2 3 2" xfId="31200" xr:uid="{00000000-0005-0000-0000-0000330A0000}"/>
    <cellStyle name="20 % - Markeringsfarve2 2 2 7 2 4" xfId="24198" xr:uid="{00000000-0005-0000-0000-0000340A0000}"/>
    <cellStyle name="20 % - Markeringsfarve2 2 2 7 3" xfId="9046" xr:uid="{00000000-0005-0000-0000-0000350A0000}"/>
    <cellStyle name="20 % - Markeringsfarve2 2 2 7 3 2" xfId="16834" xr:uid="{00000000-0005-0000-0000-0000360A0000}"/>
    <cellStyle name="20 % - Markeringsfarve2 2 2 7 3 2 2" xfId="34785" xr:uid="{00000000-0005-0000-0000-0000370A0000}"/>
    <cellStyle name="20 % - Markeringsfarve2 2 2 7 3 3" xfId="27784" xr:uid="{00000000-0005-0000-0000-0000380A0000}"/>
    <cellStyle name="20 % - Markeringsfarve2 2 2 7 4" xfId="13241" xr:uid="{00000000-0005-0000-0000-0000390A0000}"/>
    <cellStyle name="20 % - Markeringsfarve2 2 2 7 4 2" xfId="31199" xr:uid="{00000000-0005-0000-0000-00003A0A0000}"/>
    <cellStyle name="20 % - Markeringsfarve2 2 2 7 5" xfId="24197" xr:uid="{00000000-0005-0000-0000-00003B0A0000}"/>
    <cellStyle name="20 % - Markeringsfarve2 2 2 8" xfId="4818" xr:uid="{00000000-0005-0000-0000-00003C0A0000}"/>
    <cellStyle name="20 % - Markeringsfarve2 2 2 8 2" xfId="9681" xr:uid="{00000000-0005-0000-0000-00003D0A0000}"/>
    <cellStyle name="20 % - Markeringsfarve2 2 2 8 2 2" xfId="17463" xr:uid="{00000000-0005-0000-0000-00003E0A0000}"/>
    <cellStyle name="20 % - Markeringsfarve2 2 2 8 2 2 2" xfId="35414" xr:uid="{00000000-0005-0000-0000-00003F0A0000}"/>
    <cellStyle name="20 % - Markeringsfarve2 2 2 8 2 3" xfId="28413" xr:uid="{00000000-0005-0000-0000-0000400A0000}"/>
    <cellStyle name="20 % - Markeringsfarve2 2 2 8 3" xfId="13243" xr:uid="{00000000-0005-0000-0000-0000410A0000}"/>
    <cellStyle name="20 % - Markeringsfarve2 2 2 8 3 2" xfId="31201" xr:uid="{00000000-0005-0000-0000-0000420A0000}"/>
    <cellStyle name="20 % - Markeringsfarve2 2 2 8 4" xfId="24199" xr:uid="{00000000-0005-0000-0000-0000430A0000}"/>
    <cellStyle name="20 % - Markeringsfarve2 2 2 9" xfId="4819" xr:uid="{00000000-0005-0000-0000-0000440A0000}"/>
    <cellStyle name="20 % - Markeringsfarve2 2 2 9 2" xfId="11229" xr:uid="{00000000-0005-0000-0000-0000450A0000}"/>
    <cellStyle name="20 % - Markeringsfarve2 2 2 9 2 2" xfId="18994" xr:uid="{00000000-0005-0000-0000-0000460A0000}"/>
    <cellStyle name="20 % - Markeringsfarve2 2 2 9 2 2 2" xfId="36945" xr:uid="{00000000-0005-0000-0000-0000470A0000}"/>
    <cellStyle name="20 % - Markeringsfarve2 2 2 9 2 3" xfId="29944" xr:uid="{00000000-0005-0000-0000-0000480A0000}"/>
    <cellStyle name="20 % - Markeringsfarve2 2 2 9 3" xfId="13244" xr:uid="{00000000-0005-0000-0000-0000490A0000}"/>
    <cellStyle name="20 % - Markeringsfarve2 2 2 9 3 2" xfId="31202" xr:uid="{00000000-0005-0000-0000-00004A0A0000}"/>
    <cellStyle name="20 % - Markeringsfarve2 2 2 9 4" xfId="24200" xr:uid="{00000000-0005-0000-0000-00004B0A0000}"/>
    <cellStyle name="20 % - Markeringsfarve2 2 3" xfId="2858" xr:uid="{00000000-0005-0000-0000-00004C0A0000}"/>
    <cellStyle name="20 % - Markeringsfarve2 2 3 10" xfId="8371" xr:uid="{00000000-0005-0000-0000-00004D0A0000}"/>
    <cellStyle name="20 % - Markeringsfarve2 2 3 10 2" xfId="16160" xr:uid="{00000000-0005-0000-0000-00004E0A0000}"/>
    <cellStyle name="20 % - Markeringsfarve2 2 3 10 2 2" xfId="34111" xr:uid="{00000000-0005-0000-0000-00004F0A0000}"/>
    <cellStyle name="20 % - Markeringsfarve2 2 3 10 3" xfId="27110" xr:uid="{00000000-0005-0000-0000-0000500A0000}"/>
    <cellStyle name="20 % - Markeringsfarve2 2 3 11" xfId="13245" xr:uid="{00000000-0005-0000-0000-0000510A0000}"/>
    <cellStyle name="20 % - Markeringsfarve2 2 3 11 2" xfId="31203" xr:uid="{00000000-0005-0000-0000-0000520A0000}"/>
    <cellStyle name="20 % - Markeringsfarve2 2 3 12" xfId="4820" xr:uid="{00000000-0005-0000-0000-0000530A0000}"/>
    <cellStyle name="20 % - Markeringsfarve2 2 3 12 2" xfId="24201" xr:uid="{00000000-0005-0000-0000-0000540A0000}"/>
    <cellStyle name="20 % - Markeringsfarve2 2 3 13" xfId="22242" xr:uid="{00000000-0005-0000-0000-0000550A0000}"/>
    <cellStyle name="20 % - Markeringsfarve2 2 3 2" xfId="2859" xr:uid="{00000000-0005-0000-0000-0000560A0000}"/>
    <cellStyle name="20 % - Markeringsfarve2 2 3 2 2" xfId="4822" xr:uid="{00000000-0005-0000-0000-0000570A0000}"/>
    <cellStyle name="20 % - Markeringsfarve2 2 3 2 2 2" xfId="4823" xr:uid="{00000000-0005-0000-0000-0000580A0000}"/>
    <cellStyle name="20 % - Markeringsfarve2 2 3 2 2 2 2" xfId="10611" xr:uid="{00000000-0005-0000-0000-0000590A0000}"/>
    <cellStyle name="20 % - Markeringsfarve2 2 3 2 2 2 2 2" xfId="18383" xr:uid="{00000000-0005-0000-0000-00005A0A0000}"/>
    <cellStyle name="20 % - Markeringsfarve2 2 3 2 2 2 2 2 2" xfId="36334" xr:uid="{00000000-0005-0000-0000-00005B0A0000}"/>
    <cellStyle name="20 % - Markeringsfarve2 2 3 2 2 2 2 3" xfId="29333" xr:uid="{00000000-0005-0000-0000-00005C0A0000}"/>
    <cellStyle name="20 % - Markeringsfarve2 2 3 2 2 2 3" xfId="13248" xr:uid="{00000000-0005-0000-0000-00005D0A0000}"/>
    <cellStyle name="20 % - Markeringsfarve2 2 3 2 2 2 3 2" xfId="31206" xr:uid="{00000000-0005-0000-0000-00005E0A0000}"/>
    <cellStyle name="20 % - Markeringsfarve2 2 3 2 2 2 4" xfId="24204" xr:uid="{00000000-0005-0000-0000-00005F0A0000}"/>
    <cellStyle name="20 % - Markeringsfarve2 2 3 2 2 3" xfId="9178" xr:uid="{00000000-0005-0000-0000-0000600A0000}"/>
    <cellStyle name="20 % - Markeringsfarve2 2 3 2 2 3 2" xfId="16966" xr:uid="{00000000-0005-0000-0000-0000610A0000}"/>
    <cellStyle name="20 % - Markeringsfarve2 2 3 2 2 3 2 2" xfId="34917" xr:uid="{00000000-0005-0000-0000-0000620A0000}"/>
    <cellStyle name="20 % - Markeringsfarve2 2 3 2 2 3 3" xfId="27916" xr:uid="{00000000-0005-0000-0000-0000630A0000}"/>
    <cellStyle name="20 % - Markeringsfarve2 2 3 2 2 4" xfId="13247" xr:uid="{00000000-0005-0000-0000-0000640A0000}"/>
    <cellStyle name="20 % - Markeringsfarve2 2 3 2 2 4 2" xfId="31205" xr:uid="{00000000-0005-0000-0000-0000650A0000}"/>
    <cellStyle name="20 % - Markeringsfarve2 2 3 2 2 5" xfId="24203" xr:uid="{00000000-0005-0000-0000-0000660A0000}"/>
    <cellStyle name="20 % - Markeringsfarve2 2 3 2 3" xfId="4824" xr:uid="{00000000-0005-0000-0000-0000670A0000}"/>
    <cellStyle name="20 % - Markeringsfarve2 2 3 2 3 2" xfId="9841" xr:uid="{00000000-0005-0000-0000-0000680A0000}"/>
    <cellStyle name="20 % - Markeringsfarve2 2 3 2 3 2 2" xfId="17623" xr:uid="{00000000-0005-0000-0000-0000690A0000}"/>
    <cellStyle name="20 % - Markeringsfarve2 2 3 2 3 2 2 2" xfId="35574" xr:uid="{00000000-0005-0000-0000-00006A0A0000}"/>
    <cellStyle name="20 % - Markeringsfarve2 2 3 2 3 2 3" xfId="28573" xr:uid="{00000000-0005-0000-0000-00006B0A0000}"/>
    <cellStyle name="20 % - Markeringsfarve2 2 3 2 3 3" xfId="13249" xr:uid="{00000000-0005-0000-0000-00006C0A0000}"/>
    <cellStyle name="20 % - Markeringsfarve2 2 3 2 3 3 2" xfId="31207" xr:uid="{00000000-0005-0000-0000-00006D0A0000}"/>
    <cellStyle name="20 % - Markeringsfarve2 2 3 2 3 4" xfId="24205" xr:uid="{00000000-0005-0000-0000-00006E0A0000}"/>
    <cellStyle name="20 % - Markeringsfarve2 2 3 2 4" xfId="4825" xr:uid="{00000000-0005-0000-0000-00006F0A0000}"/>
    <cellStyle name="20 % - Markeringsfarve2 2 3 2 4 2" xfId="10008" xr:uid="{00000000-0005-0000-0000-0000700A0000}"/>
    <cellStyle name="20 % - Markeringsfarve2 2 3 2 4 2 2" xfId="17789" xr:uid="{00000000-0005-0000-0000-0000710A0000}"/>
    <cellStyle name="20 % - Markeringsfarve2 2 3 2 4 2 2 2" xfId="35740" xr:uid="{00000000-0005-0000-0000-0000720A0000}"/>
    <cellStyle name="20 % - Markeringsfarve2 2 3 2 4 2 3" xfId="28739" xr:uid="{00000000-0005-0000-0000-0000730A0000}"/>
    <cellStyle name="20 % - Markeringsfarve2 2 3 2 4 3" xfId="13250" xr:uid="{00000000-0005-0000-0000-0000740A0000}"/>
    <cellStyle name="20 % - Markeringsfarve2 2 3 2 4 3 2" xfId="31208" xr:uid="{00000000-0005-0000-0000-0000750A0000}"/>
    <cellStyle name="20 % - Markeringsfarve2 2 3 2 4 4" xfId="24206" xr:uid="{00000000-0005-0000-0000-0000760A0000}"/>
    <cellStyle name="20 % - Markeringsfarve2 2 3 2 5" xfId="8372" xr:uid="{00000000-0005-0000-0000-0000770A0000}"/>
    <cellStyle name="20 % - Markeringsfarve2 2 3 2 5 2" xfId="16161" xr:uid="{00000000-0005-0000-0000-0000780A0000}"/>
    <cellStyle name="20 % - Markeringsfarve2 2 3 2 5 2 2" xfId="34112" xr:uid="{00000000-0005-0000-0000-0000790A0000}"/>
    <cellStyle name="20 % - Markeringsfarve2 2 3 2 5 3" xfId="27111" xr:uid="{00000000-0005-0000-0000-00007A0A0000}"/>
    <cellStyle name="20 % - Markeringsfarve2 2 3 2 6" xfId="13246" xr:uid="{00000000-0005-0000-0000-00007B0A0000}"/>
    <cellStyle name="20 % - Markeringsfarve2 2 3 2 6 2" xfId="31204" xr:uid="{00000000-0005-0000-0000-00007C0A0000}"/>
    <cellStyle name="20 % - Markeringsfarve2 2 3 2 7" xfId="4821" xr:uid="{00000000-0005-0000-0000-00007D0A0000}"/>
    <cellStyle name="20 % - Markeringsfarve2 2 3 2 7 2" xfId="24202" xr:uid="{00000000-0005-0000-0000-00007E0A0000}"/>
    <cellStyle name="20 % - Markeringsfarve2 2 3 2 8" xfId="22243" xr:uid="{00000000-0005-0000-0000-00007F0A0000}"/>
    <cellStyle name="20 % - Markeringsfarve2 2 3 3" xfId="4826" xr:uid="{00000000-0005-0000-0000-0000800A0000}"/>
    <cellStyle name="20 % - Markeringsfarve2 2 3 3 2" xfId="4827" xr:uid="{00000000-0005-0000-0000-0000810A0000}"/>
    <cellStyle name="20 % - Markeringsfarve2 2 3 3 2 2" xfId="4828" xr:uid="{00000000-0005-0000-0000-0000820A0000}"/>
    <cellStyle name="20 % - Markeringsfarve2 2 3 3 2 2 2" xfId="10634" xr:uid="{00000000-0005-0000-0000-0000830A0000}"/>
    <cellStyle name="20 % - Markeringsfarve2 2 3 3 2 2 2 2" xfId="18406" xr:uid="{00000000-0005-0000-0000-0000840A0000}"/>
    <cellStyle name="20 % - Markeringsfarve2 2 3 3 2 2 2 2 2" xfId="36357" xr:uid="{00000000-0005-0000-0000-0000850A0000}"/>
    <cellStyle name="20 % - Markeringsfarve2 2 3 3 2 2 2 3" xfId="29356" xr:uid="{00000000-0005-0000-0000-0000860A0000}"/>
    <cellStyle name="20 % - Markeringsfarve2 2 3 3 2 2 3" xfId="13253" xr:uid="{00000000-0005-0000-0000-0000870A0000}"/>
    <cellStyle name="20 % - Markeringsfarve2 2 3 3 2 2 3 2" xfId="31211" xr:uid="{00000000-0005-0000-0000-0000880A0000}"/>
    <cellStyle name="20 % - Markeringsfarve2 2 3 3 2 2 4" xfId="24209" xr:uid="{00000000-0005-0000-0000-0000890A0000}"/>
    <cellStyle name="20 % - Markeringsfarve2 2 3 3 2 3" xfId="9198" xr:uid="{00000000-0005-0000-0000-00008A0A0000}"/>
    <cellStyle name="20 % - Markeringsfarve2 2 3 3 2 3 2" xfId="16986" xr:uid="{00000000-0005-0000-0000-00008B0A0000}"/>
    <cellStyle name="20 % - Markeringsfarve2 2 3 3 2 3 2 2" xfId="34937" xr:uid="{00000000-0005-0000-0000-00008C0A0000}"/>
    <cellStyle name="20 % - Markeringsfarve2 2 3 3 2 3 3" xfId="27936" xr:uid="{00000000-0005-0000-0000-00008D0A0000}"/>
    <cellStyle name="20 % - Markeringsfarve2 2 3 3 2 4" xfId="13252" xr:uid="{00000000-0005-0000-0000-00008E0A0000}"/>
    <cellStyle name="20 % - Markeringsfarve2 2 3 3 2 4 2" xfId="31210" xr:uid="{00000000-0005-0000-0000-00008F0A0000}"/>
    <cellStyle name="20 % - Markeringsfarve2 2 3 3 2 5" xfId="24208" xr:uid="{00000000-0005-0000-0000-0000900A0000}"/>
    <cellStyle name="20 % - Markeringsfarve2 2 3 3 3" xfId="4829" xr:uid="{00000000-0005-0000-0000-0000910A0000}"/>
    <cellStyle name="20 % - Markeringsfarve2 2 3 3 3 2" xfId="9864" xr:uid="{00000000-0005-0000-0000-0000920A0000}"/>
    <cellStyle name="20 % - Markeringsfarve2 2 3 3 3 2 2" xfId="17646" xr:uid="{00000000-0005-0000-0000-0000930A0000}"/>
    <cellStyle name="20 % - Markeringsfarve2 2 3 3 3 2 2 2" xfId="35597" xr:uid="{00000000-0005-0000-0000-0000940A0000}"/>
    <cellStyle name="20 % - Markeringsfarve2 2 3 3 3 2 3" xfId="28596" xr:uid="{00000000-0005-0000-0000-0000950A0000}"/>
    <cellStyle name="20 % - Markeringsfarve2 2 3 3 3 3" xfId="13254" xr:uid="{00000000-0005-0000-0000-0000960A0000}"/>
    <cellStyle name="20 % - Markeringsfarve2 2 3 3 3 3 2" xfId="31212" xr:uid="{00000000-0005-0000-0000-0000970A0000}"/>
    <cellStyle name="20 % - Markeringsfarve2 2 3 3 3 4" xfId="24210" xr:uid="{00000000-0005-0000-0000-0000980A0000}"/>
    <cellStyle name="20 % - Markeringsfarve2 2 3 3 4" xfId="4830" xr:uid="{00000000-0005-0000-0000-0000990A0000}"/>
    <cellStyle name="20 % - Markeringsfarve2 2 3 3 4 2" xfId="10009" xr:uid="{00000000-0005-0000-0000-00009A0A0000}"/>
    <cellStyle name="20 % - Markeringsfarve2 2 3 3 4 2 2" xfId="17790" xr:uid="{00000000-0005-0000-0000-00009B0A0000}"/>
    <cellStyle name="20 % - Markeringsfarve2 2 3 3 4 2 2 2" xfId="35741" xr:uid="{00000000-0005-0000-0000-00009C0A0000}"/>
    <cellStyle name="20 % - Markeringsfarve2 2 3 3 4 2 3" xfId="28740" xr:uid="{00000000-0005-0000-0000-00009D0A0000}"/>
    <cellStyle name="20 % - Markeringsfarve2 2 3 3 4 3" xfId="13255" xr:uid="{00000000-0005-0000-0000-00009E0A0000}"/>
    <cellStyle name="20 % - Markeringsfarve2 2 3 3 4 3 2" xfId="31213" xr:uid="{00000000-0005-0000-0000-00009F0A0000}"/>
    <cellStyle name="20 % - Markeringsfarve2 2 3 3 4 4" xfId="24211" xr:uid="{00000000-0005-0000-0000-0000A00A0000}"/>
    <cellStyle name="20 % - Markeringsfarve2 2 3 3 5" xfId="8373" xr:uid="{00000000-0005-0000-0000-0000A10A0000}"/>
    <cellStyle name="20 % - Markeringsfarve2 2 3 3 5 2" xfId="16162" xr:uid="{00000000-0005-0000-0000-0000A20A0000}"/>
    <cellStyle name="20 % - Markeringsfarve2 2 3 3 5 2 2" xfId="34113" xr:uid="{00000000-0005-0000-0000-0000A30A0000}"/>
    <cellStyle name="20 % - Markeringsfarve2 2 3 3 5 3" xfId="27112" xr:uid="{00000000-0005-0000-0000-0000A40A0000}"/>
    <cellStyle name="20 % - Markeringsfarve2 2 3 3 6" xfId="13251" xr:uid="{00000000-0005-0000-0000-0000A50A0000}"/>
    <cellStyle name="20 % - Markeringsfarve2 2 3 3 6 2" xfId="31209" xr:uid="{00000000-0005-0000-0000-0000A60A0000}"/>
    <cellStyle name="20 % - Markeringsfarve2 2 3 3 7" xfId="24207" xr:uid="{00000000-0005-0000-0000-0000A70A0000}"/>
    <cellStyle name="20 % - Markeringsfarve2 2 3 4" xfId="4831" xr:uid="{00000000-0005-0000-0000-0000A80A0000}"/>
    <cellStyle name="20 % - Markeringsfarve2 2 3 4 2" xfId="4832" xr:uid="{00000000-0005-0000-0000-0000A90A0000}"/>
    <cellStyle name="20 % - Markeringsfarve2 2 3 4 2 2" xfId="4833" xr:uid="{00000000-0005-0000-0000-0000AA0A0000}"/>
    <cellStyle name="20 % - Markeringsfarve2 2 3 4 2 2 2" xfId="10849" xr:uid="{00000000-0005-0000-0000-0000AB0A0000}"/>
    <cellStyle name="20 % - Markeringsfarve2 2 3 4 2 2 2 2" xfId="18621" xr:uid="{00000000-0005-0000-0000-0000AC0A0000}"/>
    <cellStyle name="20 % - Markeringsfarve2 2 3 4 2 2 2 2 2" xfId="36572" xr:uid="{00000000-0005-0000-0000-0000AD0A0000}"/>
    <cellStyle name="20 % - Markeringsfarve2 2 3 4 2 2 2 3" xfId="29571" xr:uid="{00000000-0005-0000-0000-0000AE0A0000}"/>
    <cellStyle name="20 % - Markeringsfarve2 2 3 4 2 2 3" xfId="13258" xr:uid="{00000000-0005-0000-0000-0000AF0A0000}"/>
    <cellStyle name="20 % - Markeringsfarve2 2 3 4 2 2 3 2" xfId="31216" xr:uid="{00000000-0005-0000-0000-0000B00A0000}"/>
    <cellStyle name="20 % - Markeringsfarve2 2 3 4 2 2 4" xfId="24214" xr:uid="{00000000-0005-0000-0000-0000B10A0000}"/>
    <cellStyle name="20 % - Markeringsfarve2 2 3 4 2 3" xfId="9380" xr:uid="{00000000-0005-0000-0000-0000B20A0000}"/>
    <cellStyle name="20 % - Markeringsfarve2 2 3 4 2 3 2" xfId="17165" xr:uid="{00000000-0005-0000-0000-0000B30A0000}"/>
    <cellStyle name="20 % - Markeringsfarve2 2 3 4 2 3 2 2" xfId="35116" xr:uid="{00000000-0005-0000-0000-0000B40A0000}"/>
    <cellStyle name="20 % - Markeringsfarve2 2 3 4 2 3 3" xfId="28115" xr:uid="{00000000-0005-0000-0000-0000B50A0000}"/>
    <cellStyle name="20 % - Markeringsfarve2 2 3 4 2 4" xfId="13257" xr:uid="{00000000-0005-0000-0000-0000B60A0000}"/>
    <cellStyle name="20 % - Markeringsfarve2 2 3 4 2 4 2" xfId="31215" xr:uid="{00000000-0005-0000-0000-0000B70A0000}"/>
    <cellStyle name="20 % - Markeringsfarve2 2 3 4 2 5" xfId="24213" xr:uid="{00000000-0005-0000-0000-0000B80A0000}"/>
    <cellStyle name="20 % - Markeringsfarve2 2 3 4 3" xfId="4834" xr:uid="{00000000-0005-0000-0000-0000B90A0000}"/>
    <cellStyle name="20 % - Markeringsfarve2 2 3 4 3 2" xfId="10125" xr:uid="{00000000-0005-0000-0000-0000BA0A0000}"/>
    <cellStyle name="20 % - Markeringsfarve2 2 3 4 3 2 2" xfId="17906" xr:uid="{00000000-0005-0000-0000-0000BB0A0000}"/>
    <cellStyle name="20 % - Markeringsfarve2 2 3 4 3 2 2 2" xfId="35857" xr:uid="{00000000-0005-0000-0000-0000BC0A0000}"/>
    <cellStyle name="20 % - Markeringsfarve2 2 3 4 3 2 3" xfId="28856" xr:uid="{00000000-0005-0000-0000-0000BD0A0000}"/>
    <cellStyle name="20 % - Markeringsfarve2 2 3 4 3 3" xfId="13259" xr:uid="{00000000-0005-0000-0000-0000BE0A0000}"/>
    <cellStyle name="20 % - Markeringsfarve2 2 3 4 3 3 2" xfId="31217" xr:uid="{00000000-0005-0000-0000-0000BF0A0000}"/>
    <cellStyle name="20 % - Markeringsfarve2 2 3 4 3 4" xfId="24215" xr:uid="{00000000-0005-0000-0000-0000C00A0000}"/>
    <cellStyle name="20 % - Markeringsfarve2 2 3 4 4" xfId="4835" xr:uid="{00000000-0005-0000-0000-0000C10A0000}"/>
    <cellStyle name="20 % - Markeringsfarve2 2 3 4 4 2" xfId="10001" xr:uid="{00000000-0005-0000-0000-0000C20A0000}"/>
    <cellStyle name="20 % - Markeringsfarve2 2 3 4 4 2 2" xfId="17782" xr:uid="{00000000-0005-0000-0000-0000C30A0000}"/>
    <cellStyle name="20 % - Markeringsfarve2 2 3 4 4 2 2 2" xfId="35733" xr:uid="{00000000-0005-0000-0000-0000C40A0000}"/>
    <cellStyle name="20 % - Markeringsfarve2 2 3 4 4 2 3" xfId="28732" xr:uid="{00000000-0005-0000-0000-0000C50A0000}"/>
    <cellStyle name="20 % - Markeringsfarve2 2 3 4 4 3" xfId="13260" xr:uid="{00000000-0005-0000-0000-0000C60A0000}"/>
    <cellStyle name="20 % - Markeringsfarve2 2 3 4 4 3 2" xfId="31218" xr:uid="{00000000-0005-0000-0000-0000C70A0000}"/>
    <cellStyle name="20 % - Markeringsfarve2 2 3 4 4 4" xfId="24216" xr:uid="{00000000-0005-0000-0000-0000C80A0000}"/>
    <cellStyle name="20 % - Markeringsfarve2 2 3 4 5" xfId="8374" xr:uid="{00000000-0005-0000-0000-0000C90A0000}"/>
    <cellStyle name="20 % - Markeringsfarve2 2 3 4 5 2" xfId="16163" xr:uid="{00000000-0005-0000-0000-0000CA0A0000}"/>
    <cellStyle name="20 % - Markeringsfarve2 2 3 4 5 2 2" xfId="34114" xr:uid="{00000000-0005-0000-0000-0000CB0A0000}"/>
    <cellStyle name="20 % - Markeringsfarve2 2 3 4 5 3" xfId="27113" xr:uid="{00000000-0005-0000-0000-0000CC0A0000}"/>
    <cellStyle name="20 % - Markeringsfarve2 2 3 4 6" xfId="13256" xr:uid="{00000000-0005-0000-0000-0000CD0A0000}"/>
    <cellStyle name="20 % - Markeringsfarve2 2 3 4 6 2" xfId="31214" xr:uid="{00000000-0005-0000-0000-0000CE0A0000}"/>
    <cellStyle name="20 % - Markeringsfarve2 2 3 4 7" xfId="24212" xr:uid="{00000000-0005-0000-0000-0000CF0A0000}"/>
    <cellStyle name="20 % - Markeringsfarve2 2 3 5" xfId="4836" xr:uid="{00000000-0005-0000-0000-0000D00A0000}"/>
    <cellStyle name="20 % - Markeringsfarve2 2 3 5 2" xfId="4837" xr:uid="{00000000-0005-0000-0000-0000D10A0000}"/>
    <cellStyle name="20 % - Markeringsfarve2 2 3 5 2 2" xfId="4838" xr:uid="{00000000-0005-0000-0000-0000D20A0000}"/>
    <cellStyle name="20 % - Markeringsfarve2 2 3 5 2 2 2" xfId="10966" xr:uid="{00000000-0005-0000-0000-0000D30A0000}"/>
    <cellStyle name="20 % - Markeringsfarve2 2 3 5 2 2 2 2" xfId="18738" xr:uid="{00000000-0005-0000-0000-0000D40A0000}"/>
    <cellStyle name="20 % - Markeringsfarve2 2 3 5 2 2 2 2 2" xfId="36689" xr:uid="{00000000-0005-0000-0000-0000D50A0000}"/>
    <cellStyle name="20 % - Markeringsfarve2 2 3 5 2 2 2 3" xfId="29688" xr:uid="{00000000-0005-0000-0000-0000D60A0000}"/>
    <cellStyle name="20 % - Markeringsfarve2 2 3 5 2 2 3" xfId="13263" xr:uid="{00000000-0005-0000-0000-0000D70A0000}"/>
    <cellStyle name="20 % - Markeringsfarve2 2 3 5 2 2 3 2" xfId="31221" xr:uid="{00000000-0005-0000-0000-0000D80A0000}"/>
    <cellStyle name="20 % - Markeringsfarve2 2 3 5 2 2 4" xfId="24219" xr:uid="{00000000-0005-0000-0000-0000D90A0000}"/>
    <cellStyle name="20 % - Markeringsfarve2 2 3 5 2 3" xfId="9479" xr:uid="{00000000-0005-0000-0000-0000DA0A0000}"/>
    <cellStyle name="20 % - Markeringsfarve2 2 3 5 2 3 2" xfId="17264" xr:uid="{00000000-0005-0000-0000-0000DB0A0000}"/>
    <cellStyle name="20 % - Markeringsfarve2 2 3 5 2 3 2 2" xfId="35215" xr:uid="{00000000-0005-0000-0000-0000DC0A0000}"/>
    <cellStyle name="20 % - Markeringsfarve2 2 3 5 2 3 3" xfId="28214" xr:uid="{00000000-0005-0000-0000-0000DD0A0000}"/>
    <cellStyle name="20 % - Markeringsfarve2 2 3 5 2 4" xfId="13262" xr:uid="{00000000-0005-0000-0000-0000DE0A0000}"/>
    <cellStyle name="20 % - Markeringsfarve2 2 3 5 2 4 2" xfId="31220" xr:uid="{00000000-0005-0000-0000-0000DF0A0000}"/>
    <cellStyle name="20 % - Markeringsfarve2 2 3 5 2 5" xfId="24218" xr:uid="{00000000-0005-0000-0000-0000E00A0000}"/>
    <cellStyle name="20 % - Markeringsfarve2 2 3 5 3" xfId="4839" xr:uid="{00000000-0005-0000-0000-0000E10A0000}"/>
    <cellStyle name="20 % - Markeringsfarve2 2 3 5 3 2" xfId="10242" xr:uid="{00000000-0005-0000-0000-0000E20A0000}"/>
    <cellStyle name="20 % - Markeringsfarve2 2 3 5 3 2 2" xfId="18023" xr:uid="{00000000-0005-0000-0000-0000E30A0000}"/>
    <cellStyle name="20 % - Markeringsfarve2 2 3 5 3 2 2 2" xfId="35974" xr:uid="{00000000-0005-0000-0000-0000E40A0000}"/>
    <cellStyle name="20 % - Markeringsfarve2 2 3 5 3 2 3" xfId="28973" xr:uid="{00000000-0005-0000-0000-0000E50A0000}"/>
    <cellStyle name="20 % - Markeringsfarve2 2 3 5 3 3" xfId="13264" xr:uid="{00000000-0005-0000-0000-0000E60A0000}"/>
    <cellStyle name="20 % - Markeringsfarve2 2 3 5 3 3 2" xfId="31222" xr:uid="{00000000-0005-0000-0000-0000E70A0000}"/>
    <cellStyle name="20 % - Markeringsfarve2 2 3 5 3 4" xfId="24220" xr:uid="{00000000-0005-0000-0000-0000E80A0000}"/>
    <cellStyle name="20 % - Markeringsfarve2 2 3 5 4" xfId="4840" xr:uid="{00000000-0005-0000-0000-0000E90A0000}"/>
    <cellStyle name="20 % - Markeringsfarve2 2 3 5 4 2" xfId="10014" xr:uid="{00000000-0005-0000-0000-0000EA0A0000}"/>
    <cellStyle name="20 % - Markeringsfarve2 2 3 5 4 2 2" xfId="17795" xr:uid="{00000000-0005-0000-0000-0000EB0A0000}"/>
    <cellStyle name="20 % - Markeringsfarve2 2 3 5 4 2 2 2" xfId="35746" xr:uid="{00000000-0005-0000-0000-0000EC0A0000}"/>
    <cellStyle name="20 % - Markeringsfarve2 2 3 5 4 2 3" xfId="28745" xr:uid="{00000000-0005-0000-0000-0000ED0A0000}"/>
    <cellStyle name="20 % - Markeringsfarve2 2 3 5 4 3" xfId="13265" xr:uid="{00000000-0005-0000-0000-0000EE0A0000}"/>
    <cellStyle name="20 % - Markeringsfarve2 2 3 5 4 3 2" xfId="31223" xr:uid="{00000000-0005-0000-0000-0000EF0A0000}"/>
    <cellStyle name="20 % - Markeringsfarve2 2 3 5 4 4" xfId="24221" xr:uid="{00000000-0005-0000-0000-0000F00A0000}"/>
    <cellStyle name="20 % - Markeringsfarve2 2 3 5 5" xfId="8375" xr:uid="{00000000-0005-0000-0000-0000F10A0000}"/>
    <cellStyle name="20 % - Markeringsfarve2 2 3 5 5 2" xfId="16164" xr:uid="{00000000-0005-0000-0000-0000F20A0000}"/>
    <cellStyle name="20 % - Markeringsfarve2 2 3 5 5 2 2" xfId="34115" xr:uid="{00000000-0005-0000-0000-0000F30A0000}"/>
    <cellStyle name="20 % - Markeringsfarve2 2 3 5 5 3" xfId="27114" xr:uid="{00000000-0005-0000-0000-0000F40A0000}"/>
    <cellStyle name="20 % - Markeringsfarve2 2 3 5 6" xfId="13261" xr:uid="{00000000-0005-0000-0000-0000F50A0000}"/>
    <cellStyle name="20 % - Markeringsfarve2 2 3 5 6 2" xfId="31219" xr:uid="{00000000-0005-0000-0000-0000F60A0000}"/>
    <cellStyle name="20 % - Markeringsfarve2 2 3 5 7" xfId="24217" xr:uid="{00000000-0005-0000-0000-0000F70A0000}"/>
    <cellStyle name="20 % - Markeringsfarve2 2 3 6" xfId="4841" xr:uid="{00000000-0005-0000-0000-0000F80A0000}"/>
    <cellStyle name="20 % - Markeringsfarve2 2 3 6 2" xfId="4842" xr:uid="{00000000-0005-0000-0000-0000F90A0000}"/>
    <cellStyle name="20 % - Markeringsfarve2 2 3 6 2 2" xfId="4843" xr:uid="{00000000-0005-0000-0000-0000FA0A0000}"/>
    <cellStyle name="20 % - Markeringsfarve2 2 3 6 2 2 2" xfId="10989" xr:uid="{00000000-0005-0000-0000-0000FB0A0000}"/>
    <cellStyle name="20 % - Markeringsfarve2 2 3 6 2 2 2 2" xfId="18761" xr:uid="{00000000-0005-0000-0000-0000FC0A0000}"/>
    <cellStyle name="20 % - Markeringsfarve2 2 3 6 2 2 2 2 2" xfId="36712" xr:uid="{00000000-0005-0000-0000-0000FD0A0000}"/>
    <cellStyle name="20 % - Markeringsfarve2 2 3 6 2 2 2 3" xfId="29711" xr:uid="{00000000-0005-0000-0000-0000FE0A0000}"/>
    <cellStyle name="20 % - Markeringsfarve2 2 3 6 2 2 3" xfId="13268" xr:uid="{00000000-0005-0000-0000-0000FF0A0000}"/>
    <cellStyle name="20 % - Markeringsfarve2 2 3 6 2 2 3 2" xfId="31226" xr:uid="{00000000-0005-0000-0000-0000000B0000}"/>
    <cellStyle name="20 % - Markeringsfarve2 2 3 6 2 2 4" xfId="24224" xr:uid="{00000000-0005-0000-0000-0000010B0000}"/>
    <cellStyle name="20 % - Markeringsfarve2 2 3 6 2 3" xfId="9500" xr:uid="{00000000-0005-0000-0000-0000020B0000}"/>
    <cellStyle name="20 % - Markeringsfarve2 2 3 6 2 3 2" xfId="17285" xr:uid="{00000000-0005-0000-0000-0000030B0000}"/>
    <cellStyle name="20 % - Markeringsfarve2 2 3 6 2 3 2 2" xfId="35236" xr:uid="{00000000-0005-0000-0000-0000040B0000}"/>
    <cellStyle name="20 % - Markeringsfarve2 2 3 6 2 3 3" xfId="28235" xr:uid="{00000000-0005-0000-0000-0000050B0000}"/>
    <cellStyle name="20 % - Markeringsfarve2 2 3 6 2 4" xfId="13267" xr:uid="{00000000-0005-0000-0000-0000060B0000}"/>
    <cellStyle name="20 % - Markeringsfarve2 2 3 6 2 4 2" xfId="31225" xr:uid="{00000000-0005-0000-0000-0000070B0000}"/>
    <cellStyle name="20 % - Markeringsfarve2 2 3 6 2 5" xfId="24223" xr:uid="{00000000-0005-0000-0000-0000080B0000}"/>
    <cellStyle name="20 % - Markeringsfarve2 2 3 6 3" xfId="4844" xr:uid="{00000000-0005-0000-0000-0000090B0000}"/>
    <cellStyle name="20 % - Markeringsfarve2 2 3 6 3 2" xfId="10266" xr:uid="{00000000-0005-0000-0000-00000A0B0000}"/>
    <cellStyle name="20 % - Markeringsfarve2 2 3 6 3 2 2" xfId="18047" xr:uid="{00000000-0005-0000-0000-00000B0B0000}"/>
    <cellStyle name="20 % - Markeringsfarve2 2 3 6 3 2 2 2" xfId="35998" xr:uid="{00000000-0005-0000-0000-00000C0B0000}"/>
    <cellStyle name="20 % - Markeringsfarve2 2 3 6 3 2 3" xfId="28997" xr:uid="{00000000-0005-0000-0000-00000D0B0000}"/>
    <cellStyle name="20 % - Markeringsfarve2 2 3 6 3 3" xfId="13269" xr:uid="{00000000-0005-0000-0000-00000E0B0000}"/>
    <cellStyle name="20 % - Markeringsfarve2 2 3 6 3 3 2" xfId="31227" xr:uid="{00000000-0005-0000-0000-00000F0B0000}"/>
    <cellStyle name="20 % - Markeringsfarve2 2 3 6 3 4" xfId="24225" xr:uid="{00000000-0005-0000-0000-0000100B0000}"/>
    <cellStyle name="20 % - Markeringsfarve2 2 3 6 4" xfId="4845" xr:uid="{00000000-0005-0000-0000-0000110B0000}"/>
    <cellStyle name="20 % - Markeringsfarve2 2 3 6 4 2" xfId="10015" xr:uid="{00000000-0005-0000-0000-0000120B0000}"/>
    <cellStyle name="20 % - Markeringsfarve2 2 3 6 4 2 2" xfId="17796" xr:uid="{00000000-0005-0000-0000-0000130B0000}"/>
    <cellStyle name="20 % - Markeringsfarve2 2 3 6 4 2 2 2" xfId="35747" xr:uid="{00000000-0005-0000-0000-0000140B0000}"/>
    <cellStyle name="20 % - Markeringsfarve2 2 3 6 4 2 3" xfId="28746" xr:uid="{00000000-0005-0000-0000-0000150B0000}"/>
    <cellStyle name="20 % - Markeringsfarve2 2 3 6 4 3" xfId="13270" xr:uid="{00000000-0005-0000-0000-0000160B0000}"/>
    <cellStyle name="20 % - Markeringsfarve2 2 3 6 4 3 2" xfId="31228" xr:uid="{00000000-0005-0000-0000-0000170B0000}"/>
    <cellStyle name="20 % - Markeringsfarve2 2 3 6 4 4" xfId="24226" xr:uid="{00000000-0005-0000-0000-0000180B0000}"/>
    <cellStyle name="20 % - Markeringsfarve2 2 3 6 5" xfId="8376" xr:uid="{00000000-0005-0000-0000-0000190B0000}"/>
    <cellStyle name="20 % - Markeringsfarve2 2 3 6 5 2" xfId="16165" xr:uid="{00000000-0005-0000-0000-00001A0B0000}"/>
    <cellStyle name="20 % - Markeringsfarve2 2 3 6 5 2 2" xfId="34116" xr:uid="{00000000-0005-0000-0000-00001B0B0000}"/>
    <cellStyle name="20 % - Markeringsfarve2 2 3 6 5 3" xfId="27115" xr:uid="{00000000-0005-0000-0000-00001C0B0000}"/>
    <cellStyle name="20 % - Markeringsfarve2 2 3 6 6" xfId="13266" xr:uid="{00000000-0005-0000-0000-00001D0B0000}"/>
    <cellStyle name="20 % - Markeringsfarve2 2 3 6 6 2" xfId="31224" xr:uid="{00000000-0005-0000-0000-00001E0B0000}"/>
    <cellStyle name="20 % - Markeringsfarve2 2 3 6 7" xfId="24222" xr:uid="{00000000-0005-0000-0000-00001F0B0000}"/>
    <cellStyle name="20 % - Markeringsfarve2 2 3 7" xfId="4846" xr:uid="{00000000-0005-0000-0000-0000200B0000}"/>
    <cellStyle name="20 % - Markeringsfarve2 2 3 7 2" xfId="4847" xr:uid="{00000000-0005-0000-0000-0000210B0000}"/>
    <cellStyle name="20 % - Markeringsfarve2 2 3 7 2 2" xfId="10492" xr:uid="{00000000-0005-0000-0000-0000220B0000}"/>
    <cellStyle name="20 % - Markeringsfarve2 2 3 7 2 2 2" xfId="18264" xr:uid="{00000000-0005-0000-0000-0000230B0000}"/>
    <cellStyle name="20 % - Markeringsfarve2 2 3 7 2 2 2 2" xfId="36215" xr:uid="{00000000-0005-0000-0000-0000240B0000}"/>
    <cellStyle name="20 % - Markeringsfarve2 2 3 7 2 2 3" xfId="29214" xr:uid="{00000000-0005-0000-0000-0000250B0000}"/>
    <cellStyle name="20 % - Markeringsfarve2 2 3 7 2 3" xfId="13272" xr:uid="{00000000-0005-0000-0000-0000260B0000}"/>
    <cellStyle name="20 % - Markeringsfarve2 2 3 7 2 3 2" xfId="31230" xr:uid="{00000000-0005-0000-0000-0000270B0000}"/>
    <cellStyle name="20 % - Markeringsfarve2 2 3 7 2 4" xfId="24228" xr:uid="{00000000-0005-0000-0000-0000280B0000}"/>
    <cellStyle name="20 % - Markeringsfarve2 2 3 7 3" xfId="9079" xr:uid="{00000000-0005-0000-0000-0000290B0000}"/>
    <cellStyle name="20 % - Markeringsfarve2 2 3 7 3 2" xfId="16867" xr:uid="{00000000-0005-0000-0000-00002A0B0000}"/>
    <cellStyle name="20 % - Markeringsfarve2 2 3 7 3 2 2" xfId="34818" xr:uid="{00000000-0005-0000-0000-00002B0B0000}"/>
    <cellStyle name="20 % - Markeringsfarve2 2 3 7 3 3" xfId="27817" xr:uid="{00000000-0005-0000-0000-00002C0B0000}"/>
    <cellStyle name="20 % - Markeringsfarve2 2 3 7 4" xfId="13271" xr:uid="{00000000-0005-0000-0000-00002D0B0000}"/>
    <cellStyle name="20 % - Markeringsfarve2 2 3 7 4 2" xfId="31229" xr:uid="{00000000-0005-0000-0000-00002E0B0000}"/>
    <cellStyle name="20 % - Markeringsfarve2 2 3 7 5" xfId="24227" xr:uid="{00000000-0005-0000-0000-00002F0B0000}"/>
    <cellStyle name="20 % - Markeringsfarve2 2 3 8" xfId="4848" xr:uid="{00000000-0005-0000-0000-0000300B0000}"/>
    <cellStyle name="20 % - Markeringsfarve2 2 3 8 2" xfId="9720" xr:uid="{00000000-0005-0000-0000-0000310B0000}"/>
    <cellStyle name="20 % - Markeringsfarve2 2 3 8 2 2" xfId="17502" xr:uid="{00000000-0005-0000-0000-0000320B0000}"/>
    <cellStyle name="20 % - Markeringsfarve2 2 3 8 2 2 2" xfId="35453" xr:uid="{00000000-0005-0000-0000-0000330B0000}"/>
    <cellStyle name="20 % - Markeringsfarve2 2 3 8 2 3" xfId="28452" xr:uid="{00000000-0005-0000-0000-0000340B0000}"/>
    <cellStyle name="20 % - Markeringsfarve2 2 3 8 3" xfId="13273" xr:uid="{00000000-0005-0000-0000-0000350B0000}"/>
    <cellStyle name="20 % - Markeringsfarve2 2 3 8 3 2" xfId="31231" xr:uid="{00000000-0005-0000-0000-0000360B0000}"/>
    <cellStyle name="20 % - Markeringsfarve2 2 3 8 4" xfId="24229" xr:uid="{00000000-0005-0000-0000-0000370B0000}"/>
    <cellStyle name="20 % - Markeringsfarve2 2 3 9" xfId="4849" xr:uid="{00000000-0005-0000-0000-0000380B0000}"/>
    <cellStyle name="20 % - Markeringsfarve2 2 3 9 2" xfId="10007" xr:uid="{00000000-0005-0000-0000-0000390B0000}"/>
    <cellStyle name="20 % - Markeringsfarve2 2 3 9 2 2" xfId="17788" xr:uid="{00000000-0005-0000-0000-00003A0B0000}"/>
    <cellStyle name="20 % - Markeringsfarve2 2 3 9 2 2 2" xfId="35739" xr:uid="{00000000-0005-0000-0000-00003B0B0000}"/>
    <cellStyle name="20 % - Markeringsfarve2 2 3 9 2 3" xfId="28738" xr:uid="{00000000-0005-0000-0000-00003C0B0000}"/>
    <cellStyle name="20 % - Markeringsfarve2 2 3 9 3" xfId="13274" xr:uid="{00000000-0005-0000-0000-00003D0B0000}"/>
    <cellStyle name="20 % - Markeringsfarve2 2 3 9 3 2" xfId="31232" xr:uid="{00000000-0005-0000-0000-00003E0B0000}"/>
    <cellStyle name="20 % - Markeringsfarve2 2 3 9 4" xfId="24230" xr:uid="{00000000-0005-0000-0000-00003F0B0000}"/>
    <cellStyle name="20 % - Markeringsfarve2 2 4" xfId="2860" xr:uid="{00000000-0005-0000-0000-0000400B0000}"/>
    <cellStyle name="20 % - Markeringsfarve2 2 4 2" xfId="4851" xr:uid="{00000000-0005-0000-0000-0000410B0000}"/>
    <cellStyle name="20 % - Markeringsfarve2 2 4 2 2" xfId="4852" xr:uid="{00000000-0005-0000-0000-0000420B0000}"/>
    <cellStyle name="20 % - Markeringsfarve2 2 4 2 2 2" xfId="10533" xr:uid="{00000000-0005-0000-0000-0000430B0000}"/>
    <cellStyle name="20 % - Markeringsfarve2 2 4 2 2 2 2" xfId="18305" xr:uid="{00000000-0005-0000-0000-0000440B0000}"/>
    <cellStyle name="20 % - Markeringsfarve2 2 4 2 2 2 2 2" xfId="36256" xr:uid="{00000000-0005-0000-0000-0000450B0000}"/>
    <cellStyle name="20 % - Markeringsfarve2 2 4 2 2 2 3" xfId="29255" xr:uid="{00000000-0005-0000-0000-0000460B0000}"/>
    <cellStyle name="20 % - Markeringsfarve2 2 4 2 2 3" xfId="13277" xr:uid="{00000000-0005-0000-0000-0000470B0000}"/>
    <cellStyle name="20 % - Markeringsfarve2 2 4 2 2 3 2" xfId="31235" xr:uid="{00000000-0005-0000-0000-0000480B0000}"/>
    <cellStyle name="20 % - Markeringsfarve2 2 4 2 2 4" xfId="24233" xr:uid="{00000000-0005-0000-0000-0000490B0000}"/>
    <cellStyle name="20 % - Markeringsfarve2 2 4 2 3" xfId="9112" xr:uid="{00000000-0005-0000-0000-00004A0B0000}"/>
    <cellStyle name="20 % - Markeringsfarve2 2 4 2 3 2" xfId="16900" xr:uid="{00000000-0005-0000-0000-00004B0B0000}"/>
    <cellStyle name="20 % - Markeringsfarve2 2 4 2 3 2 2" xfId="34851" xr:uid="{00000000-0005-0000-0000-00004C0B0000}"/>
    <cellStyle name="20 % - Markeringsfarve2 2 4 2 3 3" xfId="27850" xr:uid="{00000000-0005-0000-0000-00004D0B0000}"/>
    <cellStyle name="20 % - Markeringsfarve2 2 4 2 4" xfId="13276" xr:uid="{00000000-0005-0000-0000-00004E0B0000}"/>
    <cellStyle name="20 % - Markeringsfarve2 2 4 2 4 2" xfId="31234" xr:uid="{00000000-0005-0000-0000-00004F0B0000}"/>
    <cellStyle name="20 % - Markeringsfarve2 2 4 2 5" xfId="24232" xr:uid="{00000000-0005-0000-0000-0000500B0000}"/>
    <cellStyle name="20 % - Markeringsfarve2 2 4 3" xfId="4853" xr:uid="{00000000-0005-0000-0000-0000510B0000}"/>
    <cellStyle name="20 % - Markeringsfarve2 2 4 3 2" xfId="9763" xr:uid="{00000000-0005-0000-0000-0000520B0000}"/>
    <cellStyle name="20 % - Markeringsfarve2 2 4 3 2 2" xfId="17545" xr:uid="{00000000-0005-0000-0000-0000530B0000}"/>
    <cellStyle name="20 % - Markeringsfarve2 2 4 3 2 2 2" xfId="35496" xr:uid="{00000000-0005-0000-0000-0000540B0000}"/>
    <cellStyle name="20 % - Markeringsfarve2 2 4 3 2 3" xfId="28495" xr:uid="{00000000-0005-0000-0000-0000550B0000}"/>
    <cellStyle name="20 % - Markeringsfarve2 2 4 3 3" xfId="13278" xr:uid="{00000000-0005-0000-0000-0000560B0000}"/>
    <cellStyle name="20 % - Markeringsfarve2 2 4 3 3 2" xfId="31236" xr:uid="{00000000-0005-0000-0000-0000570B0000}"/>
    <cellStyle name="20 % - Markeringsfarve2 2 4 3 4" xfId="24234" xr:uid="{00000000-0005-0000-0000-0000580B0000}"/>
    <cellStyle name="20 % - Markeringsfarve2 2 4 4" xfId="4854" xr:uid="{00000000-0005-0000-0000-0000590B0000}"/>
    <cellStyle name="20 % - Markeringsfarve2 2 4 4 2" xfId="10016" xr:uid="{00000000-0005-0000-0000-00005A0B0000}"/>
    <cellStyle name="20 % - Markeringsfarve2 2 4 4 2 2" xfId="17797" xr:uid="{00000000-0005-0000-0000-00005B0B0000}"/>
    <cellStyle name="20 % - Markeringsfarve2 2 4 4 2 2 2" xfId="35748" xr:uid="{00000000-0005-0000-0000-00005C0B0000}"/>
    <cellStyle name="20 % - Markeringsfarve2 2 4 4 2 3" xfId="28747" xr:uid="{00000000-0005-0000-0000-00005D0B0000}"/>
    <cellStyle name="20 % - Markeringsfarve2 2 4 4 3" xfId="13279" xr:uid="{00000000-0005-0000-0000-00005E0B0000}"/>
    <cellStyle name="20 % - Markeringsfarve2 2 4 4 3 2" xfId="31237" xr:uid="{00000000-0005-0000-0000-00005F0B0000}"/>
    <cellStyle name="20 % - Markeringsfarve2 2 4 4 4" xfId="24235" xr:uid="{00000000-0005-0000-0000-0000600B0000}"/>
    <cellStyle name="20 % - Markeringsfarve2 2 4 5" xfId="8377" xr:uid="{00000000-0005-0000-0000-0000610B0000}"/>
    <cellStyle name="20 % - Markeringsfarve2 2 4 5 2" xfId="16166" xr:uid="{00000000-0005-0000-0000-0000620B0000}"/>
    <cellStyle name="20 % - Markeringsfarve2 2 4 5 2 2" xfId="34117" xr:uid="{00000000-0005-0000-0000-0000630B0000}"/>
    <cellStyle name="20 % - Markeringsfarve2 2 4 5 3" xfId="27116" xr:uid="{00000000-0005-0000-0000-0000640B0000}"/>
    <cellStyle name="20 % - Markeringsfarve2 2 4 6" xfId="13275" xr:uid="{00000000-0005-0000-0000-0000650B0000}"/>
    <cellStyle name="20 % - Markeringsfarve2 2 4 6 2" xfId="31233" xr:uid="{00000000-0005-0000-0000-0000660B0000}"/>
    <cellStyle name="20 % - Markeringsfarve2 2 4 7" xfId="4850" xr:uid="{00000000-0005-0000-0000-0000670B0000}"/>
    <cellStyle name="20 % - Markeringsfarve2 2 4 7 2" xfId="24231" xr:uid="{00000000-0005-0000-0000-0000680B0000}"/>
    <cellStyle name="20 % - Markeringsfarve2 2 4 8" xfId="22244" xr:uid="{00000000-0005-0000-0000-0000690B0000}"/>
    <cellStyle name="20 % - Markeringsfarve2 2 5" xfId="4855" xr:uid="{00000000-0005-0000-0000-00006A0B0000}"/>
    <cellStyle name="20 % - Markeringsfarve2 2 5 2" xfId="4856" xr:uid="{00000000-0005-0000-0000-00006B0B0000}"/>
    <cellStyle name="20 % - Markeringsfarve2 2 5 2 2" xfId="4857" xr:uid="{00000000-0005-0000-0000-00006C0B0000}"/>
    <cellStyle name="20 % - Markeringsfarve2 2 5 2 2 2" xfId="10632" xr:uid="{00000000-0005-0000-0000-00006D0B0000}"/>
    <cellStyle name="20 % - Markeringsfarve2 2 5 2 2 2 2" xfId="18404" xr:uid="{00000000-0005-0000-0000-00006E0B0000}"/>
    <cellStyle name="20 % - Markeringsfarve2 2 5 2 2 2 2 2" xfId="36355" xr:uid="{00000000-0005-0000-0000-00006F0B0000}"/>
    <cellStyle name="20 % - Markeringsfarve2 2 5 2 2 2 3" xfId="29354" xr:uid="{00000000-0005-0000-0000-0000700B0000}"/>
    <cellStyle name="20 % - Markeringsfarve2 2 5 2 2 3" xfId="13282" xr:uid="{00000000-0005-0000-0000-0000710B0000}"/>
    <cellStyle name="20 % - Markeringsfarve2 2 5 2 2 3 2" xfId="31240" xr:uid="{00000000-0005-0000-0000-0000720B0000}"/>
    <cellStyle name="20 % - Markeringsfarve2 2 5 2 2 4" xfId="24238" xr:uid="{00000000-0005-0000-0000-0000730B0000}"/>
    <cellStyle name="20 % - Markeringsfarve2 2 5 2 3" xfId="9196" xr:uid="{00000000-0005-0000-0000-0000740B0000}"/>
    <cellStyle name="20 % - Markeringsfarve2 2 5 2 3 2" xfId="16984" xr:uid="{00000000-0005-0000-0000-0000750B0000}"/>
    <cellStyle name="20 % - Markeringsfarve2 2 5 2 3 2 2" xfId="34935" xr:uid="{00000000-0005-0000-0000-0000760B0000}"/>
    <cellStyle name="20 % - Markeringsfarve2 2 5 2 3 3" xfId="27934" xr:uid="{00000000-0005-0000-0000-0000770B0000}"/>
    <cellStyle name="20 % - Markeringsfarve2 2 5 2 4" xfId="13281" xr:uid="{00000000-0005-0000-0000-0000780B0000}"/>
    <cellStyle name="20 % - Markeringsfarve2 2 5 2 4 2" xfId="31239" xr:uid="{00000000-0005-0000-0000-0000790B0000}"/>
    <cellStyle name="20 % - Markeringsfarve2 2 5 2 5" xfId="24237" xr:uid="{00000000-0005-0000-0000-00007A0B0000}"/>
    <cellStyle name="20 % - Markeringsfarve2 2 5 3" xfId="4858" xr:uid="{00000000-0005-0000-0000-00007B0B0000}"/>
    <cellStyle name="20 % - Markeringsfarve2 2 5 3 2" xfId="9862" xr:uid="{00000000-0005-0000-0000-00007C0B0000}"/>
    <cellStyle name="20 % - Markeringsfarve2 2 5 3 2 2" xfId="17644" xr:uid="{00000000-0005-0000-0000-00007D0B0000}"/>
    <cellStyle name="20 % - Markeringsfarve2 2 5 3 2 2 2" xfId="35595" xr:uid="{00000000-0005-0000-0000-00007E0B0000}"/>
    <cellStyle name="20 % - Markeringsfarve2 2 5 3 2 3" xfId="28594" xr:uid="{00000000-0005-0000-0000-00007F0B0000}"/>
    <cellStyle name="20 % - Markeringsfarve2 2 5 3 3" xfId="13283" xr:uid="{00000000-0005-0000-0000-0000800B0000}"/>
    <cellStyle name="20 % - Markeringsfarve2 2 5 3 3 2" xfId="31241" xr:uid="{00000000-0005-0000-0000-0000810B0000}"/>
    <cellStyle name="20 % - Markeringsfarve2 2 5 3 4" xfId="24239" xr:uid="{00000000-0005-0000-0000-0000820B0000}"/>
    <cellStyle name="20 % - Markeringsfarve2 2 5 4" xfId="4859" xr:uid="{00000000-0005-0000-0000-0000830B0000}"/>
    <cellStyle name="20 % - Markeringsfarve2 2 5 4 2" xfId="10017" xr:uid="{00000000-0005-0000-0000-0000840B0000}"/>
    <cellStyle name="20 % - Markeringsfarve2 2 5 4 2 2" xfId="17798" xr:uid="{00000000-0005-0000-0000-0000850B0000}"/>
    <cellStyle name="20 % - Markeringsfarve2 2 5 4 2 2 2" xfId="35749" xr:uid="{00000000-0005-0000-0000-0000860B0000}"/>
    <cellStyle name="20 % - Markeringsfarve2 2 5 4 2 3" xfId="28748" xr:uid="{00000000-0005-0000-0000-0000870B0000}"/>
    <cellStyle name="20 % - Markeringsfarve2 2 5 4 3" xfId="13284" xr:uid="{00000000-0005-0000-0000-0000880B0000}"/>
    <cellStyle name="20 % - Markeringsfarve2 2 5 4 3 2" xfId="31242" xr:uid="{00000000-0005-0000-0000-0000890B0000}"/>
    <cellStyle name="20 % - Markeringsfarve2 2 5 4 4" xfId="24240" xr:uid="{00000000-0005-0000-0000-00008A0B0000}"/>
    <cellStyle name="20 % - Markeringsfarve2 2 5 5" xfId="8378" xr:uid="{00000000-0005-0000-0000-00008B0B0000}"/>
    <cellStyle name="20 % - Markeringsfarve2 2 5 5 2" xfId="16167" xr:uid="{00000000-0005-0000-0000-00008C0B0000}"/>
    <cellStyle name="20 % - Markeringsfarve2 2 5 5 2 2" xfId="34118" xr:uid="{00000000-0005-0000-0000-00008D0B0000}"/>
    <cellStyle name="20 % - Markeringsfarve2 2 5 5 3" xfId="27117" xr:uid="{00000000-0005-0000-0000-00008E0B0000}"/>
    <cellStyle name="20 % - Markeringsfarve2 2 5 6" xfId="13280" xr:uid="{00000000-0005-0000-0000-00008F0B0000}"/>
    <cellStyle name="20 % - Markeringsfarve2 2 5 6 2" xfId="31238" xr:uid="{00000000-0005-0000-0000-0000900B0000}"/>
    <cellStyle name="20 % - Markeringsfarve2 2 5 7" xfId="24236" xr:uid="{00000000-0005-0000-0000-0000910B0000}"/>
    <cellStyle name="20 % - Markeringsfarve2 2 6" xfId="4860" xr:uid="{00000000-0005-0000-0000-0000920B0000}"/>
    <cellStyle name="20 % - Markeringsfarve2 2 6 2" xfId="4861" xr:uid="{00000000-0005-0000-0000-0000930B0000}"/>
    <cellStyle name="20 % - Markeringsfarve2 2 6 2 2" xfId="4862" xr:uid="{00000000-0005-0000-0000-0000940B0000}"/>
    <cellStyle name="20 % - Markeringsfarve2 2 6 2 2 2" xfId="10771" xr:uid="{00000000-0005-0000-0000-0000950B0000}"/>
    <cellStyle name="20 % - Markeringsfarve2 2 6 2 2 2 2" xfId="18543" xr:uid="{00000000-0005-0000-0000-0000960B0000}"/>
    <cellStyle name="20 % - Markeringsfarve2 2 6 2 2 2 2 2" xfId="36494" xr:uid="{00000000-0005-0000-0000-0000970B0000}"/>
    <cellStyle name="20 % - Markeringsfarve2 2 6 2 2 2 3" xfId="29493" xr:uid="{00000000-0005-0000-0000-0000980B0000}"/>
    <cellStyle name="20 % - Markeringsfarve2 2 6 2 2 3" xfId="13287" xr:uid="{00000000-0005-0000-0000-0000990B0000}"/>
    <cellStyle name="20 % - Markeringsfarve2 2 6 2 2 3 2" xfId="31245" xr:uid="{00000000-0005-0000-0000-00009A0B0000}"/>
    <cellStyle name="20 % - Markeringsfarve2 2 6 2 2 4" xfId="24243" xr:uid="{00000000-0005-0000-0000-00009B0B0000}"/>
    <cellStyle name="20 % - Markeringsfarve2 2 6 2 3" xfId="9314" xr:uid="{00000000-0005-0000-0000-00009C0B0000}"/>
    <cellStyle name="20 % - Markeringsfarve2 2 6 2 3 2" xfId="17099" xr:uid="{00000000-0005-0000-0000-00009D0B0000}"/>
    <cellStyle name="20 % - Markeringsfarve2 2 6 2 3 2 2" xfId="35050" xr:uid="{00000000-0005-0000-0000-00009E0B0000}"/>
    <cellStyle name="20 % - Markeringsfarve2 2 6 2 3 3" xfId="28049" xr:uid="{00000000-0005-0000-0000-00009F0B0000}"/>
    <cellStyle name="20 % - Markeringsfarve2 2 6 2 4" xfId="13286" xr:uid="{00000000-0005-0000-0000-0000A00B0000}"/>
    <cellStyle name="20 % - Markeringsfarve2 2 6 2 4 2" xfId="31244" xr:uid="{00000000-0005-0000-0000-0000A10B0000}"/>
    <cellStyle name="20 % - Markeringsfarve2 2 6 2 5" xfId="24242" xr:uid="{00000000-0005-0000-0000-0000A20B0000}"/>
    <cellStyle name="20 % - Markeringsfarve2 2 6 3" xfId="4863" xr:uid="{00000000-0005-0000-0000-0000A30B0000}"/>
    <cellStyle name="20 % - Markeringsfarve2 2 6 3 2" xfId="10047" xr:uid="{00000000-0005-0000-0000-0000A40B0000}"/>
    <cellStyle name="20 % - Markeringsfarve2 2 6 3 2 2" xfId="17828" xr:uid="{00000000-0005-0000-0000-0000A50B0000}"/>
    <cellStyle name="20 % - Markeringsfarve2 2 6 3 2 2 2" xfId="35779" xr:uid="{00000000-0005-0000-0000-0000A60B0000}"/>
    <cellStyle name="20 % - Markeringsfarve2 2 6 3 2 3" xfId="28778" xr:uid="{00000000-0005-0000-0000-0000A70B0000}"/>
    <cellStyle name="20 % - Markeringsfarve2 2 6 3 3" xfId="13288" xr:uid="{00000000-0005-0000-0000-0000A80B0000}"/>
    <cellStyle name="20 % - Markeringsfarve2 2 6 3 3 2" xfId="31246" xr:uid="{00000000-0005-0000-0000-0000A90B0000}"/>
    <cellStyle name="20 % - Markeringsfarve2 2 6 3 4" xfId="24244" xr:uid="{00000000-0005-0000-0000-0000AA0B0000}"/>
    <cellStyle name="20 % - Markeringsfarve2 2 6 4" xfId="4864" xr:uid="{00000000-0005-0000-0000-0000AB0B0000}"/>
    <cellStyle name="20 % - Markeringsfarve2 2 6 4 2" xfId="10018" xr:uid="{00000000-0005-0000-0000-0000AC0B0000}"/>
    <cellStyle name="20 % - Markeringsfarve2 2 6 4 2 2" xfId="17799" xr:uid="{00000000-0005-0000-0000-0000AD0B0000}"/>
    <cellStyle name="20 % - Markeringsfarve2 2 6 4 2 2 2" xfId="35750" xr:uid="{00000000-0005-0000-0000-0000AE0B0000}"/>
    <cellStyle name="20 % - Markeringsfarve2 2 6 4 2 3" xfId="28749" xr:uid="{00000000-0005-0000-0000-0000AF0B0000}"/>
    <cellStyle name="20 % - Markeringsfarve2 2 6 4 3" xfId="13289" xr:uid="{00000000-0005-0000-0000-0000B00B0000}"/>
    <cellStyle name="20 % - Markeringsfarve2 2 6 4 3 2" xfId="31247" xr:uid="{00000000-0005-0000-0000-0000B10B0000}"/>
    <cellStyle name="20 % - Markeringsfarve2 2 6 4 4" xfId="24245" xr:uid="{00000000-0005-0000-0000-0000B20B0000}"/>
    <cellStyle name="20 % - Markeringsfarve2 2 6 5" xfId="8379" xr:uid="{00000000-0005-0000-0000-0000B30B0000}"/>
    <cellStyle name="20 % - Markeringsfarve2 2 6 5 2" xfId="16168" xr:uid="{00000000-0005-0000-0000-0000B40B0000}"/>
    <cellStyle name="20 % - Markeringsfarve2 2 6 5 2 2" xfId="34119" xr:uid="{00000000-0005-0000-0000-0000B50B0000}"/>
    <cellStyle name="20 % - Markeringsfarve2 2 6 5 3" xfId="27118" xr:uid="{00000000-0005-0000-0000-0000B60B0000}"/>
    <cellStyle name="20 % - Markeringsfarve2 2 6 6" xfId="13285" xr:uid="{00000000-0005-0000-0000-0000B70B0000}"/>
    <cellStyle name="20 % - Markeringsfarve2 2 6 6 2" xfId="31243" xr:uid="{00000000-0005-0000-0000-0000B80B0000}"/>
    <cellStyle name="20 % - Markeringsfarve2 2 6 7" xfId="24241" xr:uid="{00000000-0005-0000-0000-0000B90B0000}"/>
    <cellStyle name="20 % - Markeringsfarve2 2 7" xfId="4865" xr:uid="{00000000-0005-0000-0000-0000BA0B0000}"/>
    <cellStyle name="20 % - Markeringsfarve2 2 7 2" xfId="4866" xr:uid="{00000000-0005-0000-0000-0000BB0B0000}"/>
    <cellStyle name="20 % - Markeringsfarve2 2 7 2 2" xfId="4867" xr:uid="{00000000-0005-0000-0000-0000BC0B0000}"/>
    <cellStyle name="20 % - Markeringsfarve2 2 7 2 2 2" xfId="10888" xr:uid="{00000000-0005-0000-0000-0000BD0B0000}"/>
    <cellStyle name="20 % - Markeringsfarve2 2 7 2 2 2 2" xfId="18660" xr:uid="{00000000-0005-0000-0000-0000BE0B0000}"/>
    <cellStyle name="20 % - Markeringsfarve2 2 7 2 2 2 2 2" xfId="36611" xr:uid="{00000000-0005-0000-0000-0000BF0B0000}"/>
    <cellStyle name="20 % - Markeringsfarve2 2 7 2 2 2 3" xfId="29610" xr:uid="{00000000-0005-0000-0000-0000C00B0000}"/>
    <cellStyle name="20 % - Markeringsfarve2 2 7 2 2 3" xfId="13292" xr:uid="{00000000-0005-0000-0000-0000C10B0000}"/>
    <cellStyle name="20 % - Markeringsfarve2 2 7 2 2 3 2" xfId="31250" xr:uid="{00000000-0005-0000-0000-0000C20B0000}"/>
    <cellStyle name="20 % - Markeringsfarve2 2 7 2 2 4" xfId="24248" xr:uid="{00000000-0005-0000-0000-0000C30B0000}"/>
    <cellStyle name="20 % - Markeringsfarve2 2 7 2 3" xfId="9413" xr:uid="{00000000-0005-0000-0000-0000C40B0000}"/>
    <cellStyle name="20 % - Markeringsfarve2 2 7 2 3 2" xfId="17198" xr:uid="{00000000-0005-0000-0000-0000C50B0000}"/>
    <cellStyle name="20 % - Markeringsfarve2 2 7 2 3 2 2" xfId="35149" xr:uid="{00000000-0005-0000-0000-0000C60B0000}"/>
    <cellStyle name="20 % - Markeringsfarve2 2 7 2 3 3" xfId="28148" xr:uid="{00000000-0005-0000-0000-0000C70B0000}"/>
    <cellStyle name="20 % - Markeringsfarve2 2 7 2 4" xfId="13291" xr:uid="{00000000-0005-0000-0000-0000C80B0000}"/>
    <cellStyle name="20 % - Markeringsfarve2 2 7 2 4 2" xfId="31249" xr:uid="{00000000-0005-0000-0000-0000C90B0000}"/>
    <cellStyle name="20 % - Markeringsfarve2 2 7 2 5" xfId="24247" xr:uid="{00000000-0005-0000-0000-0000CA0B0000}"/>
    <cellStyle name="20 % - Markeringsfarve2 2 7 3" xfId="4868" xr:uid="{00000000-0005-0000-0000-0000CB0B0000}"/>
    <cellStyle name="20 % - Markeringsfarve2 2 7 3 2" xfId="10164" xr:uid="{00000000-0005-0000-0000-0000CC0B0000}"/>
    <cellStyle name="20 % - Markeringsfarve2 2 7 3 2 2" xfId="17945" xr:uid="{00000000-0005-0000-0000-0000CD0B0000}"/>
    <cellStyle name="20 % - Markeringsfarve2 2 7 3 2 2 2" xfId="35896" xr:uid="{00000000-0005-0000-0000-0000CE0B0000}"/>
    <cellStyle name="20 % - Markeringsfarve2 2 7 3 2 3" xfId="28895" xr:uid="{00000000-0005-0000-0000-0000CF0B0000}"/>
    <cellStyle name="20 % - Markeringsfarve2 2 7 3 3" xfId="13293" xr:uid="{00000000-0005-0000-0000-0000D00B0000}"/>
    <cellStyle name="20 % - Markeringsfarve2 2 7 3 3 2" xfId="31251" xr:uid="{00000000-0005-0000-0000-0000D10B0000}"/>
    <cellStyle name="20 % - Markeringsfarve2 2 7 3 4" xfId="24249" xr:uid="{00000000-0005-0000-0000-0000D20B0000}"/>
    <cellStyle name="20 % - Markeringsfarve2 2 7 4" xfId="4869" xr:uid="{00000000-0005-0000-0000-0000D30B0000}"/>
    <cellStyle name="20 % - Markeringsfarve2 2 7 4 2" xfId="9593" xr:uid="{00000000-0005-0000-0000-0000D40B0000}"/>
    <cellStyle name="20 % - Markeringsfarve2 2 7 4 2 2" xfId="17377" xr:uid="{00000000-0005-0000-0000-0000D50B0000}"/>
    <cellStyle name="20 % - Markeringsfarve2 2 7 4 2 2 2" xfId="35328" xr:uid="{00000000-0005-0000-0000-0000D60B0000}"/>
    <cellStyle name="20 % - Markeringsfarve2 2 7 4 2 3" xfId="28327" xr:uid="{00000000-0005-0000-0000-0000D70B0000}"/>
    <cellStyle name="20 % - Markeringsfarve2 2 7 4 3" xfId="13294" xr:uid="{00000000-0005-0000-0000-0000D80B0000}"/>
    <cellStyle name="20 % - Markeringsfarve2 2 7 4 3 2" xfId="31252" xr:uid="{00000000-0005-0000-0000-0000D90B0000}"/>
    <cellStyle name="20 % - Markeringsfarve2 2 7 4 4" xfId="24250" xr:uid="{00000000-0005-0000-0000-0000DA0B0000}"/>
    <cellStyle name="20 % - Markeringsfarve2 2 7 5" xfId="8380" xr:uid="{00000000-0005-0000-0000-0000DB0B0000}"/>
    <cellStyle name="20 % - Markeringsfarve2 2 7 5 2" xfId="16169" xr:uid="{00000000-0005-0000-0000-0000DC0B0000}"/>
    <cellStyle name="20 % - Markeringsfarve2 2 7 5 2 2" xfId="34120" xr:uid="{00000000-0005-0000-0000-0000DD0B0000}"/>
    <cellStyle name="20 % - Markeringsfarve2 2 7 5 3" xfId="27119" xr:uid="{00000000-0005-0000-0000-0000DE0B0000}"/>
    <cellStyle name="20 % - Markeringsfarve2 2 7 6" xfId="13290" xr:uid="{00000000-0005-0000-0000-0000DF0B0000}"/>
    <cellStyle name="20 % - Markeringsfarve2 2 7 6 2" xfId="31248" xr:uid="{00000000-0005-0000-0000-0000E00B0000}"/>
    <cellStyle name="20 % - Markeringsfarve2 2 7 7" xfId="24246" xr:uid="{00000000-0005-0000-0000-0000E10B0000}"/>
    <cellStyle name="20 % - Markeringsfarve2 2 8" xfId="4870" xr:uid="{00000000-0005-0000-0000-0000E20B0000}"/>
    <cellStyle name="20 % - Markeringsfarve2 2 8 2" xfId="4871" xr:uid="{00000000-0005-0000-0000-0000E30B0000}"/>
    <cellStyle name="20 % - Markeringsfarve2 2 8 2 2" xfId="4872" xr:uid="{00000000-0005-0000-0000-0000E40B0000}"/>
    <cellStyle name="20 % - Markeringsfarve2 2 8 2 2 2" xfId="10987" xr:uid="{00000000-0005-0000-0000-0000E50B0000}"/>
    <cellStyle name="20 % - Markeringsfarve2 2 8 2 2 2 2" xfId="18759" xr:uid="{00000000-0005-0000-0000-0000E60B0000}"/>
    <cellStyle name="20 % - Markeringsfarve2 2 8 2 2 2 2 2" xfId="36710" xr:uid="{00000000-0005-0000-0000-0000E70B0000}"/>
    <cellStyle name="20 % - Markeringsfarve2 2 8 2 2 2 3" xfId="29709" xr:uid="{00000000-0005-0000-0000-0000E80B0000}"/>
    <cellStyle name="20 % - Markeringsfarve2 2 8 2 2 3" xfId="13297" xr:uid="{00000000-0005-0000-0000-0000E90B0000}"/>
    <cellStyle name="20 % - Markeringsfarve2 2 8 2 2 3 2" xfId="31255" xr:uid="{00000000-0005-0000-0000-0000EA0B0000}"/>
    <cellStyle name="20 % - Markeringsfarve2 2 8 2 2 4" xfId="24253" xr:uid="{00000000-0005-0000-0000-0000EB0B0000}"/>
    <cellStyle name="20 % - Markeringsfarve2 2 8 2 3" xfId="9498" xr:uid="{00000000-0005-0000-0000-0000EC0B0000}"/>
    <cellStyle name="20 % - Markeringsfarve2 2 8 2 3 2" xfId="17283" xr:uid="{00000000-0005-0000-0000-0000ED0B0000}"/>
    <cellStyle name="20 % - Markeringsfarve2 2 8 2 3 2 2" xfId="35234" xr:uid="{00000000-0005-0000-0000-0000EE0B0000}"/>
    <cellStyle name="20 % - Markeringsfarve2 2 8 2 3 3" xfId="28233" xr:uid="{00000000-0005-0000-0000-0000EF0B0000}"/>
    <cellStyle name="20 % - Markeringsfarve2 2 8 2 4" xfId="13296" xr:uid="{00000000-0005-0000-0000-0000F00B0000}"/>
    <cellStyle name="20 % - Markeringsfarve2 2 8 2 4 2" xfId="31254" xr:uid="{00000000-0005-0000-0000-0000F10B0000}"/>
    <cellStyle name="20 % - Markeringsfarve2 2 8 2 5" xfId="24252" xr:uid="{00000000-0005-0000-0000-0000F20B0000}"/>
    <cellStyle name="20 % - Markeringsfarve2 2 8 3" xfId="4873" xr:uid="{00000000-0005-0000-0000-0000F30B0000}"/>
    <cellStyle name="20 % - Markeringsfarve2 2 8 3 2" xfId="10264" xr:uid="{00000000-0005-0000-0000-0000F40B0000}"/>
    <cellStyle name="20 % - Markeringsfarve2 2 8 3 2 2" xfId="18045" xr:uid="{00000000-0005-0000-0000-0000F50B0000}"/>
    <cellStyle name="20 % - Markeringsfarve2 2 8 3 2 2 2" xfId="35996" xr:uid="{00000000-0005-0000-0000-0000F60B0000}"/>
    <cellStyle name="20 % - Markeringsfarve2 2 8 3 2 3" xfId="28995" xr:uid="{00000000-0005-0000-0000-0000F70B0000}"/>
    <cellStyle name="20 % - Markeringsfarve2 2 8 3 3" xfId="13298" xr:uid="{00000000-0005-0000-0000-0000F80B0000}"/>
    <cellStyle name="20 % - Markeringsfarve2 2 8 3 3 2" xfId="31256" xr:uid="{00000000-0005-0000-0000-0000F90B0000}"/>
    <cellStyle name="20 % - Markeringsfarve2 2 8 3 4" xfId="24254" xr:uid="{00000000-0005-0000-0000-0000FA0B0000}"/>
    <cellStyle name="20 % - Markeringsfarve2 2 8 4" xfId="4874" xr:uid="{00000000-0005-0000-0000-0000FB0B0000}"/>
    <cellStyle name="20 % - Markeringsfarve2 2 8 4 2" xfId="9604" xr:uid="{00000000-0005-0000-0000-0000FC0B0000}"/>
    <cellStyle name="20 % - Markeringsfarve2 2 8 4 2 2" xfId="17388" xr:uid="{00000000-0005-0000-0000-0000FD0B0000}"/>
    <cellStyle name="20 % - Markeringsfarve2 2 8 4 2 2 2" xfId="35339" xr:uid="{00000000-0005-0000-0000-0000FE0B0000}"/>
    <cellStyle name="20 % - Markeringsfarve2 2 8 4 2 3" xfId="28338" xr:uid="{00000000-0005-0000-0000-0000FF0B0000}"/>
    <cellStyle name="20 % - Markeringsfarve2 2 8 4 3" xfId="13299" xr:uid="{00000000-0005-0000-0000-0000000C0000}"/>
    <cellStyle name="20 % - Markeringsfarve2 2 8 4 3 2" xfId="31257" xr:uid="{00000000-0005-0000-0000-0000010C0000}"/>
    <cellStyle name="20 % - Markeringsfarve2 2 8 4 4" xfId="24255" xr:uid="{00000000-0005-0000-0000-0000020C0000}"/>
    <cellStyle name="20 % - Markeringsfarve2 2 8 5" xfId="8381" xr:uid="{00000000-0005-0000-0000-0000030C0000}"/>
    <cellStyle name="20 % - Markeringsfarve2 2 8 5 2" xfId="16170" xr:uid="{00000000-0005-0000-0000-0000040C0000}"/>
    <cellStyle name="20 % - Markeringsfarve2 2 8 5 2 2" xfId="34121" xr:uid="{00000000-0005-0000-0000-0000050C0000}"/>
    <cellStyle name="20 % - Markeringsfarve2 2 8 5 3" xfId="27120" xr:uid="{00000000-0005-0000-0000-0000060C0000}"/>
    <cellStyle name="20 % - Markeringsfarve2 2 8 6" xfId="13295" xr:uid="{00000000-0005-0000-0000-0000070C0000}"/>
    <cellStyle name="20 % - Markeringsfarve2 2 8 6 2" xfId="31253" xr:uid="{00000000-0005-0000-0000-0000080C0000}"/>
    <cellStyle name="20 % - Markeringsfarve2 2 8 7" xfId="24251" xr:uid="{00000000-0005-0000-0000-0000090C0000}"/>
    <cellStyle name="20 % - Markeringsfarve2 2 9" xfId="4875" xr:uid="{00000000-0005-0000-0000-00000A0C0000}"/>
    <cellStyle name="20 % - Markeringsfarve2 2 9 2" xfId="4876" xr:uid="{00000000-0005-0000-0000-00000B0C0000}"/>
    <cellStyle name="20 % - Markeringsfarve2 2 9 2 2" xfId="10414" xr:uid="{00000000-0005-0000-0000-00000C0C0000}"/>
    <cellStyle name="20 % - Markeringsfarve2 2 9 2 2 2" xfId="18186" xr:uid="{00000000-0005-0000-0000-00000D0C0000}"/>
    <cellStyle name="20 % - Markeringsfarve2 2 9 2 2 2 2" xfId="36137" xr:uid="{00000000-0005-0000-0000-00000E0C0000}"/>
    <cellStyle name="20 % - Markeringsfarve2 2 9 2 2 3" xfId="29136" xr:uid="{00000000-0005-0000-0000-00000F0C0000}"/>
    <cellStyle name="20 % - Markeringsfarve2 2 9 2 3" xfId="13301" xr:uid="{00000000-0005-0000-0000-0000100C0000}"/>
    <cellStyle name="20 % - Markeringsfarve2 2 9 2 3 2" xfId="31259" xr:uid="{00000000-0005-0000-0000-0000110C0000}"/>
    <cellStyle name="20 % - Markeringsfarve2 2 9 2 4" xfId="24257" xr:uid="{00000000-0005-0000-0000-0000120C0000}"/>
    <cellStyle name="20 % - Markeringsfarve2 2 9 3" xfId="9013" xr:uid="{00000000-0005-0000-0000-0000130C0000}"/>
    <cellStyle name="20 % - Markeringsfarve2 2 9 3 2" xfId="16801" xr:uid="{00000000-0005-0000-0000-0000140C0000}"/>
    <cellStyle name="20 % - Markeringsfarve2 2 9 3 2 2" xfId="34752" xr:uid="{00000000-0005-0000-0000-0000150C0000}"/>
    <cellStyle name="20 % - Markeringsfarve2 2 9 3 3" xfId="27751" xr:uid="{00000000-0005-0000-0000-0000160C0000}"/>
    <cellStyle name="20 % - Markeringsfarve2 2 9 4" xfId="13300" xr:uid="{00000000-0005-0000-0000-0000170C0000}"/>
    <cellStyle name="20 % - Markeringsfarve2 2 9 4 2" xfId="31258" xr:uid="{00000000-0005-0000-0000-0000180C0000}"/>
    <cellStyle name="20 % - Markeringsfarve2 2 9 5" xfId="24256" xr:uid="{00000000-0005-0000-0000-0000190C0000}"/>
    <cellStyle name="20 % - Markeringsfarve2 3" xfId="2861" xr:uid="{00000000-0005-0000-0000-00001A0C0000}"/>
    <cellStyle name="20 % - Markeringsfarve2 3 10" xfId="4878" xr:uid="{00000000-0005-0000-0000-00001B0C0000}"/>
    <cellStyle name="20 % - Markeringsfarve2 3 10 2" xfId="9627" xr:uid="{00000000-0005-0000-0000-00001C0C0000}"/>
    <cellStyle name="20 % - Markeringsfarve2 3 10 2 2" xfId="17410" xr:uid="{00000000-0005-0000-0000-00001D0C0000}"/>
    <cellStyle name="20 % - Markeringsfarve2 3 10 2 2 2" xfId="35361" xr:uid="{00000000-0005-0000-0000-00001E0C0000}"/>
    <cellStyle name="20 % - Markeringsfarve2 3 10 2 3" xfId="28360" xr:uid="{00000000-0005-0000-0000-00001F0C0000}"/>
    <cellStyle name="20 % - Markeringsfarve2 3 10 3" xfId="13303" xr:uid="{00000000-0005-0000-0000-0000200C0000}"/>
    <cellStyle name="20 % - Markeringsfarve2 3 10 3 2" xfId="31261" xr:uid="{00000000-0005-0000-0000-0000210C0000}"/>
    <cellStyle name="20 % - Markeringsfarve2 3 10 4" xfId="24259" xr:uid="{00000000-0005-0000-0000-0000220C0000}"/>
    <cellStyle name="20 % - Markeringsfarve2 3 11" xfId="4879" xr:uid="{00000000-0005-0000-0000-0000230C0000}"/>
    <cellStyle name="20 % - Markeringsfarve2 3 11 2" xfId="9596" xr:uid="{00000000-0005-0000-0000-0000240C0000}"/>
    <cellStyle name="20 % - Markeringsfarve2 3 11 2 2" xfId="17380" xr:uid="{00000000-0005-0000-0000-0000250C0000}"/>
    <cellStyle name="20 % - Markeringsfarve2 3 11 2 2 2" xfId="35331" xr:uid="{00000000-0005-0000-0000-0000260C0000}"/>
    <cellStyle name="20 % - Markeringsfarve2 3 11 2 3" xfId="28330" xr:uid="{00000000-0005-0000-0000-0000270C0000}"/>
    <cellStyle name="20 % - Markeringsfarve2 3 11 3" xfId="13304" xr:uid="{00000000-0005-0000-0000-0000280C0000}"/>
    <cellStyle name="20 % - Markeringsfarve2 3 11 3 2" xfId="31262" xr:uid="{00000000-0005-0000-0000-0000290C0000}"/>
    <cellStyle name="20 % - Markeringsfarve2 3 11 4" xfId="24260" xr:uid="{00000000-0005-0000-0000-00002A0C0000}"/>
    <cellStyle name="20 % - Markeringsfarve2 3 12" xfId="8382" xr:uid="{00000000-0005-0000-0000-00002B0C0000}"/>
    <cellStyle name="20 % - Markeringsfarve2 3 12 2" xfId="16171" xr:uid="{00000000-0005-0000-0000-00002C0C0000}"/>
    <cellStyle name="20 % - Markeringsfarve2 3 12 2 2" xfId="34122" xr:uid="{00000000-0005-0000-0000-00002D0C0000}"/>
    <cellStyle name="20 % - Markeringsfarve2 3 12 3" xfId="27121" xr:uid="{00000000-0005-0000-0000-00002E0C0000}"/>
    <cellStyle name="20 % - Markeringsfarve2 3 13" xfId="13302" xr:uid="{00000000-0005-0000-0000-00002F0C0000}"/>
    <cellStyle name="20 % - Markeringsfarve2 3 13 2" xfId="31260" xr:uid="{00000000-0005-0000-0000-0000300C0000}"/>
    <cellStyle name="20 % - Markeringsfarve2 3 14" xfId="4877" xr:uid="{00000000-0005-0000-0000-0000310C0000}"/>
    <cellStyle name="20 % - Markeringsfarve2 3 14 2" xfId="24258" xr:uid="{00000000-0005-0000-0000-0000320C0000}"/>
    <cellStyle name="20 % - Markeringsfarve2 3 15" xfId="22245" xr:uid="{00000000-0005-0000-0000-0000330C0000}"/>
    <cellStyle name="20 % - Markeringsfarve2 3 2" xfId="2862" xr:uid="{00000000-0005-0000-0000-0000340C0000}"/>
    <cellStyle name="20 % - Markeringsfarve2 3 2 10" xfId="8383" xr:uid="{00000000-0005-0000-0000-0000350C0000}"/>
    <cellStyle name="20 % - Markeringsfarve2 3 2 10 2" xfId="16172" xr:uid="{00000000-0005-0000-0000-0000360C0000}"/>
    <cellStyle name="20 % - Markeringsfarve2 3 2 10 2 2" xfId="34123" xr:uid="{00000000-0005-0000-0000-0000370C0000}"/>
    <cellStyle name="20 % - Markeringsfarve2 3 2 10 3" xfId="27122" xr:uid="{00000000-0005-0000-0000-0000380C0000}"/>
    <cellStyle name="20 % - Markeringsfarve2 3 2 11" xfId="13305" xr:uid="{00000000-0005-0000-0000-0000390C0000}"/>
    <cellStyle name="20 % - Markeringsfarve2 3 2 11 2" xfId="31263" xr:uid="{00000000-0005-0000-0000-00003A0C0000}"/>
    <cellStyle name="20 % - Markeringsfarve2 3 2 12" xfId="4880" xr:uid="{00000000-0005-0000-0000-00003B0C0000}"/>
    <cellStyle name="20 % - Markeringsfarve2 3 2 12 2" xfId="24261" xr:uid="{00000000-0005-0000-0000-00003C0C0000}"/>
    <cellStyle name="20 % - Markeringsfarve2 3 2 13" xfId="22246" xr:uid="{00000000-0005-0000-0000-00003D0C0000}"/>
    <cellStyle name="20 % - Markeringsfarve2 3 2 2" xfId="4881" xr:uid="{00000000-0005-0000-0000-00003E0C0000}"/>
    <cellStyle name="20 % - Markeringsfarve2 3 2 2 2" xfId="4882" xr:uid="{00000000-0005-0000-0000-00003F0C0000}"/>
    <cellStyle name="20 % - Markeringsfarve2 3 2 2 2 2" xfId="4883" xr:uid="{00000000-0005-0000-0000-0000400C0000}"/>
    <cellStyle name="20 % - Markeringsfarve2 3 2 2 2 2 2" xfId="10560" xr:uid="{00000000-0005-0000-0000-0000410C0000}"/>
    <cellStyle name="20 % - Markeringsfarve2 3 2 2 2 2 2 2" xfId="18332" xr:uid="{00000000-0005-0000-0000-0000420C0000}"/>
    <cellStyle name="20 % - Markeringsfarve2 3 2 2 2 2 2 2 2" xfId="36283" xr:uid="{00000000-0005-0000-0000-0000430C0000}"/>
    <cellStyle name="20 % - Markeringsfarve2 3 2 2 2 2 2 3" xfId="29282" xr:uid="{00000000-0005-0000-0000-0000440C0000}"/>
    <cellStyle name="20 % - Markeringsfarve2 3 2 2 2 2 3" xfId="13308" xr:uid="{00000000-0005-0000-0000-0000450C0000}"/>
    <cellStyle name="20 % - Markeringsfarve2 3 2 2 2 2 3 2" xfId="31266" xr:uid="{00000000-0005-0000-0000-0000460C0000}"/>
    <cellStyle name="20 % - Markeringsfarve2 3 2 2 2 2 4" xfId="24264" xr:uid="{00000000-0005-0000-0000-0000470C0000}"/>
    <cellStyle name="20 % - Markeringsfarve2 3 2 2 2 3" xfId="9135" xr:uid="{00000000-0005-0000-0000-0000480C0000}"/>
    <cellStyle name="20 % - Markeringsfarve2 3 2 2 2 3 2" xfId="16923" xr:uid="{00000000-0005-0000-0000-0000490C0000}"/>
    <cellStyle name="20 % - Markeringsfarve2 3 2 2 2 3 2 2" xfId="34874" xr:uid="{00000000-0005-0000-0000-00004A0C0000}"/>
    <cellStyle name="20 % - Markeringsfarve2 3 2 2 2 3 3" xfId="27873" xr:uid="{00000000-0005-0000-0000-00004B0C0000}"/>
    <cellStyle name="20 % - Markeringsfarve2 3 2 2 2 4" xfId="13307" xr:uid="{00000000-0005-0000-0000-00004C0C0000}"/>
    <cellStyle name="20 % - Markeringsfarve2 3 2 2 2 4 2" xfId="31265" xr:uid="{00000000-0005-0000-0000-00004D0C0000}"/>
    <cellStyle name="20 % - Markeringsfarve2 3 2 2 2 5" xfId="24263" xr:uid="{00000000-0005-0000-0000-00004E0C0000}"/>
    <cellStyle name="20 % - Markeringsfarve2 3 2 2 3" xfId="4884" xr:uid="{00000000-0005-0000-0000-00004F0C0000}"/>
    <cellStyle name="20 % - Markeringsfarve2 3 2 2 3 2" xfId="9790" xr:uid="{00000000-0005-0000-0000-0000500C0000}"/>
    <cellStyle name="20 % - Markeringsfarve2 3 2 2 3 2 2" xfId="17572" xr:uid="{00000000-0005-0000-0000-0000510C0000}"/>
    <cellStyle name="20 % - Markeringsfarve2 3 2 2 3 2 2 2" xfId="35523" xr:uid="{00000000-0005-0000-0000-0000520C0000}"/>
    <cellStyle name="20 % - Markeringsfarve2 3 2 2 3 2 3" xfId="28522" xr:uid="{00000000-0005-0000-0000-0000530C0000}"/>
    <cellStyle name="20 % - Markeringsfarve2 3 2 2 3 3" xfId="13309" xr:uid="{00000000-0005-0000-0000-0000540C0000}"/>
    <cellStyle name="20 % - Markeringsfarve2 3 2 2 3 3 2" xfId="31267" xr:uid="{00000000-0005-0000-0000-0000550C0000}"/>
    <cellStyle name="20 % - Markeringsfarve2 3 2 2 3 4" xfId="24265" xr:uid="{00000000-0005-0000-0000-0000560C0000}"/>
    <cellStyle name="20 % - Markeringsfarve2 3 2 2 4" xfId="4885" xr:uid="{00000000-0005-0000-0000-0000570C0000}"/>
    <cellStyle name="20 % - Markeringsfarve2 3 2 2 4 2" xfId="11223" xr:uid="{00000000-0005-0000-0000-0000580C0000}"/>
    <cellStyle name="20 % - Markeringsfarve2 3 2 2 4 2 2" xfId="18988" xr:uid="{00000000-0005-0000-0000-0000590C0000}"/>
    <cellStyle name="20 % - Markeringsfarve2 3 2 2 4 2 2 2" xfId="36939" xr:uid="{00000000-0005-0000-0000-00005A0C0000}"/>
    <cellStyle name="20 % - Markeringsfarve2 3 2 2 4 2 3" xfId="29938" xr:uid="{00000000-0005-0000-0000-00005B0C0000}"/>
    <cellStyle name="20 % - Markeringsfarve2 3 2 2 4 3" xfId="13310" xr:uid="{00000000-0005-0000-0000-00005C0C0000}"/>
    <cellStyle name="20 % - Markeringsfarve2 3 2 2 4 3 2" xfId="31268" xr:uid="{00000000-0005-0000-0000-00005D0C0000}"/>
    <cellStyle name="20 % - Markeringsfarve2 3 2 2 4 4" xfId="24266" xr:uid="{00000000-0005-0000-0000-00005E0C0000}"/>
    <cellStyle name="20 % - Markeringsfarve2 3 2 2 5" xfId="8384" xr:uid="{00000000-0005-0000-0000-00005F0C0000}"/>
    <cellStyle name="20 % - Markeringsfarve2 3 2 2 5 2" xfId="16173" xr:uid="{00000000-0005-0000-0000-0000600C0000}"/>
    <cellStyle name="20 % - Markeringsfarve2 3 2 2 5 2 2" xfId="34124" xr:uid="{00000000-0005-0000-0000-0000610C0000}"/>
    <cellStyle name="20 % - Markeringsfarve2 3 2 2 5 3" xfId="27123" xr:uid="{00000000-0005-0000-0000-0000620C0000}"/>
    <cellStyle name="20 % - Markeringsfarve2 3 2 2 6" xfId="13306" xr:uid="{00000000-0005-0000-0000-0000630C0000}"/>
    <cellStyle name="20 % - Markeringsfarve2 3 2 2 6 2" xfId="31264" xr:uid="{00000000-0005-0000-0000-0000640C0000}"/>
    <cellStyle name="20 % - Markeringsfarve2 3 2 2 7" xfId="24262" xr:uid="{00000000-0005-0000-0000-0000650C0000}"/>
    <cellStyle name="20 % - Markeringsfarve2 3 2 3" xfId="4886" xr:uid="{00000000-0005-0000-0000-0000660C0000}"/>
    <cellStyle name="20 % - Markeringsfarve2 3 2 3 2" xfId="4887" xr:uid="{00000000-0005-0000-0000-0000670C0000}"/>
    <cellStyle name="20 % - Markeringsfarve2 3 2 3 2 2" xfId="4888" xr:uid="{00000000-0005-0000-0000-0000680C0000}"/>
    <cellStyle name="20 % - Markeringsfarve2 3 2 3 2 2 2" xfId="10636" xr:uid="{00000000-0005-0000-0000-0000690C0000}"/>
    <cellStyle name="20 % - Markeringsfarve2 3 2 3 2 2 2 2" xfId="18408" xr:uid="{00000000-0005-0000-0000-00006A0C0000}"/>
    <cellStyle name="20 % - Markeringsfarve2 3 2 3 2 2 2 2 2" xfId="36359" xr:uid="{00000000-0005-0000-0000-00006B0C0000}"/>
    <cellStyle name="20 % - Markeringsfarve2 3 2 3 2 2 2 3" xfId="29358" xr:uid="{00000000-0005-0000-0000-00006C0C0000}"/>
    <cellStyle name="20 % - Markeringsfarve2 3 2 3 2 2 3" xfId="13313" xr:uid="{00000000-0005-0000-0000-00006D0C0000}"/>
    <cellStyle name="20 % - Markeringsfarve2 3 2 3 2 2 3 2" xfId="31271" xr:uid="{00000000-0005-0000-0000-00006E0C0000}"/>
    <cellStyle name="20 % - Markeringsfarve2 3 2 3 2 2 4" xfId="24269" xr:uid="{00000000-0005-0000-0000-00006F0C0000}"/>
    <cellStyle name="20 % - Markeringsfarve2 3 2 3 2 3" xfId="9200" xr:uid="{00000000-0005-0000-0000-0000700C0000}"/>
    <cellStyle name="20 % - Markeringsfarve2 3 2 3 2 3 2" xfId="16988" xr:uid="{00000000-0005-0000-0000-0000710C0000}"/>
    <cellStyle name="20 % - Markeringsfarve2 3 2 3 2 3 2 2" xfId="34939" xr:uid="{00000000-0005-0000-0000-0000720C0000}"/>
    <cellStyle name="20 % - Markeringsfarve2 3 2 3 2 3 3" xfId="27938" xr:uid="{00000000-0005-0000-0000-0000730C0000}"/>
    <cellStyle name="20 % - Markeringsfarve2 3 2 3 2 4" xfId="13312" xr:uid="{00000000-0005-0000-0000-0000740C0000}"/>
    <cellStyle name="20 % - Markeringsfarve2 3 2 3 2 4 2" xfId="31270" xr:uid="{00000000-0005-0000-0000-0000750C0000}"/>
    <cellStyle name="20 % - Markeringsfarve2 3 2 3 2 5" xfId="24268" xr:uid="{00000000-0005-0000-0000-0000760C0000}"/>
    <cellStyle name="20 % - Markeringsfarve2 3 2 3 3" xfId="4889" xr:uid="{00000000-0005-0000-0000-0000770C0000}"/>
    <cellStyle name="20 % - Markeringsfarve2 3 2 3 3 2" xfId="9866" xr:uid="{00000000-0005-0000-0000-0000780C0000}"/>
    <cellStyle name="20 % - Markeringsfarve2 3 2 3 3 2 2" xfId="17648" xr:uid="{00000000-0005-0000-0000-0000790C0000}"/>
    <cellStyle name="20 % - Markeringsfarve2 3 2 3 3 2 2 2" xfId="35599" xr:uid="{00000000-0005-0000-0000-00007A0C0000}"/>
    <cellStyle name="20 % - Markeringsfarve2 3 2 3 3 2 3" xfId="28598" xr:uid="{00000000-0005-0000-0000-00007B0C0000}"/>
    <cellStyle name="20 % - Markeringsfarve2 3 2 3 3 3" xfId="13314" xr:uid="{00000000-0005-0000-0000-00007C0C0000}"/>
    <cellStyle name="20 % - Markeringsfarve2 3 2 3 3 3 2" xfId="31272" xr:uid="{00000000-0005-0000-0000-00007D0C0000}"/>
    <cellStyle name="20 % - Markeringsfarve2 3 2 3 3 4" xfId="24270" xr:uid="{00000000-0005-0000-0000-00007E0C0000}"/>
    <cellStyle name="20 % - Markeringsfarve2 3 2 3 4" xfId="4890" xr:uid="{00000000-0005-0000-0000-00007F0C0000}"/>
    <cellStyle name="20 % - Markeringsfarve2 3 2 3 4 2" xfId="11224" xr:uid="{00000000-0005-0000-0000-0000800C0000}"/>
    <cellStyle name="20 % - Markeringsfarve2 3 2 3 4 2 2" xfId="18989" xr:uid="{00000000-0005-0000-0000-0000810C0000}"/>
    <cellStyle name="20 % - Markeringsfarve2 3 2 3 4 2 2 2" xfId="36940" xr:uid="{00000000-0005-0000-0000-0000820C0000}"/>
    <cellStyle name="20 % - Markeringsfarve2 3 2 3 4 2 3" xfId="29939" xr:uid="{00000000-0005-0000-0000-0000830C0000}"/>
    <cellStyle name="20 % - Markeringsfarve2 3 2 3 4 3" xfId="13315" xr:uid="{00000000-0005-0000-0000-0000840C0000}"/>
    <cellStyle name="20 % - Markeringsfarve2 3 2 3 4 3 2" xfId="31273" xr:uid="{00000000-0005-0000-0000-0000850C0000}"/>
    <cellStyle name="20 % - Markeringsfarve2 3 2 3 4 4" xfId="24271" xr:uid="{00000000-0005-0000-0000-0000860C0000}"/>
    <cellStyle name="20 % - Markeringsfarve2 3 2 3 5" xfId="8385" xr:uid="{00000000-0005-0000-0000-0000870C0000}"/>
    <cellStyle name="20 % - Markeringsfarve2 3 2 3 5 2" xfId="16174" xr:uid="{00000000-0005-0000-0000-0000880C0000}"/>
    <cellStyle name="20 % - Markeringsfarve2 3 2 3 5 2 2" xfId="34125" xr:uid="{00000000-0005-0000-0000-0000890C0000}"/>
    <cellStyle name="20 % - Markeringsfarve2 3 2 3 5 3" xfId="27124" xr:uid="{00000000-0005-0000-0000-00008A0C0000}"/>
    <cellStyle name="20 % - Markeringsfarve2 3 2 3 6" xfId="13311" xr:uid="{00000000-0005-0000-0000-00008B0C0000}"/>
    <cellStyle name="20 % - Markeringsfarve2 3 2 3 6 2" xfId="31269" xr:uid="{00000000-0005-0000-0000-00008C0C0000}"/>
    <cellStyle name="20 % - Markeringsfarve2 3 2 3 7" xfId="24267" xr:uid="{00000000-0005-0000-0000-00008D0C0000}"/>
    <cellStyle name="20 % - Markeringsfarve2 3 2 4" xfId="4891" xr:uid="{00000000-0005-0000-0000-00008E0C0000}"/>
    <cellStyle name="20 % - Markeringsfarve2 3 2 4 2" xfId="4892" xr:uid="{00000000-0005-0000-0000-00008F0C0000}"/>
    <cellStyle name="20 % - Markeringsfarve2 3 2 4 2 2" xfId="4893" xr:uid="{00000000-0005-0000-0000-0000900C0000}"/>
    <cellStyle name="20 % - Markeringsfarve2 3 2 4 2 2 2" xfId="10798" xr:uid="{00000000-0005-0000-0000-0000910C0000}"/>
    <cellStyle name="20 % - Markeringsfarve2 3 2 4 2 2 2 2" xfId="18570" xr:uid="{00000000-0005-0000-0000-0000920C0000}"/>
    <cellStyle name="20 % - Markeringsfarve2 3 2 4 2 2 2 2 2" xfId="36521" xr:uid="{00000000-0005-0000-0000-0000930C0000}"/>
    <cellStyle name="20 % - Markeringsfarve2 3 2 4 2 2 2 3" xfId="29520" xr:uid="{00000000-0005-0000-0000-0000940C0000}"/>
    <cellStyle name="20 % - Markeringsfarve2 3 2 4 2 2 3" xfId="13318" xr:uid="{00000000-0005-0000-0000-0000950C0000}"/>
    <cellStyle name="20 % - Markeringsfarve2 3 2 4 2 2 3 2" xfId="31276" xr:uid="{00000000-0005-0000-0000-0000960C0000}"/>
    <cellStyle name="20 % - Markeringsfarve2 3 2 4 2 2 4" xfId="24274" xr:uid="{00000000-0005-0000-0000-0000970C0000}"/>
    <cellStyle name="20 % - Markeringsfarve2 3 2 4 2 3" xfId="9337" xr:uid="{00000000-0005-0000-0000-0000980C0000}"/>
    <cellStyle name="20 % - Markeringsfarve2 3 2 4 2 3 2" xfId="17122" xr:uid="{00000000-0005-0000-0000-0000990C0000}"/>
    <cellStyle name="20 % - Markeringsfarve2 3 2 4 2 3 2 2" xfId="35073" xr:uid="{00000000-0005-0000-0000-00009A0C0000}"/>
    <cellStyle name="20 % - Markeringsfarve2 3 2 4 2 3 3" xfId="28072" xr:uid="{00000000-0005-0000-0000-00009B0C0000}"/>
    <cellStyle name="20 % - Markeringsfarve2 3 2 4 2 4" xfId="13317" xr:uid="{00000000-0005-0000-0000-00009C0C0000}"/>
    <cellStyle name="20 % - Markeringsfarve2 3 2 4 2 4 2" xfId="31275" xr:uid="{00000000-0005-0000-0000-00009D0C0000}"/>
    <cellStyle name="20 % - Markeringsfarve2 3 2 4 2 5" xfId="24273" xr:uid="{00000000-0005-0000-0000-00009E0C0000}"/>
    <cellStyle name="20 % - Markeringsfarve2 3 2 4 3" xfId="4894" xr:uid="{00000000-0005-0000-0000-00009F0C0000}"/>
    <cellStyle name="20 % - Markeringsfarve2 3 2 4 3 2" xfId="10074" xr:uid="{00000000-0005-0000-0000-0000A00C0000}"/>
    <cellStyle name="20 % - Markeringsfarve2 3 2 4 3 2 2" xfId="17855" xr:uid="{00000000-0005-0000-0000-0000A10C0000}"/>
    <cellStyle name="20 % - Markeringsfarve2 3 2 4 3 2 2 2" xfId="35806" xr:uid="{00000000-0005-0000-0000-0000A20C0000}"/>
    <cellStyle name="20 % - Markeringsfarve2 3 2 4 3 2 3" xfId="28805" xr:uid="{00000000-0005-0000-0000-0000A30C0000}"/>
    <cellStyle name="20 % - Markeringsfarve2 3 2 4 3 3" xfId="13319" xr:uid="{00000000-0005-0000-0000-0000A40C0000}"/>
    <cellStyle name="20 % - Markeringsfarve2 3 2 4 3 3 2" xfId="31277" xr:uid="{00000000-0005-0000-0000-0000A50C0000}"/>
    <cellStyle name="20 % - Markeringsfarve2 3 2 4 3 4" xfId="24275" xr:uid="{00000000-0005-0000-0000-0000A60C0000}"/>
    <cellStyle name="20 % - Markeringsfarve2 3 2 4 4" xfId="4895" xr:uid="{00000000-0005-0000-0000-0000A70C0000}"/>
    <cellStyle name="20 % - Markeringsfarve2 3 2 4 4 2" xfId="11116" xr:uid="{00000000-0005-0000-0000-0000A80C0000}"/>
    <cellStyle name="20 % - Markeringsfarve2 3 2 4 4 2 2" xfId="18884" xr:uid="{00000000-0005-0000-0000-0000A90C0000}"/>
    <cellStyle name="20 % - Markeringsfarve2 3 2 4 4 2 2 2" xfId="36835" xr:uid="{00000000-0005-0000-0000-0000AA0C0000}"/>
    <cellStyle name="20 % - Markeringsfarve2 3 2 4 4 2 3" xfId="29834" xr:uid="{00000000-0005-0000-0000-0000AB0C0000}"/>
    <cellStyle name="20 % - Markeringsfarve2 3 2 4 4 3" xfId="13320" xr:uid="{00000000-0005-0000-0000-0000AC0C0000}"/>
    <cellStyle name="20 % - Markeringsfarve2 3 2 4 4 3 2" xfId="31278" xr:uid="{00000000-0005-0000-0000-0000AD0C0000}"/>
    <cellStyle name="20 % - Markeringsfarve2 3 2 4 4 4" xfId="24276" xr:uid="{00000000-0005-0000-0000-0000AE0C0000}"/>
    <cellStyle name="20 % - Markeringsfarve2 3 2 4 5" xfId="8386" xr:uid="{00000000-0005-0000-0000-0000AF0C0000}"/>
    <cellStyle name="20 % - Markeringsfarve2 3 2 4 5 2" xfId="16175" xr:uid="{00000000-0005-0000-0000-0000B00C0000}"/>
    <cellStyle name="20 % - Markeringsfarve2 3 2 4 5 2 2" xfId="34126" xr:uid="{00000000-0005-0000-0000-0000B10C0000}"/>
    <cellStyle name="20 % - Markeringsfarve2 3 2 4 5 3" xfId="27125" xr:uid="{00000000-0005-0000-0000-0000B20C0000}"/>
    <cellStyle name="20 % - Markeringsfarve2 3 2 4 6" xfId="13316" xr:uid="{00000000-0005-0000-0000-0000B30C0000}"/>
    <cellStyle name="20 % - Markeringsfarve2 3 2 4 6 2" xfId="31274" xr:uid="{00000000-0005-0000-0000-0000B40C0000}"/>
    <cellStyle name="20 % - Markeringsfarve2 3 2 4 7" xfId="24272" xr:uid="{00000000-0005-0000-0000-0000B50C0000}"/>
    <cellStyle name="20 % - Markeringsfarve2 3 2 5" xfId="4896" xr:uid="{00000000-0005-0000-0000-0000B60C0000}"/>
    <cellStyle name="20 % - Markeringsfarve2 3 2 5 2" xfId="4897" xr:uid="{00000000-0005-0000-0000-0000B70C0000}"/>
    <cellStyle name="20 % - Markeringsfarve2 3 2 5 2 2" xfId="4898" xr:uid="{00000000-0005-0000-0000-0000B80C0000}"/>
    <cellStyle name="20 % - Markeringsfarve2 3 2 5 2 2 2" xfId="10915" xr:uid="{00000000-0005-0000-0000-0000B90C0000}"/>
    <cellStyle name="20 % - Markeringsfarve2 3 2 5 2 2 2 2" xfId="18687" xr:uid="{00000000-0005-0000-0000-0000BA0C0000}"/>
    <cellStyle name="20 % - Markeringsfarve2 3 2 5 2 2 2 2 2" xfId="36638" xr:uid="{00000000-0005-0000-0000-0000BB0C0000}"/>
    <cellStyle name="20 % - Markeringsfarve2 3 2 5 2 2 2 3" xfId="29637" xr:uid="{00000000-0005-0000-0000-0000BC0C0000}"/>
    <cellStyle name="20 % - Markeringsfarve2 3 2 5 2 2 3" xfId="13323" xr:uid="{00000000-0005-0000-0000-0000BD0C0000}"/>
    <cellStyle name="20 % - Markeringsfarve2 3 2 5 2 2 3 2" xfId="31281" xr:uid="{00000000-0005-0000-0000-0000BE0C0000}"/>
    <cellStyle name="20 % - Markeringsfarve2 3 2 5 2 2 4" xfId="24279" xr:uid="{00000000-0005-0000-0000-0000BF0C0000}"/>
    <cellStyle name="20 % - Markeringsfarve2 3 2 5 2 3" xfId="9436" xr:uid="{00000000-0005-0000-0000-0000C00C0000}"/>
    <cellStyle name="20 % - Markeringsfarve2 3 2 5 2 3 2" xfId="17221" xr:uid="{00000000-0005-0000-0000-0000C10C0000}"/>
    <cellStyle name="20 % - Markeringsfarve2 3 2 5 2 3 2 2" xfId="35172" xr:uid="{00000000-0005-0000-0000-0000C20C0000}"/>
    <cellStyle name="20 % - Markeringsfarve2 3 2 5 2 3 3" xfId="28171" xr:uid="{00000000-0005-0000-0000-0000C30C0000}"/>
    <cellStyle name="20 % - Markeringsfarve2 3 2 5 2 4" xfId="13322" xr:uid="{00000000-0005-0000-0000-0000C40C0000}"/>
    <cellStyle name="20 % - Markeringsfarve2 3 2 5 2 4 2" xfId="31280" xr:uid="{00000000-0005-0000-0000-0000C50C0000}"/>
    <cellStyle name="20 % - Markeringsfarve2 3 2 5 2 5" xfId="24278" xr:uid="{00000000-0005-0000-0000-0000C60C0000}"/>
    <cellStyle name="20 % - Markeringsfarve2 3 2 5 3" xfId="4899" xr:uid="{00000000-0005-0000-0000-0000C70C0000}"/>
    <cellStyle name="20 % - Markeringsfarve2 3 2 5 3 2" xfId="10191" xr:uid="{00000000-0005-0000-0000-0000C80C0000}"/>
    <cellStyle name="20 % - Markeringsfarve2 3 2 5 3 2 2" xfId="17972" xr:uid="{00000000-0005-0000-0000-0000C90C0000}"/>
    <cellStyle name="20 % - Markeringsfarve2 3 2 5 3 2 2 2" xfId="35923" xr:uid="{00000000-0005-0000-0000-0000CA0C0000}"/>
    <cellStyle name="20 % - Markeringsfarve2 3 2 5 3 2 3" xfId="28922" xr:uid="{00000000-0005-0000-0000-0000CB0C0000}"/>
    <cellStyle name="20 % - Markeringsfarve2 3 2 5 3 3" xfId="13324" xr:uid="{00000000-0005-0000-0000-0000CC0C0000}"/>
    <cellStyle name="20 % - Markeringsfarve2 3 2 5 3 3 2" xfId="31282" xr:uid="{00000000-0005-0000-0000-0000CD0C0000}"/>
    <cellStyle name="20 % - Markeringsfarve2 3 2 5 3 4" xfId="24280" xr:uid="{00000000-0005-0000-0000-0000CE0C0000}"/>
    <cellStyle name="20 % - Markeringsfarve2 3 2 5 4" xfId="4900" xr:uid="{00000000-0005-0000-0000-0000CF0C0000}"/>
    <cellStyle name="20 % - Markeringsfarve2 3 2 5 4 2" xfId="11222" xr:uid="{00000000-0005-0000-0000-0000D00C0000}"/>
    <cellStyle name="20 % - Markeringsfarve2 3 2 5 4 2 2" xfId="18987" xr:uid="{00000000-0005-0000-0000-0000D10C0000}"/>
    <cellStyle name="20 % - Markeringsfarve2 3 2 5 4 2 2 2" xfId="36938" xr:uid="{00000000-0005-0000-0000-0000D20C0000}"/>
    <cellStyle name="20 % - Markeringsfarve2 3 2 5 4 2 3" xfId="29937" xr:uid="{00000000-0005-0000-0000-0000D30C0000}"/>
    <cellStyle name="20 % - Markeringsfarve2 3 2 5 4 3" xfId="13325" xr:uid="{00000000-0005-0000-0000-0000D40C0000}"/>
    <cellStyle name="20 % - Markeringsfarve2 3 2 5 4 3 2" xfId="31283" xr:uid="{00000000-0005-0000-0000-0000D50C0000}"/>
    <cellStyle name="20 % - Markeringsfarve2 3 2 5 4 4" xfId="24281" xr:uid="{00000000-0005-0000-0000-0000D60C0000}"/>
    <cellStyle name="20 % - Markeringsfarve2 3 2 5 5" xfId="8387" xr:uid="{00000000-0005-0000-0000-0000D70C0000}"/>
    <cellStyle name="20 % - Markeringsfarve2 3 2 5 5 2" xfId="16176" xr:uid="{00000000-0005-0000-0000-0000D80C0000}"/>
    <cellStyle name="20 % - Markeringsfarve2 3 2 5 5 2 2" xfId="34127" xr:uid="{00000000-0005-0000-0000-0000D90C0000}"/>
    <cellStyle name="20 % - Markeringsfarve2 3 2 5 5 3" xfId="27126" xr:uid="{00000000-0005-0000-0000-0000DA0C0000}"/>
    <cellStyle name="20 % - Markeringsfarve2 3 2 5 6" xfId="13321" xr:uid="{00000000-0005-0000-0000-0000DB0C0000}"/>
    <cellStyle name="20 % - Markeringsfarve2 3 2 5 6 2" xfId="31279" xr:uid="{00000000-0005-0000-0000-0000DC0C0000}"/>
    <cellStyle name="20 % - Markeringsfarve2 3 2 5 7" xfId="24277" xr:uid="{00000000-0005-0000-0000-0000DD0C0000}"/>
    <cellStyle name="20 % - Markeringsfarve2 3 2 6" xfId="4901" xr:uid="{00000000-0005-0000-0000-0000DE0C0000}"/>
    <cellStyle name="20 % - Markeringsfarve2 3 2 6 2" xfId="4902" xr:uid="{00000000-0005-0000-0000-0000DF0C0000}"/>
    <cellStyle name="20 % - Markeringsfarve2 3 2 6 2 2" xfId="4903" xr:uid="{00000000-0005-0000-0000-0000E00C0000}"/>
    <cellStyle name="20 % - Markeringsfarve2 3 2 6 2 2 2" xfId="10991" xr:uid="{00000000-0005-0000-0000-0000E10C0000}"/>
    <cellStyle name="20 % - Markeringsfarve2 3 2 6 2 2 2 2" xfId="18763" xr:uid="{00000000-0005-0000-0000-0000E20C0000}"/>
    <cellStyle name="20 % - Markeringsfarve2 3 2 6 2 2 2 2 2" xfId="36714" xr:uid="{00000000-0005-0000-0000-0000E30C0000}"/>
    <cellStyle name="20 % - Markeringsfarve2 3 2 6 2 2 2 3" xfId="29713" xr:uid="{00000000-0005-0000-0000-0000E40C0000}"/>
    <cellStyle name="20 % - Markeringsfarve2 3 2 6 2 2 3" xfId="13328" xr:uid="{00000000-0005-0000-0000-0000E50C0000}"/>
    <cellStyle name="20 % - Markeringsfarve2 3 2 6 2 2 3 2" xfId="31286" xr:uid="{00000000-0005-0000-0000-0000E60C0000}"/>
    <cellStyle name="20 % - Markeringsfarve2 3 2 6 2 2 4" xfId="24284" xr:uid="{00000000-0005-0000-0000-0000E70C0000}"/>
    <cellStyle name="20 % - Markeringsfarve2 3 2 6 2 3" xfId="9502" xr:uid="{00000000-0005-0000-0000-0000E80C0000}"/>
    <cellStyle name="20 % - Markeringsfarve2 3 2 6 2 3 2" xfId="17287" xr:uid="{00000000-0005-0000-0000-0000E90C0000}"/>
    <cellStyle name="20 % - Markeringsfarve2 3 2 6 2 3 2 2" xfId="35238" xr:uid="{00000000-0005-0000-0000-0000EA0C0000}"/>
    <cellStyle name="20 % - Markeringsfarve2 3 2 6 2 3 3" xfId="28237" xr:uid="{00000000-0005-0000-0000-0000EB0C0000}"/>
    <cellStyle name="20 % - Markeringsfarve2 3 2 6 2 4" xfId="13327" xr:uid="{00000000-0005-0000-0000-0000EC0C0000}"/>
    <cellStyle name="20 % - Markeringsfarve2 3 2 6 2 4 2" xfId="31285" xr:uid="{00000000-0005-0000-0000-0000ED0C0000}"/>
    <cellStyle name="20 % - Markeringsfarve2 3 2 6 2 5" xfId="24283" xr:uid="{00000000-0005-0000-0000-0000EE0C0000}"/>
    <cellStyle name="20 % - Markeringsfarve2 3 2 6 3" xfId="4904" xr:uid="{00000000-0005-0000-0000-0000EF0C0000}"/>
    <cellStyle name="20 % - Markeringsfarve2 3 2 6 3 2" xfId="10268" xr:uid="{00000000-0005-0000-0000-0000F00C0000}"/>
    <cellStyle name="20 % - Markeringsfarve2 3 2 6 3 2 2" xfId="18049" xr:uid="{00000000-0005-0000-0000-0000F10C0000}"/>
    <cellStyle name="20 % - Markeringsfarve2 3 2 6 3 2 2 2" xfId="36000" xr:uid="{00000000-0005-0000-0000-0000F20C0000}"/>
    <cellStyle name="20 % - Markeringsfarve2 3 2 6 3 2 3" xfId="28999" xr:uid="{00000000-0005-0000-0000-0000F30C0000}"/>
    <cellStyle name="20 % - Markeringsfarve2 3 2 6 3 3" xfId="13329" xr:uid="{00000000-0005-0000-0000-0000F40C0000}"/>
    <cellStyle name="20 % - Markeringsfarve2 3 2 6 3 3 2" xfId="31287" xr:uid="{00000000-0005-0000-0000-0000F50C0000}"/>
    <cellStyle name="20 % - Markeringsfarve2 3 2 6 3 4" xfId="24285" xr:uid="{00000000-0005-0000-0000-0000F60C0000}"/>
    <cellStyle name="20 % - Markeringsfarve2 3 2 6 4" xfId="4905" xr:uid="{00000000-0005-0000-0000-0000F70C0000}"/>
    <cellStyle name="20 % - Markeringsfarve2 3 2 6 4 2" xfId="11115" xr:uid="{00000000-0005-0000-0000-0000F80C0000}"/>
    <cellStyle name="20 % - Markeringsfarve2 3 2 6 4 2 2" xfId="18883" xr:uid="{00000000-0005-0000-0000-0000F90C0000}"/>
    <cellStyle name="20 % - Markeringsfarve2 3 2 6 4 2 2 2" xfId="36834" xr:uid="{00000000-0005-0000-0000-0000FA0C0000}"/>
    <cellStyle name="20 % - Markeringsfarve2 3 2 6 4 2 3" xfId="29833" xr:uid="{00000000-0005-0000-0000-0000FB0C0000}"/>
    <cellStyle name="20 % - Markeringsfarve2 3 2 6 4 3" xfId="13330" xr:uid="{00000000-0005-0000-0000-0000FC0C0000}"/>
    <cellStyle name="20 % - Markeringsfarve2 3 2 6 4 3 2" xfId="31288" xr:uid="{00000000-0005-0000-0000-0000FD0C0000}"/>
    <cellStyle name="20 % - Markeringsfarve2 3 2 6 4 4" xfId="24286" xr:uid="{00000000-0005-0000-0000-0000FE0C0000}"/>
    <cellStyle name="20 % - Markeringsfarve2 3 2 6 5" xfId="8388" xr:uid="{00000000-0005-0000-0000-0000FF0C0000}"/>
    <cellStyle name="20 % - Markeringsfarve2 3 2 6 5 2" xfId="16177" xr:uid="{00000000-0005-0000-0000-0000000D0000}"/>
    <cellStyle name="20 % - Markeringsfarve2 3 2 6 5 2 2" xfId="34128" xr:uid="{00000000-0005-0000-0000-0000010D0000}"/>
    <cellStyle name="20 % - Markeringsfarve2 3 2 6 5 3" xfId="27127" xr:uid="{00000000-0005-0000-0000-0000020D0000}"/>
    <cellStyle name="20 % - Markeringsfarve2 3 2 6 6" xfId="13326" xr:uid="{00000000-0005-0000-0000-0000030D0000}"/>
    <cellStyle name="20 % - Markeringsfarve2 3 2 6 6 2" xfId="31284" xr:uid="{00000000-0005-0000-0000-0000040D0000}"/>
    <cellStyle name="20 % - Markeringsfarve2 3 2 6 7" xfId="24282" xr:uid="{00000000-0005-0000-0000-0000050D0000}"/>
    <cellStyle name="20 % - Markeringsfarve2 3 2 7" xfId="4906" xr:uid="{00000000-0005-0000-0000-0000060D0000}"/>
    <cellStyle name="20 % - Markeringsfarve2 3 2 7 2" xfId="4907" xr:uid="{00000000-0005-0000-0000-0000070D0000}"/>
    <cellStyle name="20 % - Markeringsfarve2 3 2 7 2 2" xfId="10441" xr:uid="{00000000-0005-0000-0000-0000080D0000}"/>
    <cellStyle name="20 % - Markeringsfarve2 3 2 7 2 2 2" xfId="18213" xr:uid="{00000000-0005-0000-0000-0000090D0000}"/>
    <cellStyle name="20 % - Markeringsfarve2 3 2 7 2 2 2 2" xfId="36164" xr:uid="{00000000-0005-0000-0000-00000A0D0000}"/>
    <cellStyle name="20 % - Markeringsfarve2 3 2 7 2 2 3" xfId="29163" xr:uid="{00000000-0005-0000-0000-00000B0D0000}"/>
    <cellStyle name="20 % - Markeringsfarve2 3 2 7 2 3" xfId="13332" xr:uid="{00000000-0005-0000-0000-00000C0D0000}"/>
    <cellStyle name="20 % - Markeringsfarve2 3 2 7 2 3 2" xfId="31290" xr:uid="{00000000-0005-0000-0000-00000D0D0000}"/>
    <cellStyle name="20 % - Markeringsfarve2 3 2 7 2 4" xfId="24288" xr:uid="{00000000-0005-0000-0000-00000E0D0000}"/>
    <cellStyle name="20 % - Markeringsfarve2 3 2 7 3" xfId="9036" xr:uid="{00000000-0005-0000-0000-00000F0D0000}"/>
    <cellStyle name="20 % - Markeringsfarve2 3 2 7 3 2" xfId="16824" xr:uid="{00000000-0005-0000-0000-0000100D0000}"/>
    <cellStyle name="20 % - Markeringsfarve2 3 2 7 3 2 2" xfId="34775" xr:uid="{00000000-0005-0000-0000-0000110D0000}"/>
    <cellStyle name="20 % - Markeringsfarve2 3 2 7 3 3" xfId="27774" xr:uid="{00000000-0005-0000-0000-0000120D0000}"/>
    <cellStyle name="20 % - Markeringsfarve2 3 2 7 4" xfId="13331" xr:uid="{00000000-0005-0000-0000-0000130D0000}"/>
    <cellStyle name="20 % - Markeringsfarve2 3 2 7 4 2" xfId="31289" xr:uid="{00000000-0005-0000-0000-0000140D0000}"/>
    <cellStyle name="20 % - Markeringsfarve2 3 2 7 5" xfId="24287" xr:uid="{00000000-0005-0000-0000-0000150D0000}"/>
    <cellStyle name="20 % - Markeringsfarve2 3 2 8" xfId="4908" xr:uid="{00000000-0005-0000-0000-0000160D0000}"/>
    <cellStyle name="20 % - Markeringsfarve2 3 2 8 2" xfId="9669" xr:uid="{00000000-0005-0000-0000-0000170D0000}"/>
    <cellStyle name="20 % - Markeringsfarve2 3 2 8 2 2" xfId="17451" xr:uid="{00000000-0005-0000-0000-0000180D0000}"/>
    <cellStyle name="20 % - Markeringsfarve2 3 2 8 2 2 2" xfId="35402" xr:uid="{00000000-0005-0000-0000-0000190D0000}"/>
    <cellStyle name="20 % - Markeringsfarve2 3 2 8 2 3" xfId="28401" xr:uid="{00000000-0005-0000-0000-00001A0D0000}"/>
    <cellStyle name="20 % - Markeringsfarve2 3 2 8 3" xfId="13333" xr:uid="{00000000-0005-0000-0000-00001B0D0000}"/>
    <cellStyle name="20 % - Markeringsfarve2 3 2 8 3 2" xfId="31291" xr:uid="{00000000-0005-0000-0000-00001C0D0000}"/>
    <cellStyle name="20 % - Markeringsfarve2 3 2 8 4" xfId="24289" xr:uid="{00000000-0005-0000-0000-00001D0D0000}"/>
    <cellStyle name="20 % - Markeringsfarve2 3 2 9" xfId="4909" xr:uid="{00000000-0005-0000-0000-00001E0D0000}"/>
    <cellStyle name="20 % - Markeringsfarve2 3 2 9 2" xfId="11225" xr:uid="{00000000-0005-0000-0000-00001F0D0000}"/>
    <cellStyle name="20 % - Markeringsfarve2 3 2 9 2 2" xfId="18990" xr:uid="{00000000-0005-0000-0000-0000200D0000}"/>
    <cellStyle name="20 % - Markeringsfarve2 3 2 9 2 2 2" xfId="36941" xr:uid="{00000000-0005-0000-0000-0000210D0000}"/>
    <cellStyle name="20 % - Markeringsfarve2 3 2 9 2 3" xfId="29940" xr:uid="{00000000-0005-0000-0000-0000220D0000}"/>
    <cellStyle name="20 % - Markeringsfarve2 3 2 9 3" xfId="13334" xr:uid="{00000000-0005-0000-0000-0000230D0000}"/>
    <cellStyle name="20 % - Markeringsfarve2 3 2 9 3 2" xfId="31292" xr:uid="{00000000-0005-0000-0000-0000240D0000}"/>
    <cellStyle name="20 % - Markeringsfarve2 3 2 9 4" xfId="24290" xr:uid="{00000000-0005-0000-0000-0000250D0000}"/>
    <cellStyle name="20 % - Markeringsfarve2 3 3" xfId="4910" xr:uid="{00000000-0005-0000-0000-0000260D0000}"/>
    <cellStyle name="20 % - Markeringsfarve2 3 3 10" xfId="8389" xr:uid="{00000000-0005-0000-0000-0000270D0000}"/>
    <cellStyle name="20 % - Markeringsfarve2 3 3 10 2" xfId="16178" xr:uid="{00000000-0005-0000-0000-0000280D0000}"/>
    <cellStyle name="20 % - Markeringsfarve2 3 3 10 2 2" xfId="34129" xr:uid="{00000000-0005-0000-0000-0000290D0000}"/>
    <cellStyle name="20 % - Markeringsfarve2 3 3 10 3" xfId="27128" xr:uid="{00000000-0005-0000-0000-00002A0D0000}"/>
    <cellStyle name="20 % - Markeringsfarve2 3 3 11" xfId="13335" xr:uid="{00000000-0005-0000-0000-00002B0D0000}"/>
    <cellStyle name="20 % - Markeringsfarve2 3 3 11 2" xfId="31293" xr:uid="{00000000-0005-0000-0000-00002C0D0000}"/>
    <cellStyle name="20 % - Markeringsfarve2 3 3 12" xfId="24291" xr:uid="{00000000-0005-0000-0000-00002D0D0000}"/>
    <cellStyle name="20 % - Markeringsfarve2 3 3 2" xfId="4911" xr:uid="{00000000-0005-0000-0000-00002E0D0000}"/>
    <cellStyle name="20 % - Markeringsfarve2 3 3 2 2" xfId="4912" xr:uid="{00000000-0005-0000-0000-00002F0D0000}"/>
    <cellStyle name="20 % - Markeringsfarve2 3 3 2 2 2" xfId="4913" xr:uid="{00000000-0005-0000-0000-0000300D0000}"/>
    <cellStyle name="20 % - Markeringsfarve2 3 3 2 2 2 2" xfId="10599" xr:uid="{00000000-0005-0000-0000-0000310D0000}"/>
    <cellStyle name="20 % - Markeringsfarve2 3 3 2 2 2 2 2" xfId="18371" xr:uid="{00000000-0005-0000-0000-0000320D0000}"/>
    <cellStyle name="20 % - Markeringsfarve2 3 3 2 2 2 2 2 2" xfId="36322" xr:uid="{00000000-0005-0000-0000-0000330D0000}"/>
    <cellStyle name="20 % - Markeringsfarve2 3 3 2 2 2 2 3" xfId="29321" xr:uid="{00000000-0005-0000-0000-0000340D0000}"/>
    <cellStyle name="20 % - Markeringsfarve2 3 3 2 2 2 3" xfId="13338" xr:uid="{00000000-0005-0000-0000-0000350D0000}"/>
    <cellStyle name="20 % - Markeringsfarve2 3 3 2 2 2 3 2" xfId="31296" xr:uid="{00000000-0005-0000-0000-0000360D0000}"/>
    <cellStyle name="20 % - Markeringsfarve2 3 3 2 2 2 4" xfId="24294" xr:uid="{00000000-0005-0000-0000-0000370D0000}"/>
    <cellStyle name="20 % - Markeringsfarve2 3 3 2 2 3" xfId="9168" xr:uid="{00000000-0005-0000-0000-0000380D0000}"/>
    <cellStyle name="20 % - Markeringsfarve2 3 3 2 2 3 2" xfId="16956" xr:uid="{00000000-0005-0000-0000-0000390D0000}"/>
    <cellStyle name="20 % - Markeringsfarve2 3 3 2 2 3 2 2" xfId="34907" xr:uid="{00000000-0005-0000-0000-00003A0D0000}"/>
    <cellStyle name="20 % - Markeringsfarve2 3 3 2 2 3 3" xfId="27906" xr:uid="{00000000-0005-0000-0000-00003B0D0000}"/>
    <cellStyle name="20 % - Markeringsfarve2 3 3 2 2 4" xfId="13337" xr:uid="{00000000-0005-0000-0000-00003C0D0000}"/>
    <cellStyle name="20 % - Markeringsfarve2 3 3 2 2 4 2" xfId="31295" xr:uid="{00000000-0005-0000-0000-00003D0D0000}"/>
    <cellStyle name="20 % - Markeringsfarve2 3 3 2 2 5" xfId="24293" xr:uid="{00000000-0005-0000-0000-00003E0D0000}"/>
    <cellStyle name="20 % - Markeringsfarve2 3 3 2 3" xfId="4914" xr:uid="{00000000-0005-0000-0000-00003F0D0000}"/>
    <cellStyle name="20 % - Markeringsfarve2 3 3 2 3 2" xfId="9829" xr:uid="{00000000-0005-0000-0000-0000400D0000}"/>
    <cellStyle name="20 % - Markeringsfarve2 3 3 2 3 2 2" xfId="17611" xr:uid="{00000000-0005-0000-0000-0000410D0000}"/>
    <cellStyle name="20 % - Markeringsfarve2 3 3 2 3 2 2 2" xfId="35562" xr:uid="{00000000-0005-0000-0000-0000420D0000}"/>
    <cellStyle name="20 % - Markeringsfarve2 3 3 2 3 2 3" xfId="28561" xr:uid="{00000000-0005-0000-0000-0000430D0000}"/>
    <cellStyle name="20 % - Markeringsfarve2 3 3 2 3 3" xfId="13339" xr:uid="{00000000-0005-0000-0000-0000440D0000}"/>
    <cellStyle name="20 % - Markeringsfarve2 3 3 2 3 3 2" xfId="31297" xr:uid="{00000000-0005-0000-0000-0000450D0000}"/>
    <cellStyle name="20 % - Markeringsfarve2 3 3 2 3 4" xfId="24295" xr:uid="{00000000-0005-0000-0000-0000460D0000}"/>
    <cellStyle name="20 % - Markeringsfarve2 3 3 2 4" xfId="4915" xr:uid="{00000000-0005-0000-0000-0000470D0000}"/>
    <cellStyle name="20 % - Markeringsfarve2 3 3 2 4 2" xfId="11688" xr:uid="{00000000-0005-0000-0000-0000480D0000}"/>
    <cellStyle name="20 % - Markeringsfarve2 3 3 2 4 2 2" xfId="19435" xr:uid="{00000000-0005-0000-0000-0000490D0000}"/>
    <cellStyle name="20 % - Markeringsfarve2 3 3 2 4 2 2 2" xfId="37386" xr:uid="{00000000-0005-0000-0000-00004A0D0000}"/>
    <cellStyle name="20 % - Markeringsfarve2 3 3 2 4 2 3" xfId="30385" xr:uid="{00000000-0005-0000-0000-00004B0D0000}"/>
    <cellStyle name="20 % - Markeringsfarve2 3 3 2 4 3" xfId="13340" xr:uid="{00000000-0005-0000-0000-00004C0D0000}"/>
    <cellStyle name="20 % - Markeringsfarve2 3 3 2 4 3 2" xfId="31298" xr:uid="{00000000-0005-0000-0000-00004D0D0000}"/>
    <cellStyle name="20 % - Markeringsfarve2 3 3 2 4 4" xfId="24296" xr:uid="{00000000-0005-0000-0000-00004E0D0000}"/>
    <cellStyle name="20 % - Markeringsfarve2 3 3 2 5" xfId="8390" xr:uid="{00000000-0005-0000-0000-00004F0D0000}"/>
    <cellStyle name="20 % - Markeringsfarve2 3 3 2 5 2" xfId="16179" xr:uid="{00000000-0005-0000-0000-0000500D0000}"/>
    <cellStyle name="20 % - Markeringsfarve2 3 3 2 5 2 2" xfId="34130" xr:uid="{00000000-0005-0000-0000-0000510D0000}"/>
    <cellStyle name="20 % - Markeringsfarve2 3 3 2 5 3" xfId="27129" xr:uid="{00000000-0005-0000-0000-0000520D0000}"/>
    <cellStyle name="20 % - Markeringsfarve2 3 3 2 6" xfId="13336" xr:uid="{00000000-0005-0000-0000-0000530D0000}"/>
    <cellStyle name="20 % - Markeringsfarve2 3 3 2 6 2" xfId="31294" xr:uid="{00000000-0005-0000-0000-0000540D0000}"/>
    <cellStyle name="20 % - Markeringsfarve2 3 3 2 7" xfId="24292" xr:uid="{00000000-0005-0000-0000-0000550D0000}"/>
    <cellStyle name="20 % - Markeringsfarve2 3 3 3" xfId="4916" xr:uid="{00000000-0005-0000-0000-0000560D0000}"/>
    <cellStyle name="20 % - Markeringsfarve2 3 3 3 2" xfId="4917" xr:uid="{00000000-0005-0000-0000-0000570D0000}"/>
    <cellStyle name="20 % - Markeringsfarve2 3 3 3 2 2" xfId="4918" xr:uid="{00000000-0005-0000-0000-0000580D0000}"/>
    <cellStyle name="20 % - Markeringsfarve2 3 3 3 2 2 2" xfId="10637" xr:uid="{00000000-0005-0000-0000-0000590D0000}"/>
    <cellStyle name="20 % - Markeringsfarve2 3 3 3 2 2 2 2" xfId="18409" xr:uid="{00000000-0005-0000-0000-00005A0D0000}"/>
    <cellStyle name="20 % - Markeringsfarve2 3 3 3 2 2 2 2 2" xfId="36360" xr:uid="{00000000-0005-0000-0000-00005B0D0000}"/>
    <cellStyle name="20 % - Markeringsfarve2 3 3 3 2 2 2 3" xfId="29359" xr:uid="{00000000-0005-0000-0000-00005C0D0000}"/>
    <cellStyle name="20 % - Markeringsfarve2 3 3 3 2 2 3" xfId="13343" xr:uid="{00000000-0005-0000-0000-00005D0D0000}"/>
    <cellStyle name="20 % - Markeringsfarve2 3 3 3 2 2 3 2" xfId="31301" xr:uid="{00000000-0005-0000-0000-00005E0D0000}"/>
    <cellStyle name="20 % - Markeringsfarve2 3 3 3 2 2 4" xfId="24299" xr:uid="{00000000-0005-0000-0000-00005F0D0000}"/>
    <cellStyle name="20 % - Markeringsfarve2 3 3 3 2 3" xfId="9201" xr:uid="{00000000-0005-0000-0000-0000600D0000}"/>
    <cellStyle name="20 % - Markeringsfarve2 3 3 3 2 3 2" xfId="16989" xr:uid="{00000000-0005-0000-0000-0000610D0000}"/>
    <cellStyle name="20 % - Markeringsfarve2 3 3 3 2 3 2 2" xfId="34940" xr:uid="{00000000-0005-0000-0000-0000620D0000}"/>
    <cellStyle name="20 % - Markeringsfarve2 3 3 3 2 3 3" xfId="27939" xr:uid="{00000000-0005-0000-0000-0000630D0000}"/>
    <cellStyle name="20 % - Markeringsfarve2 3 3 3 2 4" xfId="13342" xr:uid="{00000000-0005-0000-0000-0000640D0000}"/>
    <cellStyle name="20 % - Markeringsfarve2 3 3 3 2 4 2" xfId="31300" xr:uid="{00000000-0005-0000-0000-0000650D0000}"/>
    <cellStyle name="20 % - Markeringsfarve2 3 3 3 2 5" xfId="24298" xr:uid="{00000000-0005-0000-0000-0000660D0000}"/>
    <cellStyle name="20 % - Markeringsfarve2 3 3 3 3" xfId="4919" xr:uid="{00000000-0005-0000-0000-0000670D0000}"/>
    <cellStyle name="20 % - Markeringsfarve2 3 3 3 3 2" xfId="9867" xr:uid="{00000000-0005-0000-0000-0000680D0000}"/>
    <cellStyle name="20 % - Markeringsfarve2 3 3 3 3 2 2" xfId="17649" xr:uid="{00000000-0005-0000-0000-0000690D0000}"/>
    <cellStyle name="20 % - Markeringsfarve2 3 3 3 3 2 2 2" xfId="35600" xr:uid="{00000000-0005-0000-0000-00006A0D0000}"/>
    <cellStyle name="20 % - Markeringsfarve2 3 3 3 3 2 3" xfId="28599" xr:uid="{00000000-0005-0000-0000-00006B0D0000}"/>
    <cellStyle name="20 % - Markeringsfarve2 3 3 3 3 3" xfId="13344" xr:uid="{00000000-0005-0000-0000-00006C0D0000}"/>
    <cellStyle name="20 % - Markeringsfarve2 3 3 3 3 3 2" xfId="31302" xr:uid="{00000000-0005-0000-0000-00006D0D0000}"/>
    <cellStyle name="20 % - Markeringsfarve2 3 3 3 3 4" xfId="24300" xr:uid="{00000000-0005-0000-0000-00006E0D0000}"/>
    <cellStyle name="20 % - Markeringsfarve2 3 3 3 4" xfId="4920" xr:uid="{00000000-0005-0000-0000-00006F0D0000}"/>
    <cellStyle name="20 % - Markeringsfarve2 3 3 3 4 2" xfId="11408" xr:uid="{00000000-0005-0000-0000-0000700D0000}"/>
    <cellStyle name="20 % - Markeringsfarve2 3 3 3 4 2 2" xfId="19168" xr:uid="{00000000-0005-0000-0000-0000710D0000}"/>
    <cellStyle name="20 % - Markeringsfarve2 3 3 3 4 2 2 2" xfId="37119" xr:uid="{00000000-0005-0000-0000-0000720D0000}"/>
    <cellStyle name="20 % - Markeringsfarve2 3 3 3 4 2 3" xfId="30118" xr:uid="{00000000-0005-0000-0000-0000730D0000}"/>
    <cellStyle name="20 % - Markeringsfarve2 3 3 3 4 3" xfId="13345" xr:uid="{00000000-0005-0000-0000-0000740D0000}"/>
    <cellStyle name="20 % - Markeringsfarve2 3 3 3 4 3 2" xfId="31303" xr:uid="{00000000-0005-0000-0000-0000750D0000}"/>
    <cellStyle name="20 % - Markeringsfarve2 3 3 3 4 4" xfId="24301" xr:uid="{00000000-0005-0000-0000-0000760D0000}"/>
    <cellStyle name="20 % - Markeringsfarve2 3 3 3 5" xfId="8391" xr:uid="{00000000-0005-0000-0000-0000770D0000}"/>
    <cellStyle name="20 % - Markeringsfarve2 3 3 3 5 2" xfId="16180" xr:uid="{00000000-0005-0000-0000-0000780D0000}"/>
    <cellStyle name="20 % - Markeringsfarve2 3 3 3 5 2 2" xfId="34131" xr:uid="{00000000-0005-0000-0000-0000790D0000}"/>
    <cellStyle name="20 % - Markeringsfarve2 3 3 3 5 3" xfId="27130" xr:uid="{00000000-0005-0000-0000-00007A0D0000}"/>
    <cellStyle name="20 % - Markeringsfarve2 3 3 3 6" xfId="13341" xr:uid="{00000000-0005-0000-0000-00007B0D0000}"/>
    <cellStyle name="20 % - Markeringsfarve2 3 3 3 6 2" xfId="31299" xr:uid="{00000000-0005-0000-0000-00007C0D0000}"/>
    <cellStyle name="20 % - Markeringsfarve2 3 3 3 7" xfId="24297" xr:uid="{00000000-0005-0000-0000-00007D0D0000}"/>
    <cellStyle name="20 % - Markeringsfarve2 3 3 4" xfId="4921" xr:uid="{00000000-0005-0000-0000-00007E0D0000}"/>
    <cellStyle name="20 % - Markeringsfarve2 3 3 4 2" xfId="4922" xr:uid="{00000000-0005-0000-0000-00007F0D0000}"/>
    <cellStyle name="20 % - Markeringsfarve2 3 3 4 2 2" xfId="4923" xr:uid="{00000000-0005-0000-0000-0000800D0000}"/>
    <cellStyle name="20 % - Markeringsfarve2 3 3 4 2 2 2" xfId="10837" xr:uid="{00000000-0005-0000-0000-0000810D0000}"/>
    <cellStyle name="20 % - Markeringsfarve2 3 3 4 2 2 2 2" xfId="18609" xr:uid="{00000000-0005-0000-0000-0000820D0000}"/>
    <cellStyle name="20 % - Markeringsfarve2 3 3 4 2 2 2 2 2" xfId="36560" xr:uid="{00000000-0005-0000-0000-0000830D0000}"/>
    <cellStyle name="20 % - Markeringsfarve2 3 3 4 2 2 2 3" xfId="29559" xr:uid="{00000000-0005-0000-0000-0000840D0000}"/>
    <cellStyle name="20 % - Markeringsfarve2 3 3 4 2 2 3" xfId="13348" xr:uid="{00000000-0005-0000-0000-0000850D0000}"/>
    <cellStyle name="20 % - Markeringsfarve2 3 3 4 2 2 3 2" xfId="31306" xr:uid="{00000000-0005-0000-0000-0000860D0000}"/>
    <cellStyle name="20 % - Markeringsfarve2 3 3 4 2 2 4" xfId="24304" xr:uid="{00000000-0005-0000-0000-0000870D0000}"/>
    <cellStyle name="20 % - Markeringsfarve2 3 3 4 2 3" xfId="9370" xr:uid="{00000000-0005-0000-0000-0000880D0000}"/>
    <cellStyle name="20 % - Markeringsfarve2 3 3 4 2 3 2" xfId="17155" xr:uid="{00000000-0005-0000-0000-0000890D0000}"/>
    <cellStyle name="20 % - Markeringsfarve2 3 3 4 2 3 2 2" xfId="35106" xr:uid="{00000000-0005-0000-0000-00008A0D0000}"/>
    <cellStyle name="20 % - Markeringsfarve2 3 3 4 2 3 3" xfId="28105" xr:uid="{00000000-0005-0000-0000-00008B0D0000}"/>
    <cellStyle name="20 % - Markeringsfarve2 3 3 4 2 4" xfId="13347" xr:uid="{00000000-0005-0000-0000-00008C0D0000}"/>
    <cellStyle name="20 % - Markeringsfarve2 3 3 4 2 4 2" xfId="31305" xr:uid="{00000000-0005-0000-0000-00008D0D0000}"/>
    <cellStyle name="20 % - Markeringsfarve2 3 3 4 2 5" xfId="24303" xr:uid="{00000000-0005-0000-0000-00008E0D0000}"/>
    <cellStyle name="20 % - Markeringsfarve2 3 3 4 3" xfId="4924" xr:uid="{00000000-0005-0000-0000-00008F0D0000}"/>
    <cellStyle name="20 % - Markeringsfarve2 3 3 4 3 2" xfId="10113" xr:uid="{00000000-0005-0000-0000-0000900D0000}"/>
    <cellStyle name="20 % - Markeringsfarve2 3 3 4 3 2 2" xfId="17894" xr:uid="{00000000-0005-0000-0000-0000910D0000}"/>
    <cellStyle name="20 % - Markeringsfarve2 3 3 4 3 2 2 2" xfId="35845" xr:uid="{00000000-0005-0000-0000-0000920D0000}"/>
    <cellStyle name="20 % - Markeringsfarve2 3 3 4 3 2 3" xfId="28844" xr:uid="{00000000-0005-0000-0000-0000930D0000}"/>
    <cellStyle name="20 % - Markeringsfarve2 3 3 4 3 3" xfId="13349" xr:uid="{00000000-0005-0000-0000-0000940D0000}"/>
    <cellStyle name="20 % - Markeringsfarve2 3 3 4 3 3 2" xfId="31307" xr:uid="{00000000-0005-0000-0000-0000950D0000}"/>
    <cellStyle name="20 % - Markeringsfarve2 3 3 4 3 4" xfId="24305" xr:uid="{00000000-0005-0000-0000-0000960D0000}"/>
    <cellStyle name="20 % - Markeringsfarve2 3 3 4 4" xfId="4925" xr:uid="{00000000-0005-0000-0000-0000970D0000}"/>
    <cellStyle name="20 % - Markeringsfarve2 3 3 4 4 2" xfId="11556" xr:uid="{00000000-0005-0000-0000-0000980D0000}"/>
    <cellStyle name="20 % - Markeringsfarve2 3 3 4 4 2 2" xfId="19310" xr:uid="{00000000-0005-0000-0000-0000990D0000}"/>
    <cellStyle name="20 % - Markeringsfarve2 3 3 4 4 2 2 2" xfId="37261" xr:uid="{00000000-0005-0000-0000-00009A0D0000}"/>
    <cellStyle name="20 % - Markeringsfarve2 3 3 4 4 2 3" xfId="30260" xr:uid="{00000000-0005-0000-0000-00009B0D0000}"/>
    <cellStyle name="20 % - Markeringsfarve2 3 3 4 4 3" xfId="13350" xr:uid="{00000000-0005-0000-0000-00009C0D0000}"/>
    <cellStyle name="20 % - Markeringsfarve2 3 3 4 4 3 2" xfId="31308" xr:uid="{00000000-0005-0000-0000-00009D0D0000}"/>
    <cellStyle name="20 % - Markeringsfarve2 3 3 4 4 4" xfId="24306" xr:uid="{00000000-0005-0000-0000-00009E0D0000}"/>
    <cellStyle name="20 % - Markeringsfarve2 3 3 4 5" xfId="8392" xr:uid="{00000000-0005-0000-0000-00009F0D0000}"/>
    <cellStyle name="20 % - Markeringsfarve2 3 3 4 5 2" xfId="16181" xr:uid="{00000000-0005-0000-0000-0000A00D0000}"/>
    <cellStyle name="20 % - Markeringsfarve2 3 3 4 5 2 2" xfId="34132" xr:uid="{00000000-0005-0000-0000-0000A10D0000}"/>
    <cellStyle name="20 % - Markeringsfarve2 3 3 4 5 3" xfId="27131" xr:uid="{00000000-0005-0000-0000-0000A20D0000}"/>
    <cellStyle name="20 % - Markeringsfarve2 3 3 4 6" xfId="13346" xr:uid="{00000000-0005-0000-0000-0000A30D0000}"/>
    <cellStyle name="20 % - Markeringsfarve2 3 3 4 6 2" xfId="31304" xr:uid="{00000000-0005-0000-0000-0000A40D0000}"/>
    <cellStyle name="20 % - Markeringsfarve2 3 3 4 7" xfId="24302" xr:uid="{00000000-0005-0000-0000-0000A50D0000}"/>
    <cellStyle name="20 % - Markeringsfarve2 3 3 5" xfId="4926" xr:uid="{00000000-0005-0000-0000-0000A60D0000}"/>
    <cellStyle name="20 % - Markeringsfarve2 3 3 5 2" xfId="4927" xr:uid="{00000000-0005-0000-0000-0000A70D0000}"/>
    <cellStyle name="20 % - Markeringsfarve2 3 3 5 2 2" xfId="4928" xr:uid="{00000000-0005-0000-0000-0000A80D0000}"/>
    <cellStyle name="20 % - Markeringsfarve2 3 3 5 2 2 2" xfId="10954" xr:uid="{00000000-0005-0000-0000-0000A90D0000}"/>
    <cellStyle name="20 % - Markeringsfarve2 3 3 5 2 2 2 2" xfId="18726" xr:uid="{00000000-0005-0000-0000-0000AA0D0000}"/>
    <cellStyle name="20 % - Markeringsfarve2 3 3 5 2 2 2 2 2" xfId="36677" xr:uid="{00000000-0005-0000-0000-0000AB0D0000}"/>
    <cellStyle name="20 % - Markeringsfarve2 3 3 5 2 2 2 3" xfId="29676" xr:uid="{00000000-0005-0000-0000-0000AC0D0000}"/>
    <cellStyle name="20 % - Markeringsfarve2 3 3 5 2 2 3" xfId="13353" xr:uid="{00000000-0005-0000-0000-0000AD0D0000}"/>
    <cellStyle name="20 % - Markeringsfarve2 3 3 5 2 2 3 2" xfId="31311" xr:uid="{00000000-0005-0000-0000-0000AE0D0000}"/>
    <cellStyle name="20 % - Markeringsfarve2 3 3 5 2 2 4" xfId="24309" xr:uid="{00000000-0005-0000-0000-0000AF0D0000}"/>
    <cellStyle name="20 % - Markeringsfarve2 3 3 5 2 3" xfId="9469" xr:uid="{00000000-0005-0000-0000-0000B00D0000}"/>
    <cellStyle name="20 % - Markeringsfarve2 3 3 5 2 3 2" xfId="17254" xr:uid="{00000000-0005-0000-0000-0000B10D0000}"/>
    <cellStyle name="20 % - Markeringsfarve2 3 3 5 2 3 2 2" xfId="35205" xr:uid="{00000000-0005-0000-0000-0000B20D0000}"/>
    <cellStyle name="20 % - Markeringsfarve2 3 3 5 2 3 3" xfId="28204" xr:uid="{00000000-0005-0000-0000-0000B30D0000}"/>
    <cellStyle name="20 % - Markeringsfarve2 3 3 5 2 4" xfId="13352" xr:uid="{00000000-0005-0000-0000-0000B40D0000}"/>
    <cellStyle name="20 % - Markeringsfarve2 3 3 5 2 4 2" xfId="31310" xr:uid="{00000000-0005-0000-0000-0000B50D0000}"/>
    <cellStyle name="20 % - Markeringsfarve2 3 3 5 2 5" xfId="24308" xr:uid="{00000000-0005-0000-0000-0000B60D0000}"/>
    <cellStyle name="20 % - Markeringsfarve2 3 3 5 3" xfId="4929" xr:uid="{00000000-0005-0000-0000-0000B70D0000}"/>
    <cellStyle name="20 % - Markeringsfarve2 3 3 5 3 2" xfId="10230" xr:uid="{00000000-0005-0000-0000-0000B80D0000}"/>
    <cellStyle name="20 % - Markeringsfarve2 3 3 5 3 2 2" xfId="18011" xr:uid="{00000000-0005-0000-0000-0000B90D0000}"/>
    <cellStyle name="20 % - Markeringsfarve2 3 3 5 3 2 2 2" xfId="35962" xr:uid="{00000000-0005-0000-0000-0000BA0D0000}"/>
    <cellStyle name="20 % - Markeringsfarve2 3 3 5 3 2 3" xfId="28961" xr:uid="{00000000-0005-0000-0000-0000BB0D0000}"/>
    <cellStyle name="20 % - Markeringsfarve2 3 3 5 3 3" xfId="13354" xr:uid="{00000000-0005-0000-0000-0000BC0D0000}"/>
    <cellStyle name="20 % - Markeringsfarve2 3 3 5 3 3 2" xfId="31312" xr:uid="{00000000-0005-0000-0000-0000BD0D0000}"/>
    <cellStyle name="20 % - Markeringsfarve2 3 3 5 3 4" xfId="24310" xr:uid="{00000000-0005-0000-0000-0000BE0D0000}"/>
    <cellStyle name="20 % - Markeringsfarve2 3 3 5 4" xfId="4930" xr:uid="{00000000-0005-0000-0000-0000BF0D0000}"/>
    <cellStyle name="20 % - Markeringsfarve2 3 3 5 4 2" xfId="11221" xr:uid="{00000000-0005-0000-0000-0000C00D0000}"/>
    <cellStyle name="20 % - Markeringsfarve2 3 3 5 4 2 2" xfId="18986" xr:uid="{00000000-0005-0000-0000-0000C10D0000}"/>
    <cellStyle name="20 % - Markeringsfarve2 3 3 5 4 2 2 2" xfId="36937" xr:uid="{00000000-0005-0000-0000-0000C20D0000}"/>
    <cellStyle name="20 % - Markeringsfarve2 3 3 5 4 2 3" xfId="29936" xr:uid="{00000000-0005-0000-0000-0000C30D0000}"/>
    <cellStyle name="20 % - Markeringsfarve2 3 3 5 4 3" xfId="13355" xr:uid="{00000000-0005-0000-0000-0000C40D0000}"/>
    <cellStyle name="20 % - Markeringsfarve2 3 3 5 4 3 2" xfId="31313" xr:uid="{00000000-0005-0000-0000-0000C50D0000}"/>
    <cellStyle name="20 % - Markeringsfarve2 3 3 5 4 4" xfId="24311" xr:uid="{00000000-0005-0000-0000-0000C60D0000}"/>
    <cellStyle name="20 % - Markeringsfarve2 3 3 5 5" xfId="8393" xr:uid="{00000000-0005-0000-0000-0000C70D0000}"/>
    <cellStyle name="20 % - Markeringsfarve2 3 3 5 5 2" xfId="16182" xr:uid="{00000000-0005-0000-0000-0000C80D0000}"/>
    <cellStyle name="20 % - Markeringsfarve2 3 3 5 5 2 2" xfId="34133" xr:uid="{00000000-0005-0000-0000-0000C90D0000}"/>
    <cellStyle name="20 % - Markeringsfarve2 3 3 5 5 3" xfId="27132" xr:uid="{00000000-0005-0000-0000-0000CA0D0000}"/>
    <cellStyle name="20 % - Markeringsfarve2 3 3 5 6" xfId="13351" xr:uid="{00000000-0005-0000-0000-0000CB0D0000}"/>
    <cellStyle name="20 % - Markeringsfarve2 3 3 5 6 2" xfId="31309" xr:uid="{00000000-0005-0000-0000-0000CC0D0000}"/>
    <cellStyle name="20 % - Markeringsfarve2 3 3 5 7" xfId="24307" xr:uid="{00000000-0005-0000-0000-0000CD0D0000}"/>
    <cellStyle name="20 % - Markeringsfarve2 3 3 6" xfId="4931" xr:uid="{00000000-0005-0000-0000-0000CE0D0000}"/>
    <cellStyle name="20 % - Markeringsfarve2 3 3 6 2" xfId="4932" xr:uid="{00000000-0005-0000-0000-0000CF0D0000}"/>
    <cellStyle name="20 % - Markeringsfarve2 3 3 6 2 2" xfId="4933" xr:uid="{00000000-0005-0000-0000-0000D00D0000}"/>
    <cellStyle name="20 % - Markeringsfarve2 3 3 6 2 2 2" xfId="10992" xr:uid="{00000000-0005-0000-0000-0000D10D0000}"/>
    <cellStyle name="20 % - Markeringsfarve2 3 3 6 2 2 2 2" xfId="18764" xr:uid="{00000000-0005-0000-0000-0000D20D0000}"/>
    <cellStyle name="20 % - Markeringsfarve2 3 3 6 2 2 2 2 2" xfId="36715" xr:uid="{00000000-0005-0000-0000-0000D30D0000}"/>
    <cellStyle name="20 % - Markeringsfarve2 3 3 6 2 2 2 3" xfId="29714" xr:uid="{00000000-0005-0000-0000-0000D40D0000}"/>
    <cellStyle name="20 % - Markeringsfarve2 3 3 6 2 2 3" xfId="13358" xr:uid="{00000000-0005-0000-0000-0000D50D0000}"/>
    <cellStyle name="20 % - Markeringsfarve2 3 3 6 2 2 3 2" xfId="31316" xr:uid="{00000000-0005-0000-0000-0000D60D0000}"/>
    <cellStyle name="20 % - Markeringsfarve2 3 3 6 2 2 4" xfId="24314" xr:uid="{00000000-0005-0000-0000-0000D70D0000}"/>
    <cellStyle name="20 % - Markeringsfarve2 3 3 6 2 3" xfId="9503" xr:uid="{00000000-0005-0000-0000-0000D80D0000}"/>
    <cellStyle name="20 % - Markeringsfarve2 3 3 6 2 3 2" xfId="17288" xr:uid="{00000000-0005-0000-0000-0000D90D0000}"/>
    <cellStyle name="20 % - Markeringsfarve2 3 3 6 2 3 2 2" xfId="35239" xr:uid="{00000000-0005-0000-0000-0000DA0D0000}"/>
    <cellStyle name="20 % - Markeringsfarve2 3 3 6 2 3 3" xfId="28238" xr:uid="{00000000-0005-0000-0000-0000DB0D0000}"/>
    <cellStyle name="20 % - Markeringsfarve2 3 3 6 2 4" xfId="13357" xr:uid="{00000000-0005-0000-0000-0000DC0D0000}"/>
    <cellStyle name="20 % - Markeringsfarve2 3 3 6 2 4 2" xfId="31315" xr:uid="{00000000-0005-0000-0000-0000DD0D0000}"/>
    <cellStyle name="20 % - Markeringsfarve2 3 3 6 2 5" xfId="24313" xr:uid="{00000000-0005-0000-0000-0000DE0D0000}"/>
    <cellStyle name="20 % - Markeringsfarve2 3 3 6 3" xfId="4934" xr:uid="{00000000-0005-0000-0000-0000DF0D0000}"/>
    <cellStyle name="20 % - Markeringsfarve2 3 3 6 3 2" xfId="10269" xr:uid="{00000000-0005-0000-0000-0000E00D0000}"/>
    <cellStyle name="20 % - Markeringsfarve2 3 3 6 3 2 2" xfId="18050" xr:uid="{00000000-0005-0000-0000-0000E10D0000}"/>
    <cellStyle name="20 % - Markeringsfarve2 3 3 6 3 2 2 2" xfId="36001" xr:uid="{00000000-0005-0000-0000-0000E20D0000}"/>
    <cellStyle name="20 % - Markeringsfarve2 3 3 6 3 2 3" xfId="29000" xr:uid="{00000000-0005-0000-0000-0000E30D0000}"/>
    <cellStyle name="20 % - Markeringsfarve2 3 3 6 3 3" xfId="13359" xr:uid="{00000000-0005-0000-0000-0000E40D0000}"/>
    <cellStyle name="20 % - Markeringsfarve2 3 3 6 3 3 2" xfId="31317" xr:uid="{00000000-0005-0000-0000-0000E50D0000}"/>
    <cellStyle name="20 % - Markeringsfarve2 3 3 6 3 4" xfId="24315" xr:uid="{00000000-0005-0000-0000-0000E60D0000}"/>
    <cellStyle name="20 % - Markeringsfarve2 3 3 6 4" xfId="4935" xr:uid="{00000000-0005-0000-0000-0000E70D0000}"/>
    <cellStyle name="20 % - Markeringsfarve2 3 3 6 4 2" xfId="11114" xr:uid="{00000000-0005-0000-0000-0000E80D0000}"/>
    <cellStyle name="20 % - Markeringsfarve2 3 3 6 4 2 2" xfId="18882" xr:uid="{00000000-0005-0000-0000-0000E90D0000}"/>
    <cellStyle name="20 % - Markeringsfarve2 3 3 6 4 2 2 2" xfId="36833" xr:uid="{00000000-0005-0000-0000-0000EA0D0000}"/>
    <cellStyle name="20 % - Markeringsfarve2 3 3 6 4 2 3" xfId="29832" xr:uid="{00000000-0005-0000-0000-0000EB0D0000}"/>
    <cellStyle name="20 % - Markeringsfarve2 3 3 6 4 3" xfId="13360" xr:uid="{00000000-0005-0000-0000-0000EC0D0000}"/>
    <cellStyle name="20 % - Markeringsfarve2 3 3 6 4 3 2" xfId="31318" xr:uid="{00000000-0005-0000-0000-0000ED0D0000}"/>
    <cellStyle name="20 % - Markeringsfarve2 3 3 6 4 4" xfId="24316" xr:uid="{00000000-0005-0000-0000-0000EE0D0000}"/>
    <cellStyle name="20 % - Markeringsfarve2 3 3 6 5" xfId="8394" xr:uid="{00000000-0005-0000-0000-0000EF0D0000}"/>
    <cellStyle name="20 % - Markeringsfarve2 3 3 6 5 2" xfId="16183" xr:uid="{00000000-0005-0000-0000-0000F00D0000}"/>
    <cellStyle name="20 % - Markeringsfarve2 3 3 6 5 2 2" xfId="34134" xr:uid="{00000000-0005-0000-0000-0000F10D0000}"/>
    <cellStyle name="20 % - Markeringsfarve2 3 3 6 5 3" xfId="27133" xr:uid="{00000000-0005-0000-0000-0000F20D0000}"/>
    <cellStyle name="20 % - Markeringsfarve2 3 3 6 6" xfId="13356" xr:uid="{00000000-0005-0000-0000-0000F30D0000}"/>
    <cellStyle name="20 % - Markeringsfarve2 3 3 6 6 2" xfId="31314" xr:uid="{00000000-0005-0000-0000-0000F40D0000}"/>
    <cellStyle name="20 % - Markeringsfarve2 3 3 6 7" xfId="24312" xr:uid="{00000000-0005-0000-0000-0000F50D0000}"/>
    <cellStyle name="20 % - Markeringsfarve2 3 3 7" xfId="4936" xr:uid="{00000000-0005-0000-0000-0000F60D0000}"/>
    <cellStyle name="20 % - Markeringsfarve2 3 3 7 2" xfId="4937" xr:uid="{00000000-0005-0000-0000-0000F70D0000}"/>
    <cellStyle name="20 % - Markeringsfarve2 3 3 7 2 2" xfId="10480" xr:uid="{00000000-0005-0000-0000-0000F80D0000}"/>
    <cellStyle name="20 % - Markeringsfarve2 3 3 7 2 2 2" xfId="18252" xr:uid="{00000000-0005-0000-0000-0000F90D0000}"/>
    <cellStyle name="20 % - Markeringsfarve2 3 3 7 2 2 2 2" xfId="36203" xr:uid="{00000000-0005-0000-0000-0000FA0D0000}"/>
    <cellStyle name="20 % - Markeringsfarve2 3 3 7 2 2 3" xfId="29202" xr:uid="{00000000-0005-0000-0000-0000FB0D0000}"/>
    <cellStyle name="20 % - Markeringsfarve2 3 3 7 2 3" xfId="13362" xr:uid="{00000000-0005-0000-0000-0000FC0D0000}"/>
    <cellStyle name="20 % - Markeringsfarve2 3 3 7 2 3 2" xfId="31320" xr:uid="{00000000-0005-0000-0000-0000FD0D0000}"/>
    <cellStyle name="20 % - Markeringsfarve2 3 3 7 2 4" xfId="24318" xr:uid="{00000000-0005-0000-0000-0000FE0D0000}"/>
    <cellStyle name="20 % - Markeringsfarve2 3 3 7 3" xfId="9069" xr:uid="{00000000-0005-0000-0000-0000FF0D0000}"/>
    <cellStyle name="20 % - Markeringsfarve2 3 3 7 3 2" xfId="16857" xr:uid="{00000000-0005-0000-0000-0000000E0000}"/>
    <cellStyle name="20 % - Markeringsfarve2 3 3 7 3 2 2" xfId="34808" xr:uid="{00000000-0005-0000-0000-0000010E0000}"/>
    <cellStyle name="20 % - Markeringsfarve2 3 3 7 3 3" xfId="27807" xr:uid="{00000000-0005-0000-0000-0000020E0000}"/>
    <cellStyle name="20 % - Markeringsfarve2 3 3 7 4" xfId="13361" xr:uid="{00000000-0005-0000-0000-0000030E0000}"/>
    <cellStyle name="20 % - Markeringsfarve2 3 3 7 4 2" xfId="31319" xr:uid="{00000000-0005-0000-0000-0000040E0000}"/>
    <cellStyle name="20 % - Markeringsfarve2 3 3 7 5" xfId="24317" xr:uid="{00000000-0005-0000-0000-0000050E0000}"/>
    <cellStyle name="20 % - Markeringsfarve2 3 3 8" xfId="4938" xr:uid="{00000000-0005-0000-0000-0000060E0000}"/>
    <cellStyle name="20 % - Markeringsfarve2 3 3 8 2" xfId="9708" xr:uid="{00000000-0005-0000-0000-0000070E0000}"/>
    <cellStyle name="20 % - Markeringsfarve2 3 3 8 2 2" xfId="17490" xr:uid="{00000000-0005-0000-0000-0000080E0000}"/>
    <cellStyle name="20 % - Markeringsfarve2 3 3 8 2 2 2" xfId="35441" xr:uid="{00000000-0005-0000-0000-0000090E0000}"/>
    <cellStyle name="20 % - Markeringsfarve2 3 3 8 2 3" xfId="28440" xr:uid="{00000000-0005-0000-0000-00000A0E0000}"/>
    <cellStyle name="20 % - Markeringsfarve2 3 3 8 3" xfId="13363" xr:uid="{00000000-0005-0000-0000-00000B0E0000}"/>
    <cellStyle name="20 % - Markeringsfarve2 3 3 8 3 2" xfId="31321" xr:uid="{00000000-0005-0000-0000-00000C0E0000}"/>
    <cellStyle name="20 % - Markeringsfarve2 3 3 8 4" xfId="24319" xr:uid="{00000000-0005-0000-0000-00000D0E0000}"/>
    <cellStyle name="20 % - Markeringsfarve2 3 3 9" xfId="4939" xr:uid="{00000000-0005-0000-0000-00000E0E0000}"/>
    <cellStyle name="20 % - Markeringsfarve2 3 3 9 2" xfId="11467" xr:uid="{00000000-0005-0000-0000-00000F0E0000}"/>
    <cellStyle name="20 % - Markeringsfarve2 3 3 9 2 2" xfId="19225" xr:uid="{00000000-0005-0000-0000-0000100E0000}"/>
    <cellStyle name="20 % - Markeringsfarve2 3 3 9 2 2 2" xfId="37176" xr:uid="{00000000-0005-0000-0000-0000110E0000}"/>
    <cellStyle name="20 % - Markeringsfarve2 3 3 9 2 3" xfId="30175" xr:uid="{00000000-0005-0000-0000-0000120E0000}"/>
    <cellStyle name="20 % - Markeringsfarve2 3 3 9 3" xfId="13364" xr:uid="{00000000-0005-0000-0000-0000130E0000}"/>
    <cellStyle name="20 % - Markeringsfarve2 3 3 9 3 2" xfId="31322" xr:uid="{00000000-0005-0000-0000-0000140E0000}"/>
    <cellStyle name="20 % - Markeringsfarve2 3 3 9 4" xfId="24320" xr:uid="{00000000-0005-0000-0000-0000150E0000}"/>
    <cellStyle name="20 % - Markeringsfarve2 3 4" xfId="4940" xr:uid="{00000000-0005-0000-0000-0000160E0000}"/>
    <cellStyle name="20 % - Markeringsfarve2 3 4 2" xfId="4941" xr:uid="{00000000-0005-0000-0000-0000170E0000}"/>
    <cellStyle name="20 % - Markeringsfarve2 3 4 2 2" xfId="4942" xr:uid="{00000000-0005-0000-0000-0000180E0000}"/>
    <cellStyle name="20 % - Markeringsfarve2 3 4 2 2 2" xfId="10521" xr:uid="{00000000-0005-0000-0000-0000190E0000}"/>
    <cellStyle name="20 % - Markeringsfarve2 3 4 2 2 2 2" xfId="18293" xr:uid="{00000000-0005-0000-0000-00001A0E0000}"/>
    <cellStyle name="20 % - Markeringsfarve2 3 4 2 2 2 2 2" xfId="36244" xr:uid="{00000000-0005-0000-0000-00001B0E0000}"/>
    <cellStyle name="20 % - Markeringsfarve2 3 4 2 2 2 3" xfId="29243" xr:uid="{00000000-0005-0000-0000-00001C0E0000}"/>
    <cellStyle name="20 % - Markeringsfarve2 3 4 2 2 3" xfId="13367" xr:uid="{00000000-0005-0000-0000-00001D0E0000}"/>
    <cellStyle name="20 % - Markeringsfarve2 3 4 2 2 3 2" xfId="31325" xr:uid="{00000000-0005-0000-0000-00001E0E0000}"/>
    <cellStyle name="20 % - Markeringsfarve2 3 4 2 2 4" xfId="24323" xr:uid="{00000000-0005-0000-0000-00001F0E0000}"/>
    <cellStyle name="20 % - Markeringsfarve2 3 4 2 3" xfId="9102" xr:uid="{00000000-0005-0000-0000-0000200E0000}"/>
    <cellStyle name="20 % - Markeringsfarve2 3 4 2 3 2" xfId="16890" xr:uid="{00000000-0005-0000-0000-0000210E0000}"/>
    <cellStyle name="20 % - Markeringsfarve2 3 4 2 3 2 2" xfId="34841" xr:uid="{00000000-0005-0000-0000-0000220E0000}"/>
    <cellStyle name="20 % - Markeringsfarve2 3 4 2 3 3" xfId="27840" xr:uid="{00000000-0005-0000-0000-0000230E0000}"/>
    <cellStyle name="20 % - Markeringsfarve2 3 4 2 4" xfId="13366" xr:uid="{00000000-0005-0000-0000-0000240E0000}"/>
    <cellStyle name="20 % - Markeringsfarve2 3 4 2 4 2" xfId="31324" xr:uid="{00000000-0005-0000-0000-0000250E0000}"/>
    <cellStyle name="20 % - Markeringsfarve2 3 4 2 5" xfId="24322" xr:uid="{00000000-0005-0000-0000-0000260E0000}"/>
    <cellStyle name="20 % - Markeringsfarve2 3 4 3" xfId="4943" xr:uid="{00000000-0005-0000-0000-0000270E0000}"/>
    <cellStyle name="20 % - Markeringsfarve2 3 4 3 2" xfId="9751" xr:uid="{00000000-0005-0000-0000-0000280E0000}"/>
    <cellStyle name="20 % - Markeringsfarve2 3 4 3 2 2" xfId="17533" xr:uid="{00000000-0005-0000-0000-0000290E0000}"/>
    <cellStyle name="20 % - Markeringsfarve2 3 4 3 2 2 2" xfId="35484" xr:uid="{00000000-0005-0000-0000-00002A0E0000}"/>
    <cellStyle name="20 % - Markeringsfarve2 3 4 3 2 3" xfId="28483" xr:uid="{00000000-0005-0000-0000-00002B0E0000}"/>
    <cellStyle name="20 % - Markeringsfarve2 3 4 3 3" xfId="13368" xr:uid="{00000000-0005-0000-0000-00002C0E0000}"/>
    <cellStyle name="20 % - Markeringsfarve2 3 4 3 3 2" xfId="31326" xr:uid="{00000000-0005-0000-0000-00002D0E0000}"/>
    <cellStyle name="20 % - Markeringsfarve2 3 4 3 4" xfId="24324" xr:uid="{00000000-0005-0000-0000-00002E0E0000}"/>
    <cellStyle name="20 % - Markeringsfarve2 3 4 4" xfId="4944" xr:uid="{00000000-0005-0000-0000-00002F0E0000}"/>
    <cellStyle name="20 % - Markeringsfarve2 3 4 4 2" xfId="9616" xr:uid="{00000000-0005-0000-0000-0000300E0000}"/>
    <cellStyle name="20 % - Markeringsfarve2 3 4 4 2 2" xfId="17400" xr:uid="{00000000-0005-0000-0000-0000310E0000}"/>
    <cellStyle name="20 % - Markeringsfarve2 3 4 4 2 2 2" xfId="35351" xr:uid="{00000000-0005-0000-0000-0000320E0000}"/>
    <cellStyle name="20 % - Markeringsfarve2 3 4 4 2 3" xfId="28350" xr:uid="{00000000-0005-0000-0000-0000330E0000}"/>
    <cellStyle name="20 % - Markeringsfarve2 3 4 4 3" xfId="13369" xr:uid="{00000000-0005-0000-0000-0000340E0000}"/>
    <cellStyle name="20 % - Markeringsfarve2 3 4 4 3 2" xfId="31327" xr:uid="{00000000-0005-0000-0000-0000350E0000}"/>
    <cellStyle name="20 % - Markeringsfarve2 3 4 4 4" xfId="24325" xr:uid="{00000000-0005-0000-0000-0000360E0000}"/>
    <cellStyle name="20 % - Markeringsfarve2 3 4 5" xfId="8395" xr:uid="{00000000-0005-0000-0000-0000370E0000}"/>
    <cellStyle name="20 % - Markeringsfarve2 3 4 5 2" xfId="16184" xr:uid="{00000000-0005-0000-0000-0000380E0000}"/>
    <cellStyle name="20 % - Markeringsfarve2 3 4 5 2 2" xfId="34135" xr:uid="{00000000-0005-0000-0000-0000390E0000}"/>
    <cellStyle name="20 % - Markeringsfarve2 3 4 5 3" xfId="27134" xr:uid="{00000000-0005-0000-0000-00003A0E0000}"/>
    <cellStyle name="20 % - Markeringsfarve2 3 4 6" xfId="13365" xr:uid="{00000000-0005-0000-0000-00003B0E0000}"/>
    <cellStyle name="20 % - Markeringsfarve2 3 4 6 2" xfId="31323" xr:uid="{00000000-0005-0000-0000-00003C0E0000}"/>
    <cellStyle name="20 % - Markeringsfarve2 3 4 7" xfId="24321" xr:uid="{00000000-0005-0000-0000-00003D0E0000}"/>
    <cellStyle name="20 % - Markeringsfarve2 3 5" xfId="4945" xr:uid="{00000000-0005-0000-0000-00003E0E0000}"/>
    <cellStyle name="20 % - Markeringsfarve2 3 5 2" xfId="4946" xr:uid="{00000000-0005-0000-0000-00003F0E0000}"/>
    <cellStyle name="20 % - Markeringsfarve2 3 5 2 2" xfId="4947" xr:uid="{00000000-0005-0000-0000-0000400E0000}"/>
    <cellStyle name="20 % - Markeringsfarve2 3 5 2 2 2" xfId="10635" xr:uid="{00000000-0005-0000-0000-0000410E0000}"/>
    <cellStyle name="20 % - Markeringsfarve2 3 5 2 2 2 2" xfId="18407" xr:uid="{00000000-0005-0000-0000-0000420E0000}"/>
    <cellStyle name="20 % - Markeringsfarve2 3 5 2 2 2 2 2" xfId="36358" xr:uid="{00000000-0005-0000-0000-0000430E0000}"/>
    <cellStyle name="20 % - Markeringsfarve2 3 5 2 2 2 3" xfId="29357" xr:uid="{00000000-0005-0000-0000-0000440E0000}"/>
    <cellStyle name="20 % - Markeringsfarve2 3 5 2 2 3" xfId="13372" xr:uid="{00000000-0005-0000-0000-0000450E0000}"/>
    <cellStyle name="20 % - Markeringsfarve2 3 5 2 2 3 2" xfId="31330" xr:uid="{00000000-0005-0000-0000-0000460E0000}"/>
    <cellStyle name="20 % - Markeringsfarve2 3 5 2 2 4" xfId="24328" xr:uid="{00000000-0005-0000-0000-0000470E0000}"/>
    <cellStyle name="20 % - Markeringsfarve2 3 5 2 3" xfId="9199" xr:uid="{00000000-0005-0000-0000-0000480E0000}"/>
    <cellStyle name="20 % - Markeringsfarve2 3 5 2 3 2" xfId="16987" xr:uid="{00000000-0005-0000-0000-0000490E0000}"/>
    <cellStyle name="20 % - Markeringsfarve2 3 5 2 3 2 2" xfId="34938" xr:uid="{00000000-0005-0000-0000-00004A0E0000}"/>
    <cellStyle name="20 % - Markeringsfarve2 3 5 2 3 3" xfId="27937" xr:uid="{00000000-0005-0000-0000-00004B0E0000}"/>
    <cellStyle name="20 % - Markeringsfarve2 3 5 2 4" xfId="13371" xr:uid="{00000000-0005-0000-0000-00004C0E0000}"/>
    <cellStyle name="20 % - Markeringsfarve2 3 5 2 4 2" xfId="31329" xr:uid="{00000000-0005-0000-0000-00004D0E0000}"/>
    <cellStyle name="20 % - Markeringsfarve2 3 5 2 5" xfId="24327" xr:uid="{00000000-0005-0000-0000-00004E0E0000}"/>
    <cellStyle name="20 % - Markeringsfarve2 3 5 3" xfId="4948" xr:uid="{00000000-0005-0000-0000-00004F0E0000}"/>
    <cellStyle name="20 % - Markeringsfarve2 3 5 3 2" xfId="9865" xr:uid="{00000000-0005-0000-0000-0000500E0000}"/>
    <cellStyle name="20 % - Markeringsfarve2 3 5 3 2 2" xfId="17647" xr:uid="{00000000-0005-0000-0000-0000510E0000}"/>
    <cellStyle name="20 % - Markeringsfarve2 3 5 3 2 2 2" xfId="35598" xr:uid="{00000000-0005-0000-0000-0000520E0000}"/>
    <cellStyle name="20 % - Markeringsfarve2 3 5 3 2 3" xfId="28597" xr:uid="{00000000-0005-0000-0000-0000530E0000}"/>
    <cellStyle name="20 % - Markeringsfarve2 3 5 3 3" xfId="13373" xr:uid="{00000000-0005-0000-0000-0000540E0000}"/>
    <cellStyle name="20 % - Markeringsfarve2 3 5 3 3 2" xfId="31331" xr:uid="{00000000-0005-0000-0000-0000550E0000}"/>
    <cellStyle name="20 % - Markeringsfarve2 3 5 3 4" xfId="24329" xr:uid="{00000000-0005-0000-0000-0000560E0000}"/>
    <cellStyle name="20 % - Markeringsfarve2 3 5 4" xfId="4949" xr:uid="{00000000-0005-0000-0000-0000570E0000}"/>
    <cellStyle name="20 % - Markeringsfarve2 3 5 4 2" xfId="10622" xr:uid="{00000000-0005-0000-0000-0000580E0000}"/>
    <cellStyle name="20 % - Markeringsfarve2 3 5 4 2 2" xfId="18394" xr:uid="{00000000-0005-0000-0000-0000590E0000}"/>
    <cellStyle name="20 % - Markeringsfarve2 3 5 4 2 2 2" xfId="36345" xr:uid="{00000000-0005-0000-0000-00005A0E0000}"/>
    <cellStyle name="20 % - Markeringsfarve2 3 5 4 2 3" xfId="29344" xr:uid="{00000000-0005-0000-0000-00005B0E0000}"/>
    <cellStyle name="20 % - Markeringsfarve2 3 5 4 3" xfId="13374" xr:uid="{00000000-0005-0000-0000-00005C0E0000}"/>
    <cellStyle name="20 % - Markeringsfarve2 3 5 4 3 2" xfId="31332" xr:uid="{00000000-0005-0000-0000-00005D0E0000}"/>
    <cellStyle name="20 % - Markeringsfarve2 3 5 4 4" xfId="24330" xr:uid="{00000000-0005-0000-0000-00005E0E0000}"/>
    <cellStyle name="20 % - Markeringsfarve2 3 5 5" xfId="8396" xr:uid="{00000000-0005-0000-0000-00005F0E0000}"/>
    <cellStyle name="20 % - Markeringsfarve2 3 5 5 2" xfId="16185" xr:uid="{00000000-0005-0000-0000-0000600E0000}"/>
    <cellStyle name="20 % - Markeringsfarve2 3 5 5 2 2" xfId="34136" xr:uid="{00000000-0005-0000-0000-0000610E0000}"/>
    <cellStyle name="20 % - Markeringsfarve2 3 5 5 3" xfId="27135" xr:uid="{00000000-0005-0000-0000-0000620E0000}"/>
    <cellStyle name="20 % - Markeringsfarve2 3 5 6" xfId="13370" xr:uid="{00000000-0005-0000-0000-0000630E0000}"/>
    <cellStyle name="20 % - Markeringsfarve2 3 5 6 2" xfId="31328" xr:uid="{00000000-0005-0000-0000-0000640E0000}"/>
    <cellStyle name="20 % - Markeringsfarve2 3 5 7" xfId="24326" xr:uid="{00000000-0005-0000-0000-0000650E0000}"/>
    <cellStyle name="20 % - Markeringsfarve2 3 6" xfId="4950" xr:uid="{00000000-0005-0000-0000-0000660E0000}"/>
    <cellStyle name="20 % - Markeringsfarve2 3 6 2" xfId="4951" xr:uid="{00000000-0005-0000-0000-0000670E0000}"/>
    <cellStyle name="20 % - Markeringsfarve2 3 6 2 2" xfId="4952" xr:uid="{00000000-0005-0000-0000-0000680E0000}"/>
    <cellStyle name="20 % - Markeringsfarve2 3 6 2 2 2" xfId="10759" xr:uid="{00000000-0005-0000-0000-0000690E0000}"/>
    <cellStyle name="20 % - Markeringsfarve2 3 6 2 2 2 2" xfId="18531" xr:uid="{00000000-0005-0000-0000-00006A0E0000}"/>
    <cellStyle name="20 % - Markeringsfarve2 3 6 2 2 2 2 2" xfId="36482" xr:uid="{00000000-0005-0000-0000-00006B0E0000}"/>
    <cellStyle name="20 % - Markeringsfarve2 3 6 2 2 2 3" xfId="29481" xr:uid="{00000000-0005-0000-0000-00006C0E0000}"/>
    <cellStyle name="20 % - Markeringsfarve2 3 6 2 2 3" xfId="13377" xr:uid="{00000000-0005-0000-0000-00006D0E0000}"/>
    <cellStyle name="20 % - Markeringsfarve2 3 6 2 2 3 2" xfId="31335" xr:uid="{00000000-0005-0000-0000-00006E0E0000}"/>
    <cellStyle name="20 % - Markeringsfarve2 3 6 2 2 4" xfId="24333" xr:uid="{00000000-0005-0000-0000-00006F0E0000}"/>
    <cellStyle name="20 % - Markeringsfarve2 3 6 2 3" xfId="9304" xr:uid="{00000000-0005-0000-0000-0000700E0000}"/>
    <cellStyle name="20 % - Markeringsfarve2 3 6 2 3 2" xfId="17089" xr:uid="{00000000-0005-0000-0000-0000710E0000}"/>
    <cellStyle name="20 % - Markeringsfarve2 3 6 2 3 2 2" xfId="35040" xr:uid="{00000000-0005-0000-0000-0000720E0000}"/>
    <cellStyle name="20 % - Markeringsfarve2 3 6 2 3 3" xfId="28039" xr:uid="{00000000-0005-0000-0000-0000730E0000}"/>
    <cellStyle name="20 % - Markeringsfarve2 3 6 2 4" xfId="13376" xr:uid="{00000000-0005-0000-0000-0000740E0000}"/>
    <cellStyle name="20 % - Markeringsfarve2 3 6 2 4 2" xfId="31334" xr:uid="{00000000-0005-0000-0000-0000750E0000}"/>
    <cellStyle name="20 % - Markeringsfarve2 3 6 2 5" xfId="24332" xr:uid="{00000000-0005-0000-0000-0000760E0000}"/>
    <cellStyle name="20 % - Markeringsfarve2 3 6 3" xfId="4953" xr:uid="{00000000-0005-0000-0000-0000770E0000}"/>
    <cellStyle name="20 % - Markeringsfarve2 3 6 3 2" xfId="10035" xr:uid="{00000000-0005-0000-0000-0000780E0000}"/>
    <cellStyle name="20 % - Markeringsfarve2 3 6 3 2 2" xfId="17816" xr:uid="{00000000-0005-0000-0000-0000790E0000}"/>
    <cellStyle name="20 % - Markeringsfarve2 3 6 3 2 2 2" xfId="35767" xr:uid="{00000000-0005-0000-0000-00007A0E0000}"/>
    <cellStyle name="20 % - Markeringsfarve2 3 6 3 2 3" xfId="28766" xr:uid="{00000000-0005-0000-0000-00007B0E0000}"/>
    <cellStyle name="20 % - Markeringsfarve2 3 6 3 3" xfId="13378" xr:uid="{00000000-0005-0000-0000-00007C0E0000}"/>
    <cellStyle name="20 % - Markeringsfarve2 3 6 3 3 2" xfId="31336" xr:uid="{00000000-0005-0000-0000-00007D0E0000}"/>
    <cellStyle name="20 % - Markeringsfarve2 3 6 3 4" xfId="24334" xr:uid="{00000000-0005-0000-0000-00007E0E0000}"/>
    <cellStyle name="20 % - Markeringsfarve2 3 6 4" xfId="4954" xr:uid="{00000000-0005-0000-0000-00007F0E0000}"/>
    <cellStyle name="20 % - Markeringsfarve2 3 6 4 2" xfId="11220" xr:uid="{00000000-0005-0000-0000-0000800E0000}"/>
    <cellStyle name="20 % - Markeringsfarve2 3 6 4 2 2" xfId="18985" xr:uid="{00000000-0005-0000-0000-0000810E0000}"/>
    <cellStyle name="20 % - Markeringsfarve2 3 6 4 2 2 2" xfId="36936" xr:uid="{00000000-0005-0000-0000-0000820E0000}"/>
    <cellStyle name="20 % - Markeringsfarve2 3 6 4 2 3" xfId="29935" xr:uid="{00000000-0005-0000-0000-0000830E0000}"/>
    <cellStyle name="20 % - Markeringsfarve2 3 6 4 3" xfId="13379" xr:uid="{00000000-0005-0000-0000-0000840E0000}"/>
    <cellStyle name="20 % - Markeringsfarve2 3 6 4 3 2" xfId="31337" xr:uid="{00000000-0005-0000-0000-0000850E0000}"/>
    <cellStyle name="20 % - Markeringsfarve2 3 6 4 4" xfId="24335" xr:uid="{00000000-0005-0000-0000-0000860E0000}"/>
    <cellStyle name="20 % - Markeringsfarve2 3 6 5" xfId="8397" xr:uid="{00000000-0005-0000-0000-0000870E0000}"/>
    <cellStyle name="20 % - Markeringsfarve2 3 6 5 2" xfId="16186" xr:uid="{00000000-0005-0000-0000-0000880E0000}"/>
    <cellStyle name="20 % - Markeringsfarve2 3 6 5 2 2" xfId="34137" xr:uid="{00000000-0005-0000-0000-0000890E0000}"/>
    <cellStyle name="20 % - Markeringsfarve2 3 6 5 3" xfId="27136" xr:uid="{00000000-0005-0000-0000-00008A0E0000}"/>
    <cellStyle name="20 % - Markeringsfarve2 3 6 6" xfId="13375" xr:uid="{00000000-0005-0000-0000-00008B0E0000}"/>
    <cellStyle name="20 % - Markeringsfarve2 3 6 6 2" xfId="31333" xr:uid="{00000000-0005-0000-0000-00008C0E0000}"/>
    <cellStyle name="20 % - Markeringsfarve2 3 6 7" xfId="24331" xr:uid="{00000000-0005-0000-0000-00008D0E0000}"/>
    <cellStyle name="20 % - Markeringsfarve2 3 7" xfId="4955" xr:uid="{00000000-0005-0000-0000-00008E0E0000}"/>
    <cellStyle name="20 % - Markeringsfarve2 3 7 2" xfId="4956" xr:uid="{00000000-0005-0000-0000-00008F0E0000}"/>
    <cellStyle name="20 % - Markeringsfarve2 3 7 2 2" xfId="4957" xr:uid="{00000000-0005-0000-0000-0000900E0000}"/>
    <cellStyle name="20 % - Markeringsfarve2 3 7 2 2 2" xfId="10876" xr:uid="{00000000-0005-0000-0000-0000910E0000}"/>
    <cellStyle name="20 % - Markeringsfarve2 3 7 2 2 2 2" xfId="18648" xr:uid="{00000000-0005-0000-0000-0000920E0000}"/>
    <cellStyle name="20 % - Markeringsfarve2 3 7 2 2 2 2 2" xfId="36599" xr:uid="{00000000-0005-0000-0000-0000930E0000}"/>
    <cellStyle name="20 % - Markeringsfarve2 3 7 2 2 2 3" xfId="29598" xr:uid="{00000000-0005-0000-0000-0000940E0000}"/>
    <cellStyle name="20 % - Markeringsfarve2 3 7 2 2 3" xfId="13382" xr:uid="{00000000-0005-0000-0000-0000950E0000}"/>
    <cellStyle name="20 % - Markeringsfarve2 3 7 2 2 3 2" xfId="31340" xr:uid="{00000000-0005-0000-0000-0000960E0000}"/>
    <cellStyle name="20 % - Markeringsfarve2 3 7 2 2 4" xfId="24338" xr:uid="{00000000-0005-0000-0000-0000970E0000}"/>
    <cellStyle name="20 % - Markeringsfarve2 3 7 2 3" xfId="9403" xr:uid="{00000000-0005-0000-0000-0000980E0000}"/>
    <cellStyle name="20 % - Markeringsfarve2 3 7 2 3 2" xfId="17188" xr:uid="{00000000-0005-0000-0000-0000990E0000}"/>
    <cellStyle name="20 % - Markeringsfarve2 3 7 2 3 2 2" xfId="35139" xr:uid="{00000000-0005-0000-0000-00009A0E0000}"/>
    <cellStyle name="20 % - Markeringsfarve2 3 7 2 3 3" xfId="28138" xr:uid="{00000000-0005-0000-0000-00009B0E0000}"/>
    <cellStyle name="20 % - Markeringsfarve2 3 7 2 4" xfId="13381" xr:uid="{00000000-0005-0000-0000-00009C0E0000}"/>
    <cellStyle name="20 % - Markeringsfarve2 3 7 2 4 2" xfId="31339" xr:uid="{00000000-0005-0000-0000-00009D0E0000}"/>
    <cellStyle name="20 % - Markeringsfarve2 3 7 2 5" xfId="24337" xr:uid="{00000000-0005-0000-0000-00009E0E0000}"/>
    <cellStyle name="20 % - Markeringsfarve2 3 7 3" xfId="4958" xr:uid="{00000000-0005-0000-0000-00009F0E0000}"/>
    <cellStyle name="20 % - Markeringsfarve2 3 7 3 2" xfId="10152" xr:uid="{00000000-0005-0000-0000-0000A00E0000}"/>
    <cellStyle name="20 % - Markeringsfarve2 3 7 3 2 2" xfId="17933" xr:uid="{00000000-0005-0000-0000-0000A10E0000}"/>
    <cellStyle name="20 % - Markeringsfarve2 3 7 3 2 2 2" xfId="35884" xr:uid="{00000000-0005-0000-0000-0000A20E0000}"/>
    <cellStyle name="20 % - Markeringsfarve2 3 7 3 2 3" xfId="28883" xr:uid="{00000000-0005-0000-0000-0000A30E0000}"/>
    <cellStyle name="20 % - Markeringsfarve2 3 7 3 3" xfId="13383" xr:uid="{00000000-0005-0000-0000-0000A40E0000}"/>
    <cellStyle name="20 % - Markeringsfarve2 3 7 3 3 2" xfId="31341" xr:uid="{00000000-0005-0000-0000-0000A50E0000}"/>
    <cellStyle name="20 % - Markeringsfarve2 3 7 3 4" xfId="24339" xr:uid="{00000000-0005-0000-0000-0000A60E0000}"/>
    <cellStyle name="20 % - Markeringsfarve2 3 7 4" xfId="4959" xr:uid="{00000000-0005-0000-0000-0000A70E0000}"/>
    <cellStyle name="20 % - Markeringsfarve2 3 7 4 2" xfId="9981" xr:uid="{00000000-0005-0000-0000-0000A80E0000}"/>
    <cellStyle name="20 % - Markeringsfarve2 3 7 4 2 2" xfId="17763" xr:uid="{00000000-0005-0000-0000-0000A90E0000}"/>
    <cellStyle name="20 % - Markeringsfarve2 3 7 4 2 2 2" xfId="35714" xr:uid="{00000000-0005-0000-0000-0000AA0E0000}"/>
    <cellStyle name="20 % - Markeringsfarve2 3 7 4 2 3" xfId="28713" xr:uid="{00000000-0005-0000-0000-0000AB0E0000}"/>
    <cellStyle name="20 % - Markeringsfarve2 3 7 4 3" xfId="13384" xr:uid="{00000000-0005-0000-0000-0000AC0E0000}"/>
    <cellStyle name="20 % - Markeringsfarve2 3 7 4 3 2" xfId="31342" xr:uid="{00000000-0005-0000-0000-0000AD0E0000}"/>
    <cellStyle name="20 % - Markeringsfarve2 3 7 4 4" xfId="24340" xr:uid="{00000000-0005-0000-0000-0000AE0E0000}"/>
    <cellStyle name="20 % - Markeringsfarve2 3 7 5" xfId="8398" xr:uid="{00000000-0005-0000-0000-0000AF0E0000}"/>
    <cellStyle name="20 % - Markeringsfarve2 3 7 5 2" xfId="16187" xr:uid="{00000000-0005-0000-0000-0000B00E0000}"/>
    <cellStyle name="20 % - Markeringsfarve2 3 7 5 2 2" xfId="34138" xr:uid="{00000000-0005-0000-0000-0000B10E0000}"/>
    <cellStyle name="20 % - Markeringsfarve2 3 7 5 3" xfId="27137" xr:uid="{00000000-0005-0000-0000-0000B20E0000}"/>
    <cellStyle name="20 % - Markeringsfarve2 3 7 6" xfId="13380" xr:uid="{00000000-0005-0000-0000-0000B30E0000}"/>
    <cellStyle name="20 % - Markeringsfarve2 3 7 6 2" xfId="31338" xr:uid="{00000000-0005-0000-0000-0000B40E0000}"/>
    <cellStyle name="20 % - Markeringsfarve2 3 7 7" xfId="24336" xr:uid="{00000000-0005-0000-0000-0000B50E0000}"/>
    <cellStyle name="20 % - Markeringsfarve2 3 8" xfId="4960" xr:uid="{00000000-0005-0000-0000-0000B60E0000}"/>
    <cellStyle name="20 % - Markeringsfarve2 3 8 2" xfId="4961" xr:uid="{00000000-0005-0000-0000-0000B70E0000}"/>
    <cellStyle name="20 % - Markeringsfarve2 3 8 2 2" xfId="4962" xr:uid="{00000000-0005-0000-0000-0000B80E0000}"/>
    <cellStyle name="20 % - Markeringsfarve2 3 8 2 2 2" xfId="10990" xr:uid="{00000000-0005-0000-0000-0000B90E0000}"/>
    <cellStyle name="20 % - Markeringsfarve2 3 8 2 2 2 2" xfId="18762" xr:uid="{00000000-0005-0000-0000-0000BA0E0000}"/>
    <cellStyle name="20 % - Markeringsfarve2 3 8 2 2 2 2 2" xfId="36713" xr:uid="{00000000-0005-0000-0000-0000BB0E0000}"/>
    <cellStyle name="20 % - Markeringsfarve2 3 8 2 2 2 3" xfId="29712" xr:uid="{00000000-0005-0000-0000-0000BC0E0000}"/>
    <cellStyle name="20 % - Markeringsfarve2 3 8 2 2 3" xfId="13387" xr:uid="{00000000-0005-0000-0000-0000BD0E0000}"/>
    <cellStyle name="20 % - Markeringsfarve2 3 8 2 2 3 2" xfId="31345" xr:uid="{00000000-0005-0000-0000-0000BE0E0000}"/>
    <cellStyle name="20 % - Markeringsfarve2 3 8 2 2 4" xfId="24343" xr:uid="{00000000-0005-0000-0000-0000BF0E0000}"/>
    <cellStyle name="20 % - Markeringsfarve2 3 8 2 3" xfId="9501" xr:uid="{00000000-0005-0000-0000-0000C00E0000}"/>
    <cellStyle name="20 % - Markeringsfarve2 3 8 2 3 2" xfId="17286" xr:uid="{00000000-0005-0000-0000-0000C10E0000}"/>
    <cellStyle name="20 % - Markeringsfarve2 3 8 2 3 2 2" xfId="35237" xr:uid="{00000000-0005-0000-0000-0000C20E0000}"/>
    <cellStyle name="20 % - Markeringsfarve2 3 8 2 3 3" xfId="28236" xr:uid="{00000000-0005-0000-0000-0000C30E0000}"/>
    <cellStyle name="20 % - Markeringsfarve2 3 8 2 4" xfId="13386" xr:uid="{00000000-0005-0000-0000-0000C40E0000}"/>
    <cellStyle name="20 % - Markeringsfarve2 3 8 2 4 2" xfId="31344" xr:uid="{00000000-0005-0000-0000-0000C50E0000}"/>
    <cellStyle name="20 % - Markeringsfarve2 3 8 2 5" xfId="24342" xr:uid="{00000000-0005-0000-0000-0000C60E0000}"/>
    <cellStyle name="20 % - Markeringsfarve2 3 8 3" xfId="4963" xr:uid="{00000000-0005-0000-0000-0000C70E0000}"/>
    <cellStyle name="20 % - Markeringsfarve2 3 8 3 2" xfId="10267" xr:uid="{00000000-0005-0000-0000-0000C80E0000}"/>
    <cellStyle name="20 % - Markeringsfarve2 3 8 3 2 2" xfId="18048" xr:uid="{00000000-0005-0000-0000-0000C90E0000}"/>
    <cellStyle name="20 % - Markeringsfarve2 3 8 3 2 2 2" xfId="35999" xr:uid="{00000000-0005-0000-0000-0000CA0E0000}"/>
    <cellStyle name="20 % - Markeringsfarve2 3 8 3 2 3" xfId="28998" xr:uid="{00000000-0005-0000-0000-0000CB0E0000}"/>
    <cellStyle name="20 % - Markeringsfarve2 3 8 3 3" xfId="13388" xr:uid="{00000000-0005-0000-0000-0000CC0E0000}"/>
    <cellStyle name="20 % - Markeringsfarve2 3 8 3 3 2" xfId="31346" xr:uid="{00000000-0005-0000-0000-0000CD0E0000}"/>
    <cellStyle name="20 % - Markeringsfarve2 3 8 3 4" xfId="24344" xr:uid="{00000000-0005-0000-0000-0000CE0E0000}"/>
    <cellStyle name="20 % - Markeringsfarve2 3 8 4" xfId="4964" xr:uid="{00000000-0005-0000-0000-0000CF0E0000}"/>
    <cellStyle name="20 % - Markeringsfarve2 3 8 4 2" xfId="9982" xr:uid="{00000000-0005-0000-0000-0000D00E0000}"/>
    <cellStyle name="20 % - Markeringsfarve2 3 8 4 2 2" xfId="17764" xr:uid="{00000000-0005-0000-0000-0000D10E0000}"/>
    <cellStyle name="20 % - Markeringsfarve2 3 8 4 2 2 2" xfId="35715" xr:uid="{00000000-0005-0000-0000-0000D20E0000}"/>
    <cellStyle name="20 % - Markeringsfarve2 3 8 4 2 3" xfId="28714" xr:uid="{00000000-0005-0000-0000-0000D30E0000}"/>
    <cellStyle name="20 % - Markeringsfarve2 3 8 4 3" xfId="13389" xr:uid="{00000000-0005-0000-0000-0000D40E0000}"/>
    <cellStyle name="20 % - Markeringsfarve2 3 8 4 3 2" xfId="31347" xr:uid="{00000000-0005-0000-0000-0000D50E0000}"/>
    <cellStyle name="20 % - Markeringsfarve2 3 8 4 4" xfId="24345" xr:uid="{00000000-0005-0000-0000-0000D60E0000}"/>
    <cellStyle name="20 % - Markeringsfarve2 3 8 5" xfId="8399" xr:uid="{00000000-0005-0000-0000-0000D70E0000}"/>
    <cellStyle name="20 % - Markeringsfarve2 3 8 5 2" xfId="16188" xr:uid="{00000000-0005-0000-0000-0000D80E0000}"/>
    <cellStyle name="20 % - Markeringsfarve2 3 8 5 2 2" xfId="34139" xr:uid="{00000000-0005-0000-0000-0000D90E0000}"/>
    <cellStyle name="20 % - Markeringsfarve2 3 8 5 3" xfId="27138" xr:uid="{00000000-0005-0000-0000-0000DA0E0000}"/>
    <cellStyle name="20 % - Markeringsfarve2 3 8 6" xfId="13385" xr:uid="{00000000-0005-0000-0000-0000DB0E0000}"/>
    <cellStyle name="20 % - Markeringsfarve2 3 8 6 2" xfId="31343" xr:uid="{00000000-0005-0000-0000-0000DC0E0000}"/>
    <cellStyle name="20 % - Markeringsfarve2 3 8 7" xfId="24341" xr:uid="{00000000-0005-0000-0000-0000DD0E0000}"/>
    <cellStyle name="20 % - Markeringsfarve2 3 9" xfId="4965" xr:uid="{00000000-0005-0000-0000-0000DE0E0000}"/>
    <cellStyle name="20 % - Markeringsfarve2 3 9 2" xfId="4966" xr:uid="{00000000-0005-0000-0000-0000DF0E0000}"/>
    <cellStyle name="20 % - Markeringsfarve2 3 9 2 2" xfId="10402" xr:uid="{00000000-0005-0000-0000-0000E00E0000}"/>
    <cellStyle name="20 % - Markeringsfarve2 3 9 2 2 2" xfId="18174" xr:uid="{00000000-0005-0000-0000-0000E10E0000}"/>
    <cellStyle name="20 % - Markeringsfarve2 3 9 2 2 2 2" xfId="36125" xr:uid="{00000000-0005-0000-0000-0000E20E0000}"/>
    <cellStyle name="20 % - Markeringsfarve2 3 9 2 2 3" xfId="29124" xr:uid="{00000000-0005-0000-0000-0000E30E0000}"/>
    <cellStyle name="20 % - Markeringsfarve2 3 9 2 3" xfId="13391" xr:uid="{00000000-0005-0000-0000-0000E40E0000}"/>
    <cellStyle name="20 % - Markeringsfarve2 3 9 2 3 2" xfId="31349" xr:uid="{00000000-0005-0000-0000-0000E50E0000}"/>
    <cellStyle name="20 % - Markeringsfarve2 3 9 2 4" xfId="24347" xr:uid="{00000000-0005-0000-0000-0000E60E0000}"/>
    <cellStyle name="20 % - Markeringsfarve2 3 9 3" xfId="9003" xr:uid="{00000000-0005-0000-0000-0000E70E0000}"/>
    <cellStyle name="20 % - Markeringsfarve2 3 9 3 2" xfId="16791" xr:uid="{00000000-0005-0000-0000-0000E80E0000}"/>
    <cellStyle name="20 % - Markeringsfarve2 3 9 3 2 2" xfId="34742" xr:uid="{00000000-0005-0000-0000-0000E90E0000}"/>
    <cellStyle name="20 % - Markeringsfarve2 3 9 3 3" xfId="27741" xr:uid="{00000000-0005-0000-0000-0000EA0E0000}"/>
    <cellStyle name="20 % - Markeringsfarve2 3 9 4" xfId="13390" xr:uid="{00000000-0005-0000-0000-0000EB0E0000}"/>
    <cellStyle name="20 % - Markeringsfarve2 3 9 4 2" xfId="31348" xr:uid="{00000000-0005-0000-0000-0000EC0E0000}"/>
    <cellStyle name="20 % - Markeringsfarve2 3 9 5" xfId="24346" xr:uid="{00000000-0005-0000-0000-0000ED0E0000}"/>
    <cellStyle name="20 % - Markeringsfarve2 4" xfId="2863" xr:uid="{00000000-0005-0000-0000-0000EE0E0000}"/>
    <cellStyle name="20 % - Markeringsfarve2 4 10" xfId="8400" xr:uid="{00000000-0005-0000-0000-0000EF0E0000}"/>
    <cellStyle name="20 % - Markeringsfarve2 4 10 2" xfId="16189" xr:uid="{00000000-0005-0000-0000-0000F00E0000}"/>
    <cellStyle name="20 % - Markeringsfarve2 4 10 2 2" xfId="34140" xr:uid="{00000000-0005-0000-0000-0000F10E0000}"/>
    <cellStyle name="20 % - Markeringsfarve2 4 10 3" xfId="27139" xr:uid="{00000000-0005-0000-0000-0000F20E0000}"/>
    <cellStyle name="20 % - Markeringsfarve2 4 11" xfId="13392" xr:uid="{00000000-0005-0000-0000-0000F30E0000}"/>
    <cellStyle name="20 % - Markeringsfarve2 4 11 2" xfId="31350" xr:uid="{00000000-0005-0000-0000-0000F40E0000}"/>
    <cellStyle name="20 % - Markeringsfarve2 4 12" xfId="4967" xr:uid="{00000000-0005-0000-0000-0000F50E0000}"/>
    <cellStyle name="20 % - Markeringsfarve2 4 12 2" xfId="24348" xr:uid="{00000000-0005-0000-0000-0000F60E0000}"/>
    <cellStyle name="20 % - Markeringsfarve2 4 13" xfId="22247" xr:uid="{00000000-0005-0000-0000-0000F70E0000}"/>
    <cellStyle name="20 % - Markeringsfarve2 4 2" xfId="2864" xr:uid="{00000000-0005-0000-0000-0000F80E0000}"/>
    <cellStyle name="20 % - Markeringsfarve2 4 2 2" xfId="4969" xr:uid="{00000000-0005-0000-0000-0000F90E0000}"/>
    <cellStyle name="20 % - Markeringsfarve2 4 2 2 2" xfId="4970" xr:uid="{00000000-0005-0000-0000-0000FA0E0000}"/>
    <cellStyle name="20 % - Markeringsfarve2 4 2 2 2 2" xfId="10546" xr:uid="{00000000-0005-0000-0000-0000FB0E0000}"/>
    <cellStyle name="20 % - Markeringsfarve2 4 2 2 2 2 2" xfId="18318" xr:uid="{00000000-0005-0000-0000-0000FC0E0000}"/>
    <cellStyle name="20 % - Markeringsfarve2 4 2 2 2 2 2 2" xfId="36269" xr:uid="{00000000-0005-0000-0000-0000FD0E0000}"/>
    <cellStyle name="20 % - Markeringsfarve2 4 2 2 2 2 3" xfId="29268" xr:uid="{00000000-0005-0000-0000-0000FE0E0000}"/>
    <cellStyle name="20 % - Markeringsfarve2 4 2 2 2 3" xfId="13395" xr:uid="{00000000-0005-0000-0000-0000FF0E0000}"/>
    <cellStyle name="20 % - Markeringsfarve2 4 2 2 2 3 2" xfId="31353" xr:uid="{00000000-0005-0000-0000-0000000F0000}"/>
    <cellStyle name="20 % - Markeringsfarve2 4 2 2 2 4" xfId="24351" xr:uid="{00000000-0005-0000-0000-0000010F0000}"/>
    <cellStyle name="20 % - Markeringsfarve2 4 2 2 3" xfId="9123" xr:uid="{00000000-0005-0000-0000-0000020F0000}"/>
    <cellStyle name="20 % - Markeringsfarve2 4 2 2 3 2" xfId="16911" xr:uid="{00000000-0005-0000-0000-0000030F0000}"/>
    <cellStyle name="20 % - Markeringsfarve2 4 2 2 3 2 2" xfId="34862" xr:uid="{00000000-0005-0000-0000-0000040F0000}"/>
    <cellStyle name="20 % - Markeringsfarve2 4 2 2 3 3" xfId="27861" xr:uid="{00000000-0005-0000-0000-0000050F0000}"/>
    <cellStyle name="20 % - Markeringsfarve2 4 2 2 4" xfId="13394" xr:uid="{00000000-0005-0000-0000-0000060F0000}"/>
    <cellStyle name="20 % - Markeringsfarve2 4 2 2 4 2" xfId="31352" xr:uid="{00000000-0005-0000-0000-0000070F0000}"/>
    <cellStyle name="20 % - Markeringsfarve2 4 2 2 5" xfId="24350" xr:uid="{00000000-0005-0000-0000-0000080F0000}"/>
    <cellStyle name="20 % - Markeringsfarve2 4 2 3" xfId="4971" xr:uid="{00000000-0005-0000-0000-0000090F0000}"/>
    <cellStyle name="20 % - Markeringsfarve2 4 2 3 2" xfId="9776" xr:uid="{00000000-0005-0000-0000-00000A0F0000}"/>
    <cellStyle name="20 % - Markeringsfarve2 4 2 3 2 2" xfId="17558" xr:uid="{00000000-0005-0000-0000-00000B0F0000}"/>
    <cellStyle name="20 % - Markeringsfarve2 4 2 3 2 2 2" xfId="35509" xr:uid="{00000000-0005-0000-0000-00000C0F0000}"/>
    <cellStyle name="20 % - Markeringsfarve2 4 2 3 2 3" xfId="28508" xr:uid="{00000000-0005-0000-0000-00000D0F0000}"/>
    <cellStyle name="20 % - Markeringsfarve2 4 2 3 3" xfId="13396" xr:uid="{00000000-0005-0000-0000-00000E0F0000}"/>
    <cellStyle name="20 % - Markeringsfarve2 4 2 3 3 2" xfId="31354" xr:uid="{00000000-0005-0000-0000-00000F0F0000}"/>
    <cellStyle name="20 % - Markeringsfarve2 4 2 3 4" xfId="24352" xr:uid="{00000000-0005-0000-0000-0000100F0000}"/>
    <cellStyle name="20 % - Markeringsfarve2 4 2 4" xfId="4972" xr:uid="{00000000-0005-0000-0000-0000110F0000}"/>
    <cellStyle name="20 % - Markeringsfarve2 4 2 4 2" xfId="11409" xr:uid="{00000000-0005-0000-0000-0000120F0000}"/>
    <cellStyle name="20 % - Markeringsfarve2 4 2 4 2 2" xfId="19169" xr:uid="{00000000-0005-0000-0000-0000130F0000}"/>
    <cellStyle name="20 % - Markeringsfarve2 4 2 4 2 2 2" xfId="37120" xr:uid="{00000000-0005-0000-0000-0000140F0000}"/>
    <cellStyle name="20 % - Markeringsfarve2 4 2 4 2 3" xfId="30119" xr:uid="{00000000-0005-0000-0000-0000150F0000}"/>
    <cellStyle name="20 % - Markeringsfarve2 4 2 4 3" xfId="13397" xr:uid="{00000000-0005-0000-0000-0000160F0000}"/>
    <cellStyle name="20 % - Markeringsfarve2 4 2 4 3 2" xfId="31355" xr:uid="{00000000-0005-0000-0000-0000170F0000}"/>
    <cellStyle name="20 % - Markeringsfarve2 4 2 4 4" xfId="24353" xr:uid="{00000000-0005-0000-0000-0000180F0000}"/>
    <cellStyle name="20 % - Markeringsfarve2 4 2 5" xfId="8401" xr:uid="{00000000-0005-0000-0000-0000190F0000}"/>
    <cellStyle name="20 % - Markeringsfarve2 4 2 5 2" xfId="16190" xr:uid="{00000000-0005-0000-0000-00001A0F0000}"/>
    <cellStyle name="20 % - Markeringsfarve2 4 2 5 2 2" xfId="34141" xr:uid="{00000000-0005-0000-0000-00001B0F0000}"/>
    <cellStyle name="20 % - Markeringsfarve2 4 2 5 3" xfId="27140" xr:uid="{00000000-0005-0000-0000-00001C0F0000}"/>
    <cellStyle name="20 % - Markeringsfarve2 4 2 6" xfId="13393" xr:uid="{00000000-0005-0000-0000-00001D0F0000}"/>
    <cellStyle name="20 % - Markeringsfarve2 4 2 6 2" xfId="31351" xr:uid="{00000000-0005-0000-0000-00001E0F0000}"/>
    <cellStyle name="20 % - Markeringsfarve2 4 2 7" xfId="4968" xr:uid="{00000000-0005-0000-0000-00001F0F0000}"/>
    <cellStyle name="20 % - Markeringsfarve2 4 2 7 2" xfId="24349" xr:uid="{00000000-0005-0000-0000-0000200F0000}"/>
    <cellStyle name="20 % - Markeringsfarve2 4 2 8" xfId="22248" xr:uid="{00000000-0005-0000-0000-0000210F0000}"/>
    <cellStyle name="20 % - Markeringsfarve2 4 3" xfId="4973" xr:uid="{00000000-0005-0000-0000-0000220F0000}"/>
    <cellStyle name="20 % - Markeringsfarve2 4 3 2" xfId="4974" xr:uid="{00000000-0005-0000-0000-0000230F0000}"/>
    <cellStyle name="20 % - Markeringsfarve2 4 3 2 2" xfId="4975" xr:uid="{00000000-0005-0000-0000-0000240F0000}"/>
    <cellStyle name="20 % - Markeringsfarve2 4 3 2 2 2" xfId="10638" xr:uid="{00000000-0005-0000-0000-0000250F0000}"/>
    <cellStyle name="20 % - Markeringsfarve2 4 3 2 2 2 2" xfId="18410" xr:uid="{00000000-0005-0000-0000-0000260F0000}"/>
    <cellStyle name="20 % - Markeringsfarve2 4 3 2 2 2 2 2" xfId="36361" xr:uid="{00000000-0005-0000-0000-0000270F0000}"/>
    <cellStyle name="20 % - Markeringsfarve2 4 3 2 2 2 3" xfId="29360" xr:uid="{00000000-0005-0000-0000-0000280F0000}"/>
    <cellStyle name="20 % - Markeringsfarve2 4 3 2 2 3" xfId="13400" xr:uid="{00000000-0005-0000-0000-0000290F0000}"/>
    <cellStyle name="20 % - Markeringsfarve2 4 3 2 2 3 2" xfId="31358" xr:uid="{00000000-0005-0000-0000-00002A0F0000}"/>
    <cellStyle name="20 % - Markeringsfarve2 4 3 2 2 4" xfId="24356" xr:uid="{00000000-0005-0000-0000-00002B0F0000}"/>
    <cellStyle name="20 % - Markeringsfarve2 4 3 2 3" xfId="9202" xr:uid="{00000000-0005-0000-0000-00002C0F0000}"/>
    <cellStyle name="20 % - Markeringsfarve2 4 3 2 3 2" xfId="16990" xr:uid="{00000000-0005-0000-0000-00002D0F0000}"/>
    <cellStyle name="20 % - Markeringsfarve2 4 3 2 3 2 2" xfId="34941" xr:uid="{00000000-0005-0000-0000-00002E0F0000}"/>
    <cellStyle name="20 % - Markeringsfarve2 4 3 2 3 3" xfId="27940" xr:uid="{00000000-0005-0000-0000-00002F0F0000}"/>
    <cellStyle name="20 % - Markeringsfarve2 4 3 2 4" xfId="13399" xr:uid="{00000000-0005-0000-0000-0000300F0000}"/>
    <cellStyle name="20 % - Markeringsfarve2 4 3 2 4 2" xfId="31357" xr:uid="{00000000-0005-0000-0000-0000310F0000}"/>
    <cellStyle name="20 % - Markeringsfarve2 4 3 2 5" xfId="24355" xr:uid="{00000000-0005-0000-0000-0000320F0000}"/>
    <cellStyle name="20 % - Markeringsfarve2 4 3 3" xfId="4976" xr:uid="{00000000-0005-0000-0000-0000330F0000}"/>
    <cellStyle name="20 % - Markeringsfarve2 4 3 3 2" xfId="9868" xr:uid="{00000000-0005-0000-0000-0000340F0000}"/>
    <cellStyle name="20 % - Markeringsfarve2 4 3 3 2 2" xfId="17650" xr:uid="{00000000-0005-0000-0000-0000350F0000}"/>
    <cellStyle name="20 % - Markeringsfarve2 4 3 3 2 2 2" xfId="35601" xr:uid="{00000000-0005-0000-0000-0000360F0000}"/>
    <cellStyle name="20 % - Markeringsfarve2 4 3 3 2 3" xfId="28600" xr:uid="{00000000-0005-0000-0000-0000370F0000}"/>
    <cellStyle name="20 % - Markeringsfarve2 4 3 3 3" xfId="13401" xr:uid="{00000000-0005-0000-0000-0000380F0000}"/>
    <cellStyle name="20 % - Markeringsfarve2 4 3 3 3 2" xfId="31359" xr:uid="{00000000-0005-0000-0000-0000390F0000}"/>
    <cellStyle name="20 % - Markeringsfarve2 4 3 3 4" xfId="24357" xr:uid="{00000000-0005-0000-0000-00003A0F0000}"/>
    <cellStyle name="20 % - Markeringsfarve2 4 3 4" xfId="4977" xr:uid="{00000000-0005-0000-0000-00003B0F0000}"/>
    <cellStyle name="20 % - Markeringsfarve2 4 3 4 2" xfId="11468" xr:uid="{00000000-0005-0000-0000-00003C0F0000}"/>
    <cellStyle name="20 % - Markeringsfarve2 4 3 4 2 2" xfId="19226" xr:uid="{00000000-0005-0000-0000-00003D0F0000}"/>
    <cellStyle name="20 % - Markeringsfarve2 4 3 4 2 2 2" xfId="37177" xr:uid="{00000000-0005-0000-0000-00003E0F0000}"/>
    <cellStyle name="20 % - Markeringsfarve2 4 3 4 2 3" xfId="30176" xr:uid="{00000000-0005-0000-0000-00003F0F0000}"/>
    <cellStyle name="20 % - Markeringsfarve2 4 3 4 3" xfId="13402" xr:uid="{00000000-0005-0000-0000-0000400F0000}"/>
    <cellStyle name="20 % - Markeringsfarve2 4 3 4 3 2" xfId="31360" xr:uid="{00000000-0005-0000-0000-0000410F0000}"/>
    <cellStyle name="20 % - Markeringsfarve2 4 3 4 4" xfId="24358" xr:uid="{00000000-0005-0000-0000-0000420F0000}"/>
    <cellStyle name="20 % - Markeringsfarve2 4 3 5" xfId="8402" xr:uid="{00000000-0005-0000-0000-0000430F0000}"/>
    <cellStyle name="20 % - Markeringsfarve2 4 3 5 2" xfId="16191" xr:uid="{00000000-0005-0000-0000-0000440F0000}"/>
    <cellStyle name="20 % - Markeringsfarve2 4 3 5 2 2" xfId="34142" xr:uid="{00000000-0005-0000-0000-0000450F0000}"/>
    <cellStyle name="20 % - Markeringsfarve2 4 3 5 3" xfId="27141" xr:uid="{00000000-0005-0000-0000-0000460F0000}"/>
    <cellStyle name="20 % - Markeringsfarve2 4 3 6" xfId="13398" xr:uid="{00000000-0005-0000-0000-0000470F0000}"/>
    <cellStyle name="20 % - Markeringsfarve2 4 3 6 2" xfId="31356" xr:uid="{00000000-0005-0000-0000-0000480F0000}"/>
    <cellStyle name="20 % - Markeringsfarve2 4 3 7" xfId="24354" xr:uid="{00000000-0005-0000-0000-0000490F0000}"/>
    <cellStyle name="20 % - Markeringsfarve2 4 4" xfId="4978" xr:uid="{00000000-0005-0000-0000-00004A0F0000}"/>
    <cellStyle name="20 % - Markeringsfarve2 4 4 2" xfId="4979" xr:uid="{00000000-0005-0000-0000-00004B0F0000}"/>
    <cellStyle name="20 % - Markeringsfarve2 4 4 2 2" xfId="4980" xr:uid="{00000000-0005-0000-0000-00004C0F0000}"/>
    <cellStyle name="20 % - Markeringsfarve2 4 4 2 2 2" xfId="10784" xr:uid="{00000000-0005-0000-0000-00004D0F0000}"/>
    <cellStyle name="20 % - Markeringsfarve2 4 4 2 2 2 2" xfId="18556" xr:uid="{00000000-0005-0000-0000-00004E0F0000}"/>
    <cellStyle name="20 % - Markeringsfarve2 4 4 2 2 2 2 2" xfId="36507" xr:uid="{00000000-0005-0000-0000-00004F0F0000}"/>
    <cellStyle name="20 % - Markeringsfarve2 4 4 2 2 2 3" xfId="29506" xr:uid="{00000000-0005-0000-0000-0000500F0000}"/>
    <cellStyle name="20 % - Markeringsfarve2 4 4 2 2 3" xfId="13405" xr:uid="{00000000-0005-0000-0000-0000510F0000}"/>
    <cellStyle name="20 % - Markeringsfarve2 4 4 2 2 3 2" xfId="31363" xr:uid="{00000000-0005-0000-0000-0000520F0000}"/>
    <cellStyle name="20 % - Markeringsfarve2 4 4 2 2 4" xfId="24361" xr:uid="{00000000-0005-0000-0000-0000530F0000}"/>
    <cellStyle name="20 % - Markeringsfarve2 4 4 2 3" xfId="9325" xr:uid="{00000000-0005-0000-0000-0000540F0000}"/>
    <cellStyle name="20 % - Markeringsfarve2 4 4 2 3 2" xfId="17110" xr:uid="{00000000-0005-0000-0000-0000550F0000}"/>
    <cellStyle name="20 % - Markeringsfarve2 4 4 2 3 2 2" xfId="35061" xr:uid="{00000000-0005-0000-0000-0000560F0000}"/>
    <cellStyle name="20 % - Markeringsfarve2 4 4 2 3 3" xfId="28060" xr:uid="{00000000-0005-0000-0000-0000570F0000}"/>
    <cellStyle name="20 % - Markeringsfarve2 4 4 2 4" xfId="13404" xr:uid="{00000000-0005-0000-0000-0000580F0000}"/>
    <cellStyle name="20 % - Markeringsfarve2 4 4 2 4 2" xfId="31362" xr:uid="{00000000-0005-0000-0000-0000590F0000}"/>
    <cellStyle name="20 % - Markeringsfarve2 4 4 2 5" xfId="24360" xr:uid="{00000000-0005-0000-0000-00005A0F0000}"/>
    <cellStyle name="20 % - Markeringsfarve2 4 4 3" xfId="4981" xr:uid="{00000000-0005-0000-0000-00005B0F0000}"/>
    <cellStyle name="20 % - Markeringsfarve2 4 4 3 2" xfId="10060" xr:uid="{00000000-0005-0000-0000-00005C0F0000}"/>
    <cellStyle name="20 % - Markeringsfarve2 4 4 3 2 2" xfId="17841" xr:uid="{00000000-0005-0000-0000-00005D0F0000}"/>
    <cellStyle name="20 % - Markeringsfarve2 4 4 3 2 2 2" xfId="35792" xr:uid="{00000000-0005-0000-0000-00005E0F0000}"/>
    <cellStyle name="20 % - Markeringsfarve2 4 4 3 2 3" xfId="28791" xr:uid="{00000000-0005-0000-0000-00005F0F0000}"/>
    <cellStyle name="20 % - Markeringsfarve2 4 4 3 3" xfId="13406" xr:uid="{00000000-0005-0000-0000-0000600F0000}"/>
    <cellStyle name="20 % - Markeringsfarve2 4 4 3 3 2" xfId="31364" xr:uid="{00000000-0005-0000-0000-0000610F0000}"/>
    <cellStyle name="20 % - Markeringsfarve2 4 4 3 4" xfId="24362" xr:uid="{00000000-0005-0000-0000-0000620F0000}"/>
    <cellStyle name="20 % - Markeringsfarve2 4 4 4" xfId="4982" xr:uid="{00000000-0005-0000-0000-0000630F0000}"/>
    <cellStyle name="20 % - Markeringsfarve2 4 4 4 2" xfId="11555" xr:uid="{00000000-0005-0000-0000-0000640F0000}"/>
    <cellStyle name="20 % - Markeringsfarve2 4 4 4 2 2" xfId="19309" xr:uid="{00000000-0005-0000-0000-0000650F0000}"/>
    <cellStyle name="20 % - Markeringsfarve2 4 4 4 2 2 2" xfId="37260" xr:uid="{00000000-0005-0000-0000-0000660F0000}"/>
    <cellStyle name="20 % - Markeringsfarve2 4 4 4 2 3" xfId="30259" xr:uid="{00000000-0005-0000-0000-0000670F0000}"/>
    <cellStyle name="20 % - Markeringsfarve2 4 4 4 3" xfId="13407" xr:uid="{00000000-0005-0000-0000-0000680F0000}"/>
    <cellStyle name="20 % - Markeringsfarve2 4 4 4 3 2" xfId="31365" xr:uid="{00000000-0005-0000-0000-0000690F0000}"/>
    <cellStyle name="20 % - Markeringsfarve2 4 4 4 4" xfId="24363" xr:uid="{00000000-0005-0000-0000-00006A0F0000}"/>
    <cellStyle name="20 % - Markeringsfarve2 4 4 5" xfId="8403" xr:uid="{00000000-0005-0000-0000-00006B0F0000}"/>
    <cellStyle name="20 % - Markeringsfarve2 4 4 5 2" xfId="16192" xr:uid="{00000000-0005-0000-0000-00006C0F0000}"/>
    <cellStyle name="20 % - Markeringsfarve2 4 4 5 2 2" xfId="34143" xr:uid="{00000000-0005-0000-0000-00006D0F0000}"/>
    <cellStyle name="20 % - Markeringsfarve2 4 4 5 3" xfId="27142" xr:uid="{00000000-0005-0000-0000-00006E0F0000}"/>
    <cellStyle name="20 % - Markeringsfarve2 4 4 6" xfId="13403" xr:uid="{00000000-0005-0000-0000-00006F0F0000}"/>
    <cellStyle name="20 % - Markeringsfarve2 4 4 6 2" xfId="31361" xr:uid="{00000000-0005-0000-0000-0000700F0000}"/>
    <cellStyle name="20 % - Markeringsfarve2 4 4 7" xfId="24359" xr:uid="{00000000-0005-0000-0000-0000710F0000}"/>
    <cellStyle name="20 % - Markeringsfarve2 4 5" xfId="4983" xr:uid="{00000000-0005-0000-0000-0000720F0000}"/>
    <cellStyle name="20 % - Markeringsfarve2 4 5 2" xfId="4984" xr:uid="{00000000-0005-0000-0000-0000730F0000}"/>
    <cellStyle name="20 % - Markeringsfarve2 4 5 2 2" xfId="4985" xr:uid="{00000000-0005-0000-0000-0000740F0000}"/>
    <cellStyle name="20 % - Markeringsfarve2 4 5 2 2 2" xfId="10901" xr:uid="{00000000-0005-0000-0000-0000750F0000}"/>
    <cellStyle name="20 % - Markeringsfarve2 4 5 2 2 2 2" xfId="18673" xr:uid="{00000000-0005-0000-0000-0000760F0000}"/>
    <cellStyle name="20 % - Markeringsfarve2 4 5 2 2 2 2 2" xfId="36624" xr:uid="{00000000-0005-0000-0000-0000770F0000}"/>
    <cellStyle name="20 % - Markeringsfarve2 4 5 2 2 2 3" xfId="29623" xr:uid="{00000000-0005-0000-0000-0000780F0000}"/>
    <cellStyle name="20 % - Markeringsfarve2 4 5 2 2 3" xfId="13410" xr:uid="{00000000-0005-0000-0000-0000790F0000}"/>
    <cellStyle name="20 % - Markeringsfarve2 4 5 2 2 3 2" xfId="31368" xr:uid="{00000000-0005-0000-0000-00007A0F0000}"/>
    <cellStyle name="20 % - Markeringsfarve2 4 5 2 2 4" xfId="24366" xr:uid="{00000000-0005-0000-0000-00007B0F0000}"/>
    <cellStyle name="20 % - Markeringsfarve2 4 5 2 3" xfId="9424" xr:uid="{00000000-0005-0000-0000-00007C0F0000}"/>
    <cellStyle name="20 % - Markeringsfarve2 4 5 2 3 2" xfId="17209" xr:uid="{00000000-0005-0000-0000-00007D0F0000}"/>
    <cellStyle name="20 % - Markeringsfarve2 4 5 2 3 2 2" xfId="35160" xr:uid="{00000000-0005-0000-0000-00007E0F0000}"/>
    <cellStyle name="20 % - Markeringsfarve2 4 5 2 3 3" xfId="28159" xr:uid="{00000000-0005-0000-0000-00007F0F0000}"/>
    <cellStyle name="20 % - Markeringsfarve2 4 5 2 4" xfId="13409" xr:uid="{00000000-0005-0000-0000-0000800F0000}"/>
    <cellStyle name="20 % - Markeringsfarve2 4 5 2 4 2" xfId="31367" xr:uid="{00000000-0005-0000-0000-0000810F0000}"/>
    <cellStyle name="20 % - Markeringsfarve2 4 5 2 5" xfId="24365" xr:uid="{00000000-0005-0000-0000-0000820F0000}"/>
    <cellStyle name="20 % - Markeringsfarve2 4 5 3" xfId="4986" xr:uid="{00000000-0005-0000-0000-0000830F0000}"/>
    <cellStyle name="20 % - Markeringsfarve2 4 5 3 2" xfId="10177" xr:uid="{00000000-0005-0000-0000-0000840F0000}"/>
    <cellStyle name="20 % - Markeringsfarve2 4 5 3 2 2" xfId="17958" xr:uid="{00000000-0005-0000-0000-0000850F0000}"/>
    <cellStyle name="20 % - Markeringsfarve2 4 5 3 2 2 2" xfId="35909" xr:uid="{00000000-0005-0000-0000-0000860F0000}"/>
    <cellStyle name="20 % - Markeringsfarve2 4 5 3 2 3" xfId="28908" xr:uid="{00000000-0005-0000-0000-0000870F0000}"/>
    <cellStyle name="20 % - Markeringsfarve2 4 5 3 3" xfId="13411" xr:uid="{00000000-0005-0000-0000-0000880F0000}"/>
    <cellStyle name="20 % - Markeringsfarve2 4 5 3 3 2" xfId="31369" xr:uid="{00000000-0005-0000-0000-0000890F0000}"/>
    <cellStyle name="20 % - Markeringsfarve2 4 5 3 4" xfId="24367" xr:uid="{00000000-0005-0000-0000-00008A0F0000}"/>
    <cellStyle name="20 % - Markeringsfarve2 4 5 4" xfId="4987" xr:uid="{00000000-0005-0000-0000-00008B0F0000}"/>
    <cellStyle name="20 % - Markeringsfarve2 4 5 4 2" xfId="11219" xr:uid="{00000000-0005-0000-0000-00008C0F0000}"/>
    <cellStyle name="20 % - Markeringsfarve2 4 5 4 2 2" xfId="18984" xr:uid="{00000000-0005-0000-0000-00008D0F0000}"/>
    <cellStyle name="20 % - Markeringsfarve2 4 5 4 2 2 2" xfId="36935" xr:uid="{00000000-0005-0000-0000-00008E0F0000}"/>
    <cellStyle name="20 % - Markeringsfarve2 4 5 4 2 3" xfId="29934" xr:uid="{00000000-0005-0000-0000-00008F0F0000}"/>
    <cellStyle name="20 % - Markeringsfarve2 4 5 4 3" xfId="13412" xr:uid="{00000000-0005-0000-0000-0000900F0000}"/>
    <cellStyle name="20 % - Markeringsfarve2 4 5 4 3 2" xfId="31370" xr:uid="{00000000-0005-0000-0000-0000910F0000}"/>
    <cellStyle name="20 % - Markeringsfarve2 4 5 4 4" xfId="24368" xr:uid="{00000000-0005-0000-0000-0000920F0000}"/>
    <cellStyle name="20 % - Markeringsfarve2 4 5 5" xfId="8404" xr:uid="{00000000-0005-0000-0000-0000930F0000}"/>
    <cellStyle name="20 % - Markeringsfarve2 4 5 5 2" xfId="16193" xr:uid="{00000000-0005-0000-0000-0000940F0000}"/>
    <cellStyle name="20 % - Markeringsfarve2 4 5 5 2 2" xfId="34144" xr:uid="{00000000-0005-0000-0000-0000950F0000}"/>
    <cellStyle name="20 % - Markeringsfarve2 4 5 5 3" xfId="27143" xr:uid="{00000000-0005-0000-0000-0000960F0000}"/>
    <cellStyle name="20 % - Markeringsfarve2 4 5 6" xfId="13408" xr:uid="{00000000-0005-0000-0000-0000970F0000}"/>
    <cellStyle name="20 % - Markeringsfarve2 4 5 6 2" xfId="31366" xr:uid="{00000000-0005-0000-0000-0000980F0000}"/>
    <cellStyle name="20 % - Markeringsfarve2 4 5 7" xfId="24364" xr:uid="{00000000-0005-0000-0000-0000990F0000}"/>
    <cellStyle name="20 % - Markeringsfarve2 4 6" xfId="4988" xr:uid="{00000000-0005-0000-0000-00009A0F0000}"/>
    <cellStyle name="20 % - Markeringsfarve2 4 6 2" xfId="4989" xr:uid="{00000000-0005-0000-0000-00009B0F0000}"/>
    <cellStyle name="20 % - Markeringsfarve2 4 6 2 2" xfId="4990" xr:uid="{00000000-0005-0000-0000-00009C0F0000}"/>
    <cellStyle name="20 % - Markeringsfarve2 4 6 2 2 2" xfId="10993" xr:uid="{00000000-0005-0000-0000-00009D0F0000}"/>
    <cellStyle name="20 % - Markeringsfarve2 4 6 2 2 2 2" xfId="18765" xr:uid="{00000000-0005-0000-0000-00009E0F0000}"/>
    <cellStyle name="20 % - Markeringsfarve2 4 6 2 2 2 2 2" xfId="36716" xr:uid="{00000000-0005-0000-0000-00009F0F0000}"/>
    <cellStyle name="20 % - Markeringsfarve2 4 6 2 2 2 3" xfId="29715" xr:uid="{00000000-0005-0000-0000-0000A00F0000}"/>
    <cellStyle name="20 % - Markeringsfarve2 4 6 2 2 3" xfId="13415" xr:uid="{00000000-0005-0000-0000-0000A10F0000}"/>
    <cellStyle name="20 % - Markeringsfarve2 4 6 2 2 3 2" xfId="31373" xr:uid="{00000000-0005-0000-0000-0000A20F0000}"/>
    <cellStyle name="20 % - Markeringsfarve2 4 6 2 2 4" xfId="24371" xr:uid="{00000000-0005-0000-0000-0000A30F0000}"/>
    <cellStyle name="20 % - Markeringsfarve2 4 6 2 3" xfId="9504" xr:uid="{00000000-0005-0000-0000-0000A40F0000}"/>
    <cellStyle name="20 % - Markeringsfarve2 4 6 2 3 2" xfId="17289" xr:uid="{00000000-0005-0000-0000-0000A50F0000}"/>
    <cellStyle name="20 % - Markeringsfarve2 4 6 2 3 2 2" xfId="35240" xr:uid="{00000000-0005-0000-0000-0000A60F0000}"/>
    <cellStyle name="20 % - Markeringsfarve2 4 6 2 3 3" xfId="28239" xr:uid="{00000000-0005-0000-0000-0000A70F0000}"/>
    <cellStyle name="20 % - Markeringsfarve2 4 6 2 4" xfId="13414" xr:uid="{00000000-0005-0000-0000-0000A80F0000}"/>
    <cellStyle name="20 % - Markeringsfarve2 4 6 2 4 2" xfId="31372" xr:uid="{00000000-0005-0000-0000-0000A90F0000}"/>
    <cellStyle name="20 % - Markeringsfarve2 4 6 2 5" xfId="24370" xr:uid="{00000000-0005-0000-0000-0000AA0F0000}"/>
    <cellStyle name="20 % - Markeringsfarve2 4 6 3" xfId="4991" xr:uid="{00000000-0005-0000-0000-0000AB0F0000}"/>
    <cellStyle name="20 % - Markeringsfarve2 4 6 3 2" xfId="10270" xr:uid="{00000000-0005-0000-0000-0000AC0F0000}"/>
    <cellStyle name="20 % - Markeringsfarve2 4 6 3 2 2" xfId="18051" xr:uid="{00000000-0005-0000-0000-0000AD0F0000}"/>
    <cellStyle name="20 % - Markeringsfarve2 4 6 3 2 2 2" xfId="36002" xr:uid="{00000000-0005-0000-0000-0000AE0F0000}"/>
    <cellStyle name="20 % - Markeringsfarve2 4 6 3 2 3" xfId="29001" xr:uid="{00000000-0005-0000-0000-0000AF0F0000}"/>
    <cellStyle name="20 % - Markeringsfarve2 4 6 3 3" xfId="13416" xr:uid="{00000000-0005-0000-0000-0000B00F0000}"/>
    <cellStyle name="20 % - Markeringsfarve2 4 6 3 3 2" xfId="31374" xr:uid="{00000000-0005-0000-0000-0000B10F0000}"/>
    <cellStyle name="20 % - Markeringsfarve2 4 6 3 4" xfId="24372" xr:uid="{00000000-0005-0000-0000-0000B20F0000}"/>
    <cellStyle name="20 % - Markeringsfarve2 4 6 4" xfId="4992" xr:uid="{00000000-0005-0000-0000-0000B30F0000}"/>
    <cellStyle name="20 % - Markeringsfarve2 4 6 4 2" xfId="11117" xr:uid="{00000000-0005-0000-0000-0000B40F0000}"/>
    <cellStyle name="20 % - Markeringsfarve2 4 6 4 2 2" xfId="18885" xr:uid="{00000000-0005-0000-0000-0000B50F0000}"/>
    <cellStyle name="20 % - Markeringsfarve2 4 6 4 2 2 2" xfId="36836" xr:uid="{00000000-0005-0000-0000-0000B60F0000}"/>
    <cellStyle name="20 % - Markeringsfarve2 4 6 4 2 3" xfId="29835" xr:uid="{00000000-0005-0000-0000-0000B70F0000}"/>
    <cellStyle name="20 % - Markeringsfarve2 4 6 4 3" xfId="13417" xr:uid="{00000000-0005-0000-0000-0000B80F0000}"/>
    <cellStyle name="20 % - Markeringsfarve2 4 6 4 3 2" xfId="31375" xr:uid="{00000000-0005-0000-0000-0000B90F0000}"/>
    <cellStyle name="20 % - Markeringsfarve2 4 6 4 4" xfId="24373" xr:uid="{00000000-0005-0000-0000-0000BA0F0000}"/>
    <cellStyle name="20 % - Markeringsfarve2 4 6 5" xfId="8405" xr:uid="{00000000-0005-0000-0000-0000BB0F0000}"/>
    <cellStyle name="20 % - Markeringsfarve2 4 6 5 2" xfId="16194" xr:uid="{00000000-0005-0000-0000-0000BC0F0000}"/>
    <cellStyle name="20 % - Markeringsfarve2 4 6 5 2 2" xfId="34145" xr:uid="{00000000-0005-0000-0000-0000BD0F0000}"/>
    <cellStyle name="20 % - Markeringsfarve2 4 6 5 3" xfId="27144" xr:uid="{00000000-0005-0000-0000-0000BE0F0000}"/>
    <cellStyle name="20 % - Markeringsfarve2 4 6 6" xfId="13413" xr:uid="{00000000-0005-0000-0000-0000BF0F0000}"/>
    <cellStyle name="20 % - Markeringsfarve2 4 6 6 2" xfId="31371" xr:uid="{00000000-0005-0000-0000-0000C00F0000}"/>
    <cellStyle name="20 % - Markeringsfarve2 4 6 7" xfId="24369" xr:uid="{00000000-0005-0000-0000-0000C10F0000}"/>
    <cellStyle name="20 % - Markeringsfarve2 4 7" xfId="4993" xr:uid="{00000000-0005-0000-0000-0000C20F0000}"/>
    <cellStyle name="20 % - Markeringsfarve2 4 7 2" xfId="4994" xr:uid="{00000000-0005-0000-0000-0000C30F0000}"/>
    <cellStyle name="20 % - Markeringsfarve2 4 7 2 2" xfId="10427" xr:uid="{00000000-0005-0000-0000-0000C40F0000}"/>
    <cellStyle name="20 % - Markeringsfarve2 4 7 2 2 2" xfId="18199" xr:uid="{00000000-0005-0000-0000-0000C50F0000}"/>
    <cellStyle name="20 % - Markeringsfarve2 4 7 2 2 2 2" xfId="36150" xr:uid="{00000000-0005-0000-0000-0000C60F0000}"/>
    <cellStyle name="20 % - Markeringsfarve2 4 7 2 2 3" xfId="29149" xr:uid="{00000000-0005-0000-0000-0000C70F0000}"/>
    <cellStyle name="20 % - Markeringsfarve2 4 7 2 3" xfId="13419" xr:uid="{00000000-0005-0000-0000-0000C80F0000}"/>
    <cellStyle name="20 % - Markeringsfarve2 4 7 2 3 2" xfId="31377" xr:uid="{00000000-0005-0000-0000-0000C90F0000}"/>
    <cellStyle name="20 % - Markeringsfarve2 4 7 2 4" xfId="24375" xr:uid="{00000000-0005-0000-0000-0000CA0F0000}"/>
    <cellStyle name="20 % - Markeringsfarve2 4 7 3" xfId="9024" xr:uid="{00000000-0005-0000-0000-0000CB0F0000}"/>
    <cellStyle name="20 % - Markeringsfarve2 4 7 3 2" xfId="16812" xr:uid="{00000000-0005-0000-0000-0000CC0F0000}"/>
    <cellStyle name="20 % - Markeringsfarve2 4 7 3 2 2" xfId="34763" xr:uid="{00000000-0005-0000-0000-0000CD0F0000}"/>
    <cellStyle name="20 % - Markeringsfarve2 4 7 3 3" xfId="27762" xr:uid="{00000000-0005-0000-0000-0000CE0F0000}"/>
    <cellStyle name="20 % - Markeringsfarve2 4 7 4" xfId="13418" xr:uid="{00000000-0005-0000-0000-0000CF0F0000}"/>
    <cellStyle name="20 % - Markeringsfarve2 4 7 4 2" xfId="31376" xr:uid="{00000000-0005-0000-0000-0000D00F0000}"/>
    <cellStyle name="20 % - Markeringsfarve2 4 7 5" xfId="24374" xr:uid="{00000000-0005-0000-0000-0000D10F0000}"/>
    <cellStyle name="20 % - Markeringsfarve2 4 8" xfId="4995" xr:uid="{00000000-0005-0000-0000-0000D20F0000}"/>
    <cellStyle name="20 % - Markeringsfarve2 4 8 2" xfId="9655" xr:uid="{00000000-0005-0000-0000-0000D30F0000}"/>
    <cellStyle name="20 % - Markeringsfarve2 4 8 2 2" xfId="17437" xr:uid="{00000000-0005-0000-0000-0000D40F0000}"/>
    <cellStyle name="20 % - Markeringsfarve2 4 8 2 2 2" xfId="35388" xr:uid="{00000000-0005-0000-0000-0000D50F0000}"/>
    <cellStyle name="20 % - Markeringsfarve2 4 8 2 3" xfId="28387" xr:uid="{00000000-0005-0000-0000-0000D60F0000}"/>
    <cellStyle name="20 % - Markeringsfarve2 4 8 3" xfId="13420" xr:uid="{00000000-0005-0000-0000-0000D70F0000}"/>
    <cellStyle name="20 % - Markeringsfarve2 4 8 3 2" xfId="31378" xr:uid="{00000000-0005-0000-0000-0000D80F0000}"/>
    <cellStyle name="20 % - Markeringsfarve2 4 8 4" xfId="24376" xr:uid="{00000000-0005-0000-0000-0000D90F0000}"/>
    <cellStyle name="20 % - Markeringsfarve2 4 9" xfId="4996" xr:uid="{00000000-0005-0000-0000-0000DA0F0000}"/>
    <cellStyle name="20 % - Markeringsfarve2 4 9 2" xfId="11689" xr:uid="{00000000-0005-0000-0000-0000DB0F0000}"/>
    <cellStyle name="20 % - Markeringsfarve2 4 9 2 2" xfId="19436" xr:uid="{00000000-0005-0000-0000-0000DC0F0000}"/>
    <cellStyle name="20 % - Markeringsfarve2 4 9 2 2 2" xfId="37387" xr:uid="{00000000-0005-0000-0000-0000DD0F0000}"/>
    <cellStyle name="20 % - Markeringsfarve2 4 9 2 3" xfId="30386" xr:uid="{00000000-0005-0000-0000-0000DE0F0000}"/>
    <cellStyle name="20 % - Markeringsfarve2 4 9 3" xfId="13421" xr:uid="{00000000-0005-0000-0000-0000DF0F0000}"/>
    <cellStyle name="20 % - Markeringsfarve2 4 9 3 2" xfId="31379" xr:uid="{00000000-0005-0000-0000-0000E00F0000}"/>
    <cellStyle name="20 % - Markeringsfarve2 4 9 4" xfId="24377" xr:uid="{00000000-0005-0000-0000-0000E10F0000}"/>
    <cellStyle name="20 % - Markeringsfarve2 5" xfId="2865" xr:uid="{00000000-0005-0000-0000-0000E20F0000}"/>
    <cellStyle name="20 % - Markeringsfarve2 5 10" xfId="8406" xr:uid="{00000000-0005-0000-0000-0000E30F0000}"/>
    <cellStyle name="20 % - Markeringsfarve2 5 10 2" xfId="16195" xr:uid="{00000000-0005-0000-0000-0000E40F0000}"/>
    <cellStyle name="20 % - Markeringsfarve2 5 10 2 2" xfId="34146" xr:uid="{00000000-0005-0000-0000-0000E50F0000}"/>
    <cellStyle name="20 % - Markeringsfarve2 5 10 3" xfId="27145" xr:uid="{00000000-0005-0000-0000-0000E60F0000}"/>
    <cellStyle name="20 % - Markeringsfarve2 5 11" xfId="13422" xr:uid="{00000000-0005-0000-0000-0000E70F0000}"/>
    <cellStyle name="20 % - Markeringsfarve2 5 11 2" xfId="31380" xr:uid="{00000000-0005-0000-0000-0000E80F0000}"/>
    <cellStyle name="20 % - Markeringsfarve2 5 12" xfId="4997" xr:uid="{00000000-0005-0000-0000-0000E90F0000}"/>
    <cellStyle name="20 % - Markeringsfarve2 5 12 2" xfId="24378" xr:uid="{00000000-0005-0000-0000-0000EA0F0000}"/>
    <cellStyle name="20 % - Markeringsfarve2 5 13" xfId="22249" xr:uid="{00000000-0005-0000-0000-0000EB0F0000}"/>
    <cellStyle name="20 % - Markeringsfarve2 5 2" xfId="2866" xr:uid="{00000000-0005-0000-0000-0000EC0F0000}"/>
    <cellStyle name="20 % - Markeringsfarve2 5 2 2" xfId="4999" xr:uid="{00000000-0005-0000-0000-0000ED0F0000}"/>
    <cellStyle name="20 % - Markeringsfarve2 5 2 2 2" xfId="5000" xr:uid="{00000000-0005-0000-0000-0000EE0F0000}"/>
    <cellStyle name="20 % - Markeringsfarve2 5 2 2 2 2" xfId="10585" xr:uid="{00000000-0005-0000-0000-0000EF0F0000}"/>
    <cellStyle name="20 % - Markeringsfarve2 5 2 2 2 2 2" xfId="18357" xr:uid="{00000000-0005-0000-0000-0000F00F0000}"/>
    <cellStyle name="20 % - Markeringsfarve2 5 2 2 2 2 2 2" xfId="36308" xr:uid="{00000000-0005-0000-0000-0000F10F0000}"/>
    <cellStyle name="20 % - Markeringsfarve2 5 2 2 2 2 3" xfId="29307" xr:uid="{00000000-0005-0000-0000-0000F20F0000}"/>
    <cellStyle name="20 % - Markeringsfarve2 5 2 2 2 3" xfId="13425" xr:uid="{00000000-0005-0000-0000-0000F30F0000}"/>
    <cellStyle name="20 % - Markeringsfarve2 5 2 2 2 3 2" xfId="31383" xr:uid="{00000000-0005-0000-0000-0000F40F0000}"/>
    <cellStyle name="20 % - Markeringsfarve2 5 2 2 2 4" xfId="24381" xr:uid="{00000000-0005-0000-0000-0000F50F0000}"/>
    <cellStyle name="20 % - Markeringsfarve2 5 2 2 3" xfId="9156" xr:uid="{00000000-0005-0000-0000-0000F60F0000}"/>
    <cellStyle name="20 % - Markeringsfarve2 5 2 2 3 2" xfId="16944" xr:uid="{00000000-0005-0000-0000-0000F70F0000}"/>
    <cellStyle name="20 % - Markeringsfarve2 5 2 2 3 2 2" xfId="34895" xr:uid="{00000000-0005-0000-0000-0000F80F0000}"/>
    <cellStyle name="20 % - Markeringsfarve2 5 2 2 3 3" xfId="27894" xr:uid="{00000000-0005-0000-0000-0000F90F0000}"/>
    <cellStyle name="20 % - Markeringsfarve2 5 2 2 4" xfId="13424" xr:uid="{00000000-0005-0000-0000-0000FA0F0000}"/>
    <cellStyle name="20 % - Markeringsfarve2 5 2 2 4 2" xfId="31382" xr:uid="{00000000-0005-0000-0000-0000FB0F0000}"/>
    <cellStyle name="20 % - Markeringsfarve2 5 2 2 5" xfId="24380" xr:uid="{00000000-0005-0000-0000-0000FC0F0000}"/>
    <cellStyle name="20 % - Markeringsfarve2 5 2 3" xfId="5001" xr:uid="{00000000-0005-0000-0000-0000FD0F0000}"/>
    <cellStyle name="20 % - Markeringsfarve2 5 2 3 2" xfId="9815" xr:uid="{00000000-0005-0000-0000-0000FE0F0000}"/>
    <cellStyle name="20 % - Markeringsfarve2 5 2 3 2 2" xfId="17597" xr:uid="{00000000-0005-0000-0000-0000FF0F0000}"/>
    <cellStyle name="20 % - Markeringsfarve2 5 2 3 2 2 2" xfId="35548" xr:uid="{00000000-0005-0000-0000-000000100000}"/>
    <cellStyle name="20 % - Markeringsfarve2 5 2 3 2 3" xfId="28547" xr:uid="{00000000-0005-0000-0000-000001100000}"/>
    <cellStyle name="20 % - Markeringsfarve2 5 2 3 3" xfId="13426" xr:uid="{00000000-0005-0000-0000-000002100000}"/>
    <cellStyle name="20 % - Markeringsfarve2 5 2 3 3 2" xfId="31384" xr:uid="{00000000-0005-0000-0000-000003100000}"/>
    <cellStyle name="20 % - Markeringsfarve2 5 2 3 4" xfId="24382" xr:uid="{00000000-0005-0000-0000-000004100000}"/>
    <cellStyle name="20 % - Markeringsfarve2 5 2 4" xfId="5002" xr:uid="{00000000-0005-0000-0000-000005100000}"/>
    <cellStyle name="20 % - Markeringsfarve2 5 2 4 2" xfId="11218" xr:uid="{00000000-0005-0000-0000-000006100000}"/>
    <cellStyle name="20 % - Markeringsfarve2 5 2 4 2 2" xfId="18983" xr:uid="{00000000-0005-0000-0000-000007100000}"/>
    <cellStyle name="20 % - Markeringsfarve2 5 2 4 2 2 2" xfId="36934" xr:uid="{00000000-0005-0000-0000-000008100000}"/>
    <cellStyle name="20 % - Markeringsfarve2 5 2 4 2 3" xfId="29933" xr:uid="{00000000-0005-0000-0000-000009100000}"/>
    <cellStyle name="20 % - Markeringsfarve2 5 2 4 3" xfId="13427" xr:uid="{00000000-0005-0000-0000-00000A100000}"/>
    <cellStyle name="20 % - Markeringsfarve2 5 2 4 3 2" xfId="31385" xr:uid="{00000000-0005-0000-0000-00000B100000}"/>
    <cellStyle name="20 % - Markeringsfarve2 5 2 4 4" xfId="24383" xr:uid="{00000000-0005-0000-0000-00000C100000}"/>
    <cellStyle name="20 % - Markeringsfarve2 5 2 5" xfId="8407" xr:uid="{00000000-0005-0000-0000-00000D100000}"/>
    <cellStyle name="20 % - Markeringsfarve2 5 2 5 2" xfId="16196" xr:uid="{00000000-0005-0000-0000-00000E100000}"/>
    <cellStyle name="20 % - Markeringsfarve2 5 2 5 2 2" xfId="34147" xr:uid="{00000000-0005-0000-0000-00000F100000}"/>
    <cellStyle name="20 % - Markeringsfarve2 5 2 5 3" xfId="27146" xr:uid="{00000000-0005-0000-0000-000010100000}"/>
    <cellStyle name="20 % - Markeringsfarve2 5 2 6" xfId="13423" xr:uid="{00000000-0005-0000-0000-000011100000}"/>
    <cellStyle name="20 % - Markeringsfarve2 5 2 6 2" xfId="31381" xr:uid="{00000000-0005-0000-0000-000012100000}"/>
    <cellStyle name="20 % - Markeringsfarve2 5 2 7" xfId="4998" xr:uid="{00000000-0005-0000-0000-000013100000}"/>
    <cellStyle name="20 % - Markeringsfarve2 5 2 7 2" xfId="24379" xr:uid="{00000000-0005-0000-0000-000014100000}"/>
    <cellStyle name="20 % - Markeringsfarve2 5 2 8" xfId="22250" xr:uid="{00000000-0005-0000-0000-000015100000}"/>
    <cellStyle name="20 % - Markeringsfarve2 5 3" xfId="5003" xr:uid="{00000000-0005-0000-0000-000016100000}"/>
    <cellStyle name="20 % - Markeringsfarve2 5 3 2" xfId="5004" xr:uid="{00000000-0005-0000-0000-000017100000}"/>
    <cellStyle name="20 % - Markeringsfarve2 5 3 2 2" xfId="5005" xr:uid="{00000000-0005-0000-0000-000018100000}"/>
    <cellStyle name="20 % - Markeringsfarve2 5 3 2 2 2" xfId="10639" xr:uid="{00000000-0005-0000-0000-000019100000}"/>
    <cellStyle name="20 % - Markeringsfarve2 5 3 2 2 2 2" xfId="18411" xr:uid="{00000000-0005-0000-0000-00001A100000}"/>
    <cellStyle name="20 % - Markeringsfarve2 5 3 2 2 2 2 2" xfId="36362" xr:uid="{00000000-0005-0000-0000-00001B100000}"/>
    <cellStyle name="20 % - Markeringsfarve2 5 3 2 2 2 3" xfId="29361" xr:uid="{00000000-0005-0000-0000-00001C100000}"/>
    <cellStyle name="20 % - Markeringsfarve2 5 3 2 2 3" xfId="13430" xr:uid="{00000000-0005-0000-0000-00001D100000}"/>
    <cellStyle name="20 % - Markeringsfarve2 5 3 2 2 3 2" xfId="31388" xr:uid="{00000000-0005-0000-0000-00001E100000}"/>
    <cellStyle name="20 % - Markeringsfarve2 5 3 2 2 4" xfId="24386" xr:uid="{00000000-0005-0000-0000-00001F100000}"/>
    <cellStyle name="20 % - Markeringsfarve2 5 3 2 3" xfId="9203" xr:uid="{00000000-0005-0000-0000-000020100000}"/>
    <cellStyle name="20 % - Markeringsfarve2 5 3 2 3 2" xfId="16991" xr:uid="{00000000-0005-0000-0000-000021100000}"/>
    <cellStyle name="20 % - Markeringsfarve2 5 3 2 3 2 2" xfId="34942" xr:uid="{00000000-0005-0000-0000-000022100000}"/>
    <cellStyle name="20 % - Markeringsfarve2 5 3 2 3 3" xfId="27941" xr:uid="{00000000-0005-0000-0000-000023100000}"/>
    <cellStyle name="20 % - Markeringsfarve2 5 3 2 4" xfId="13429" xr:uid="{00000000-0005-0000-0000-000024100000}"/>
    <cellStyle name="20 % - Markeringsfarve2 5 3 2 4 2" xfId="31387" xr:uid="{00000000-0005-0000-0000-000025100000}"/>
    <cellStyle name="20 % - Markeringsfarve2 5 3 2 5" xfId="24385" xr:uid="{00000000-0005-0000-0000-000026100000}"/>
    <cellStyle name="20 % - Markeringsfarve2 5 3 3" xfId="5006" xr:uid="{00000000-0005-0000-0000-000027100000}"/>
    <cellStyle name="20 % - Markeringsfarve2 5 3 3 2" xfId="9869" xr:uid="{00000000-0005-0000-0000-000028100000}"/>
    <cellStyle name="20 % - Markeringsfarve2 5 3 3 2 2" xfId="17651" xr:uid="{00000000-0005-0000-0000-000029100000}"/>
    <cellStyle name="20 % - Markeringsfarve2 5 3 3 2 2 2" xfId="35602" xr:uid="{00000000-0005-0000-0000-00002A100000}"/>
    <cellStyle name="20 % - Markeringsfarve2 5 3 3 2 3" xfId="28601" xr:uid="{00000000-0005-0000-0000-00002B100000}"/>
    <cellStyle name="20 % - Markeringsfarve2 5 3 3 3" xfId="13431" xr:uid="{00000000-0005-0000-0000-00002C100000}"/>
    <cellStyle name="20 % - Markeringsfarve2 5 3 3 3 2" xfId="31389" xr:uid="{00000000-0005-0000-0000-00002D100000}"/>
    <cellStyle name="20 % - Markeringsfarve2 5 3 3 4" xfId="24387" xr:uid="{00000000-0005-0000-0000-00002E100000}"/>
    <cellStyle name="20 % - Markeringsfarve2 5 3 4" xfId="5007" xr:uid="{00000000-0005-0000-0000-00002F100000}"/>
    <cellStyle name="20 % - Markeringsfarve2 5 3 4 2" xfId="11217" xr:uid="{00000000-0005-0000-0000-000030100000}"/>
    <cellStyle name="20 % - Markeringsfarve2 5 3 4 2 2" xfId="18982" xr:uid="{00000000-0005-0000-0000-000031100000}"/>
    <cellStyle name="20 % - Markeringsfarve2 5 3 4 2 2 2" xfId="36933" xr:uid="{00000000-0005-0000-0000-000032100000}"/>
    <cellStyle name="20 % - Markeringsfarve2 5 3 4 2 3" xfId="29932" xr:uid="{00000000-0005-0000-0000-000033100000}"/>
    <cellStyle name="20 % - Markeringsfarve2 5 3 4 3" xfId="13432" xr:uid="{00000000-0005-0000-0000-000034100000}"/>
    <cellStyle name="20 % - Markeringsfarve2 5 3 4 3 2" xfId="31390" xr:uid="{00000000-0005-0000-0000-000035100000}"/>
    <cellStyle name="20 % - Markeringsfarve2 5 3 4 4" xfId="24388" xr:uid="{00000000-0005-0000-0000-000036100000}"/>
    <cellStyle name="20 % - Markeringsfarve2 5 3 5" xfId="8408" xr:uid="{00000000-0005-0000-0000-000037100000}"/>
    <cellStyle name="20 % - Markeringsfarve2 5 3 5 2" xfId="16197" xr:uid="{00000000-0005-0000-0000-000038100000}"/>
    <cellStyle name="20 % - Markeringsfarve2 5 3 5 2 2" xfId="34148" xr:uid="{00000000-0005-0000-0000-000039100000}"/>
    <cellStyle name="20 % - Markeringsfarve2 5 3 5 3" xfId="27147" xr:uid="{00000000-0005-0000-0000-00003A100000}"/>
    <cellStyle name="20 % - Markeringsfarve2 5 3 6" xfId="13428" xr:uid="{00000000-0005-0000-0000-00003B100000}"/>
    <cellStyle name="20 % - Markeringsfarve2 5 3 6 2" xfId="31386" xr:uid="{00000000-0005-0000-0000-00003C100000}"/>
    <cellStyle name="20 % - Markeringsfarve2 5 3 7" xfId="24384" xr:uid="{00000000-0005-0000-0000-00003D100000}"/>
    <cellStyle name="20 % - Markeringsfarve2 5 4" xfId="5008" xr:uid="{00000000-0005-0000-0000-00003E100000}"/>
    <cellStyle name="20 % - Markeringsfarve2 5 4 2" xfId="5009" xr:uid="{00000000-0005-0000-0000-00003F100000}"/>
    <cellStyle name="20 % - Markeringsfarve2 5 4 2 2" xfId="5010" xr:uid="{00000000-0005-0000-0000-000040100000}"/>
    <cellStyle name="20 % - Markeringsfarve2 5 4 2 2 2" xfId="10823" xr:uid="{00000000-0005-0000-0000-000041100000}"/>
    <cellStyle name="20 % - Markeringsfarve2 5 4 2 2 2 2" xfId="18595" xr:uid="{00000000-0005-0000-0000-000042100000}"/>
    <cellStyle name="20 % - Markeringsfarve2 5 4 2 2 2 2 2" xfId="36546" xr:uid="{00000000-0005-0000-0000-000043100000}"/>
    <cellStyle name="20 % - Markeringsfarve2 5 4 2 2 2 3" xfId="29545" xr:uid="{00000000-0005-0000-0000-000044100000}"/>
    <cellStyle name="20 % - Markeringsfarve2 5 4 2 2 3" xfId="13435" xr:uid="{00000000-0005-0000-0000-000045100000}"/>
    <cellStyle name="20 % - Markeringsfarve2 5 4 2 2 3 2" xfId="31393" xr:uid="{00000000-0005-0000-0000-000046100000}"/>
    <cellStyle name="20 % - Markeringsfarve2 5 4 2 2 4" xfId="24391" xr:uid="{00000000-0005-0000-0000-000047100000}"/>
    <cellStyle name="20 % - Markeringsfarve2 5 4 2 3" xfId="9358" xr:uid="{00000000-0005-0000-0000-000048100000}"/>
    <cellStyle name="20 % - Markeringsfarve2 5 4 2 3 2" xfId="17143" xr:uid="{00000000-0005-0000-0000-000049100000}"/>
    <cellStyle name="20 % - Markeringsfarve2 5 4 2 3 2 2" xfId="35094" xr:uid="{00000000-0005-0000-0000-00004A100000}"/>
    <cellStyle name="20 % - Markeringsfarve2 5 4 2 3 3" xfId="28093" xr:uid="{00000000-0005-0000-0000-00004B100000}"/>
    <cellStyle name="20 % - Markeringsfarve2 5 4 2 4" xfId="13434" xr:uid="{00000000-0005-0000-0000-00004C100000}"/>
    <cellStyle name="20 % - Markeringsfarve2 5 4 2 4 2" xfId="31392" xr:uid="{00000000-0005-0000-0000-00004D100000}"/>
    <cellStyle name="20 % - Markeringsfarve2 5 4 2 5" xfId="24390" xr:uid="{00000000-0005-0000-0000-00004E100000}"/>
    <cellStyle name="20 % - Markeringsfarve2 5 4 3" xfId="5011" xr:uid="{00000000-0005-0000-0000-00004F100000}"/>
    <cellStyle name="20 % - Markeringsfarve2 5 4 3 2" xfId="10099" xr:uid="{00000000-0005-0000-0000-000050100000}"/>
    <cellStyle name="20 % - Markeringsfarve2 5 4 3 2 2" xfId="17880" xr:uid="{00000000-0005-0000-0000-000051100000}"/>
    <cellStyle name="20 % - Markeringsfarve2 5 4 3 2 2 2" xfId="35831" xr:uid="{00000000-0005-0000-0000-000052100000}"/>
    <cellStyle name="20 % - Markeringsfarve2 5 4 3 2 3" xfId="28830" xr:uid="{00000000-0005-0000-0000-000053100000}"/>
    <cellStyle name="20 % - Markeringsfarve2 5 4 3 3" xfId="13436" xr:uid="{00000000-0005-0000-0000-000054100000}"/>
    <cellStyle name="20 % - Markeringsfarve2 5 4 3 3 2" xfId="31394" xr:uid="{00000000-0005-0000-0000-000055100000}"/>
    <cellStyle name="20 % - Markeringsfarve2 5 4 3 4" xfId="24392" xr:uid="{00000000-0005-0000-0000-000056100000}"/>
    <cellStyle name="20 % - Markeringsfarve2 5 4 4" xfId="5012" xr:uid="{00000000-0005-0000-0000-000057100000}"/>
    <cellStyle name="20 % - Markeringsfarve2 5 4 4 2" xfId="11216" xr:uid="{00000000-0005-0000-0000-000058100000}"/>
    <cellStyle name="20 % - Markeringsfarve2 5 4 4 2 2" xfId="18981" xr:uid="{00000000-0005-0000-0000-000059100000}"/>
    <cellStyle name="20 % - Markeringsfarve2 5 4 4 2 2 2" xfId="36932" xr:uid="{00000000-0005-0000-0000-00005A100000}"/>
    <cellStyle name="20 % - Markeringsfarve2 5 4 4 2 3" xfId="29931" xr:uid="{00000000-0005-0000-0000-00005B100000}"/>
    <cellStyle name="20 % - Markeringsfarve2 5 4 4 3" xfId="13437" xr:uid="{00000000-0005-0000-0000-00005C100000}"/>
    <cellStyle name="20 % - Markeringsfarve2 5 4 4 3 2" xfId="31395" xr:uid="{00000000-0005-0000-0000-00005D100000}"/>
    <cellStyle name="20 % - Markeringsfarve2 5 4 4 4" xfId="24393" xr:uid="{00000000-0005-0000-0000-00005E100000}"/>
    <cellStyle name="20 % - Markeringsfarve2 5 4 5" xfId="8409" xr:uid="{00000000-0005-0000-0000-00005F100000}"/>
    <cellStyle name="20 % - Markeringsfarve2 5 4 5 2" xfId="16198" xr:uid="{00000000-0005-0000-0000-000060100000}"/>
    <cellStyle name="20 % - Markeringsfarve2 5 4 5 2 2" xfId="34149" xr:uid="{00000000-0005-0000-0000-000061100000}"/>
    <cellStyle name="20 % - Markeringsfarve2 5 4 5 3" xfId="27148" xr:uid="{00000000-0005-0000-0000-000062100000}"/>
    <cellStyle name="20 % - Markeringsfarve2 5 4 6" xfId="13433" xr:uid="{00000000-0005-0000-0000-000063100000}"/>
    <cellStyle name="20 % - Markeringsfarve2 5 4 6 2" xfId="31391" xr:uid="{00000000-0005-0000-0000-000064100000}"/>
    <cellStyle name="20 % - Markeringsfarve2 5 4 7" xfId="24389" xr:uid="{00000000-0005-0000-0000-000065100000}"/>
    <cellStyle name="20 % - Markeringsfarve2 5 5" xfId="5013" xr:uid="{00000000-0005-0000-0000-000066100000}"/>
    <cellStyle name="20 % - Markeringsfarve2 5 5 2" xfId="5014" xr:uid="{00000000-0005-0000-0000-000067100000}"/>
    <cellStyle name="20 % - Markeringsfarve2 5 5 2 2" xfId="5015" xr:uid="{00000000-0005-0000-0000-000068100000}"/>
    <cellStyle name="20 % - Markeringsfarve2 5 5 2 2 2" xfId="10940" xr:uid="{00000000-0005-0000-0000-000069100000}"/>
    <cellStyle name="20 % - Markeringsfarve2 5 5 2 2 2 2" xfId="18712" xr:uid="{00000000-0005-0000-0000-00006A100000}"/>
    <cellStyle name="20 % - Markeringsfarve2 5 5 2 2 2 2 2" xfId="36663" xr:uid="{00000000-0005-0000-0000-00006B100000}"/>
    <cellStyle name="20 % - Markeringsfarve2 5 5 2 2 2 3" xfId="29662" xr:uid="{00000000-0005-0000-0000-00006C100000}"/>
    <cellStyle name="20 % - Markeringsfarve2 5 5 2 2 3" xfId="13440" xr:uid="{00000000-0005-0000-0000-00006D100000}"/>
    <cellStyle name="20 % - Markeringsfarve2 5 5 2 2 3 2" xfId="31398" xr:uid="{00000000-0005-0000-0000-00006E100000}"/>
    <cellStyle name="20 % - Markeringsfarve2 5 5 2 2 4" xfId="24396" xr:uid="{00000000-0005-0000-0000-00006F100000}"/>
    <cellStyle name="20 % - Markeringsfarve2 5 5 2 3" xfId="9457" xr:uid="{00000000-0005-0000-0000-000070100000}"/>
    <cellStyle name="20 % - Markeringsfarve2 5 5 2 3 2" xfId="17242" xr:uid="{00000000-0005-0000-0000-000071100000}"/>
    <cellStyle name="20 % - Markeringsfarve2 5 5 2 3 2 2" xfId="35193" xr:uid="{00000000-0005-0000-0000-000072100000}"/>
    <cellStyle name="20 % - Markeringsfarve2 5 5 2 3 3" xfId="28192" xr:uid="{00000000-0005-0000-0000-000073100000}"/>
    <cellStyle name="20 % - Markeringsfarve2 5 5 2 4" xfId="13439" xr:uid="{00000000-0005-0000-0000-000074100000}"/>
    <cellStyle name="20 % - Markeringsfarve2 5 5 2 4 2" xfId="31397" xr:uid="{00000000-0005-0000-0000-000075100000}"/>
    <cellStyle name="20 % - Markeringsfarve2 5 5 2 5" xfId="24395" xr:uid="{00000000-0005-0000-0000-000076100000}"/>
    <cellStyle name="20 % - Markeringsfarve2 5 5 3" xfId="5016" xr:uid="{00000000-0005-0000-0000-000077100000}"/>
    <cellStyle name="20 % - Markeringsfarve2 5 5 3 2" xfId="10216" xr:uid="{00000000-0005-0000-0000-000078100000}"/>
    <cellStyle name="20 % - Markeringsfarve2 5 5 3 2 2" xfId="17997" xr:uid="{00000000-0005-0000-0000-000079100000}"/>
    <cellStyle name="20 % - Markeringsfarve2 5 5 3 2 2 2" xfId="35948" xr:uid="{00000000-0005-0000-0000-00007A100000}"/>
    <cellStyle name="20 % - Markeringsfarve2 5 5 3 2 3" xfId="28947" xr:uid="{00000000-0005-0000-0000-00007B100000}"/>
    <cellStyle name="20 % - Markeringsfarve2 5 5 3 3" xfId="13441" xr:uid="{00000000-0005-0000-0000-00007C100000}"/>
    <cellStyle name="20 % - Markeringsfarve2 5 5 3 3 2" xfId="31399" xr:uid="{00000000-0005-0000-0000-00007D100000}"/>
    <cellStyle name="20 % - Markeringsfarve2 5 5 3 4" xfId="24397" xr:uid="{00000000-0005-0000-0000-00007E100000}"/>
    <cellStyle name="20 % - Markeringsfarve2 5 5 4" xfId="5017" xr:uid="{00000000-0005-0000-0000-00007F100000}"/>
    <cellStyle name="20 % - Markeringsfarve2 5 5 4 2" xfId="9733" xr:uid="{00000000-0005-0000-0000-000080100000}"/>
    <cellStyle name="20 % - Markeringsfarve2 5 5 4 2 2" xfId="17515" xr:uid="{00000000-0005-0000-0000-000081100000}"/>
    <cellStyle name="20 % - Markeringsfarve2 5 5 4 2 2 2" xfId="35466" xr:uid="{00000000-0005-0000-0000-000082100000}"/>
    <cellStyle name="20 % - Markeringsfarve2 5 5 4 2 3" xfId="28465" xr:uid="{00000000-0005-0000-0000-000083100000}"/>
    <cellStyle name="20 % - Markeringsfarve2 5 5 4 3" xfId="13442" xr:uid="{00000000-0005-0000-0000-000084100000}"/>
    <cellStyle name="20 % - Markeringsfarve2 5 5 4 3 2" xfId="31400" xr:uid="{00000000-0005-0000-0000-000085100000}"/>
    <cellStyle name="20 % - Markeringsfarve2 5 5 4 4" xfId="24398" xr:uid="{00000000-0005-0000-0000-000086100000}"/>
    <cellStyle name="20 % - Markeringsfarve2 5 5 5" xfId="8410" xr:uid="{00000000-0005-0000-0000-000087100000}"/>
    <cellStyle name="20 % - Markeringsfarve2 5 5 5 2" xfId="16199" xr:uid="{00000000-0005-0000-0000-000088100000}"/>
    <cellStyle name="20 % - Markeringsfarve2 5 5 5 2 2" xfId="34150" xr:uid="{00000000-0005-0000-0000-000089100000}"/>
    <cellStyle name="20 % - Markeringsfarve2 5 5 5 3" xfId="27149" xr:uid="{00000000-0005-0000-0000-00008A100000}"/>
    <cellStyle name="20 % - Markeringsfarve2 5 5 6" xfId="13438" xr:uid="{00000000-0005-0000-0000-00008B100000}"/>
    <cellStyle name="20 % - Markeringsfarve2 5 5 6 2" xfId="31396" xr:uid="{00000000-0005-0000-0000-00008C100000}"/>
    <cellStyle name="20 % - Markeringsfarve2 5 5 7" xfId="24394" xr:uid="{00000000-0005-0000-0000-00008D100000}"/>
    <cellStyle name="20 % - Markeringsfarve2 5 6" xfId="5018" xr:uid="{00000000-0005-0000-0000-00008E100000}"/>
    <cellStyle name="20 % - Markeringsfarve2 5 6 2" xfId="5019" xr:uid="{00000000-0005-0000-0000-00008F100000}"/>
    <cellStyle name="20 % - Markeringsfarve2 5 6 2 2" xfId="5020" xr:uid="{00000000-0005-0000-0000-000090100000}"/>
    <cellStyle name="20 % - Markeringsfarve2 5 6 2 2 2" xfId="10994" xr:uid="{00000000-0005-0000-0000-000091100000}"/>
    <cellStyle name="20 % - Markeringsfarve2 5 6 2 2 2 2" xfId="18766" xr:uid="{00000000-0005-0000-0000-000092100000}"/>
    <cellStyle name="20 % - Markeringsfarve2 5 6 2 2 2 2 2" xfId="36717" xr:uid="{00000000-0005-0000-0000-000093100000}"/>
    <cellStyle name="20 % - Markeringsfarve2 5 6 2 2 2 3" xfId="29716" xr:uid="{00000000-0005-0000-0000-000094100000}"/>
    <cellStyle name="20 % - Markeringsfarve2 5 6 2 2 3" xfId="13445" xr:uid="{00000000-0005-0000-0000-000095100000}"/>
    <cellStyle name="20 % - Markeringsfarve2 5 6 2 2 3 2" xfId="31403" xr:uid="{00000000-0005-0000-0000-000096100000}"/>
    <cellStyle name="20 % - Markeringsfarve2 5 6 2 2 4" xfId="24401" xr:uid="{00000000-0005-0000-0000-000097100000}"/>
    <cellStyle name="20 % - Markeringsfarve2 5 6 2 3" xfId="9505" xr:uid="{00000000-0005-0000-0000-000098100000}"/>
    <cellStyle name="20 % - Markeringsfarve2 5 6 2 3 2" xfId="17290" xr:uid="{00000000-0005-0000-0000-000099100000}"/>
    <cellStyle name="20 % - Markeringsfarve2 5 6 2 3 2 2" xfId="35241" xr:uid="{00000000-0005-0000-0000-00009A100000}"/>
    <cellStyle name="20 % - Markeringsfarve2 5 6 2 3 3" xfId="28240" xr:uid="{00000000-0005-0000-0000-00009B100000}"/>
    <cellStyle name="20 % - Markeringsfarve2 5 6 2 4" xfId="13444" xr:uid="{00000000-0005-0000-0000-00009C100000}"/>
    <cellStyle name="20 % - Markeringsfarve2 5 6 2 4 2" xfId="31402" xr:uid="{00000000-0005-0000-0000-00009D100000}"/>
    <cellStyle name="20 % - Markeringsfarve2 5 6 2 5" xfId="24400" xr:uid="{00000000-0005-0000-0000-00009E100000}"/>
    <cellStyle name="20 % - Markeringsfarve2 5 6 3" xfId="5021" xr:uid="{00000000-0005-0000-0000-00009F100000}"/>
    <cellStyle name="20 % - Markeringsfarve2 5 6 3 2" xfId="10271" xr:uid="{00000000-0005-0000-0000-0000A0100000}"/>
    <cellStyle name="20 % - Markeringsfarve2 5 6 3 2 2" xfId="18052" xr:uid="{00000000-0005-0000-0000-0000A1100000}"/>
    <cellStyle name="20 % - Markeringsfarve2 5 6 3 2 2 2" xfId="36003" xr:uid="{00000000-0005-0000-0000-0000A2100000}"/>
    <cellStyle name="20 % - Markeringsfarve2 5 6 3 2 3" xfId="29002" xr:uid="{00000000-0005-0000-0000-0000A3100000}"/>
    <cellStyle name="20 % - Markeringsfarve2 5 6 3 3" xfId="13446" xr:uid="{00000000-0005-0000-0000-0000A4100000}"/>
    <cellStyle name="20 % - Markeringsfarve2 5 6 3 3 2" xfId="31404" xr:uid="{00000000-0005-0000-0000-0000A5100000}"/>
    <cellStyle name="20 % - Markeringsfarve2 5 6 3 4" xfId="24402" xr:uid="{00000000-0005-0000-0000-0000A6100000}"/>
    <cellStyle name="20 % - Markeringsfarve2 5 6 4" xfId="5022" xr:uid="{00000000-0005-0000-0000-0000A7100000}"/>
    <cellStyle name="20 % - Markeringsfarve2 5 6 4 2" xfId="9591" xr:uid="{00000000-0005-0000-0000-0000A8100000}"/>
    <cellStyle name="20 % - Markeringsfarve2 5 6 4 2 2" xfId="17375" xr:uid="{00000000-0005-0000-0000-0000A9100000}"/>
    <cellStyle name="20 % - Markeringsfarve2 5 6 4 2 2 2" xfId="35326" xr:uid="{00000000-0005-0000-0000-0000AA100000}"/>
    <cellStyle name="20 % - Markeringsfarve2 5 6 4 2 3" xfId="28325" xr:uid="{00000000-0005-0000-0000-0000AB100000}"/>
    <cellStyle name="20 % - Markeringsfarve2 5 6 4 3" xfId="13447" xr:uid="{00000000-0005-0000-0000-0000AC100000}"/>
    <cellStyle name="20 % - Markeringsfarve2 5 6 4 3 2" xfId="31405" xr:uid="{00000000-0005-0000-0000-0000AD100000}"/>
    <cellStyle name="20 % - Markeringsfarve2 5 6 4 4" xfId="24403" xr:uid="{00000000-0005-0000-0000-0000AE100000}"/>
    <cellStyle name="20 % - Markeringsfarve2 5 6 5" xfId="8411" xr:uid="{00000000-0005-0000-0000-0000AF100000}"/>
    <cellStyle name="20 % - Markeringsfarve2 5 6 5 2" xfId="16200" xr:uid="{00000000-0005-0000-0000-0000B0100000}"/>
    <cellStyle name="20 % - Markeringsfarve2 5 6 5 2 2" xfId="34151" xr:uid="{00000000-0005-0000-0000-0000B1100000}"/>
    <cellStyle name="20 % - Markeringsfarve2 5 6 5 3" xfId="27150" xr:uid="{00000000-0005-0000-0000-0000B2100000}"/>
    <cellStyle name="20 % - Markeringsfarve2 5 6 6" xfId="13443" xr:uid="{00000000-0005-0000-0000-0000B3100000}"/>
    <cellStyle name="20 % - Markeringsfarve2 5 6 6 2" xfId="31401" xr:uid="{00000000-0005-0000-0000-0000B4100000}"/>
    <cellStyle name="20 % - Markeringsfarve2 5 6 7" xfId="24399" xr:uid="{00000000-0005-0000-0000-0000B5100000}"/>
    <cellStyle name="20 % - Markeringsfarve2 5 7" xfId="5023" xr:uid="{00000000-0005-0000-0000-0000B6100000}"/>
    <cellStyle name="20 % - Markeringsfarve2 5 7 2" xfId="5024" xr:uid="{00000000-0005-0000-0000-0000B7100000}"/>
    <cellStyle name="20 % - Markeringsfarve2 5 7 2 2" xfId="10466" xr:uid="{00000000-0005-0000-0000-0000B8100000}"/>
    <cellStyle name="20 % - Markeringsfarve2 5 7 2 2 2" xfId="18238" xr:uid="{00000000-0005-0000-0000-0000B9100000}"/>
    <cellStyle name="20 % - Markeringsfarve2 5 7 2 2 2 2" xfId="36189" xr:uid="{00000000-0005-0000-0000-0000BA100000}"/>
    <cellStyle name="20 % - Markeringsfarve2 5 7 2 2 3" xfId="29188" xr:uid="{00000000-0005-0000-0000-0000BB100000}"/>
    <cellStyle name="20 % - Markeringsfarve2 5 7 2 3" xfId="13449" xr:uid="{00000000-0005-0000-0000-0000BC100000}"/>
    <cellStyle name="20 % - Markeringsfarve2 5 7 2 3 2" xfId="31407" xr:uid="{00000000-0005-0000-0000-0000BD100000}"/>
    <cellStyle name="20 % - Markeringsfarve2 5 7 2 4" xfId="24405" xr:uid="{00000000-0005-0000-0000-0000BE100000}"/>
    <cellStyle name="20 % - Markeringsfarve2 5 7 3" xfId="9057" xr:uid="{00000000-0005-0000-0000-0000BF100000}"/>
    <cellStyle name="20 % - Markeringsfarve2 5 7 3 2" xfId="16845" xr:uid="{00000000-0005-0000-0000-0000C0100000}"/>
    <cellStyle name="20 % - Markeringsfarve2 5 7 3 2 2" xfId="34796" xr:uid="{00000000-0005-0000-0000-0000C1100000}"/>
    <cellStyle name="20 % - Markeringsfarve2 5 7 3 3" xfId="27795" xr:uid="{00000000-0005-0000-0000-0000C2100000}"/>
    <cellStyle name="20 % - Markeringsfarve2 5 7 4" xfId="13448" xr:uid="{00000000-0005-0000-0000-0000C3100000}"/>
    <cellStyle name="20 % - Markeringsfarve2 5 7 4 2" xfId="31406" xr:uid="{00000000-0005-0000-0000-0000C4100000}"/>
    <cellStyle name="20 % - Markeringsfarve2 5 7 5" xfId="24404" xr:uid="{00000000-0005-0000-0000-0000C5100000}"/>
    <cellStyle name="20 % - Markeringsfarve2 5 8" xfId="5025" xr:uid="{00000000-0005-0000-0000-0000C6100000}"/>
    <cellStyle name="20 % - Markeringsfarve2 5 8 2" xfId="9694" xr:uid="{00000000-0005-0000-0000-0000C7100000}"/>
    <cellStyle name="20 % - Markeringsfarve2 5 8 2 2" xfId="17476" xr:uid="{00000000-0005-0000-0000-0000C8100000}"/>
    <cellStyle name="20 % - Markeringsfarve2 5 8 2 2 2" xfId="35427" xr:uid="{00000000-0005-0000-0000-0000C9100000}"/>
    <cellStyle name="20 % - Markeringsfarve2 5 8 2 3" xfId="28426" xr:uid="{00000000-0005-0000-0000-0000CA100000}"/>
    <cellStyle name="20 % - Markeringsfarve2 5 8 3" xfId="13450" xr:uid="{00000000-0005-0000-0000-0000CB100000}"/>
    <cellStyle name="20 % - Markeringsfarve2 5 8 3 2" xfId="31408" xr:uid="{00000000-0005-0000-0000-0000CC100000}"/>
    <cellStyle name="20 % - Markeringsfarve2 5 8 4" xfId="24406" xr:uid="{00000000-0005-0000-0000-0000CD100000}"/>
    <cellStyle name="20 % - Markeringsfarve2 5 9" xfId="5026" xr:uid="{00000000-0005-0000-0000-0000CE100000}"/>
    <cellStyle name="20 % - Markeringsfarve2 5 9 2" xfId="11554" xr:uid="{00000000-0005-0000-0000-0000CF100000}"/>
    <cellStyle name="20 % - Markeringsfarve2 5 9 2 2" xfId="19308" xr:uid="{00000000-0005-0000-0000-0000D0100000}"/>
    <cellStyle name="20 % - Markeringsfarve2 5 9 2 2 2" xfId="37259" xr:uid="{00000000-0005-0000-0000-0000D1100000}"/>
    <cellStyle name="20 % - Markeringsfarve2 5 9 2 3" xfId="30258" xr:uid="{00000000-0005-0000-0000-0000D2100000}"/>
    <cellStyle name="20 % - Markeringsfarve2 5 9 3" xfId="13451" xr:uid="{00000000-0005-0000-0000-0000D3100000}"/>
    <cellStyle name="20 % - Markeringsfarve2 5 9 3 2" xfId="31409" xr:uid="{00000000-0005-0000-0000-0000D4100000}"/>
    <cellStyle name="20 % - Markeringsfarve2 5 9 4" xfId="24407" xr:uid="{00000000-0005-0000-0000-0000D5100000}"/>
    <cellStyle name="20 % - Markeringsfarve2 6" xfId="2867" xr:uid="{00000000-0005-0000-0000-0000D6100000}"/>
    <cellStyle name="20 % - Markeringsfarve2 6 2" xfId="2868" xr:uid="{00000000-0005-0000-0000-0000D7100000}"/>
    <cellStyle name="20 % - Markeringsfarve2 6 2 2" xfId="5029" xr:uid="{00000000-0005-0000-0000-0000D8100000}"/>
    <cellStyle name="20 % - Markeringsfarve2 6 2 2 2" xfId="5030" xr:uid="{00000000-0005-0000-0000-0000D9100000}"/>
    <cellStyle name="20 % - Markeringsfarve2 6 2 2 2 2" xfId="10640" xr:uid="{00000000-0005-0000-0000-0000DA100000}"/>
    <cellStyle name="20 % - Markeringsfarve2 6 2 2 2 2 2" xfId="18412" xr:uid="{00000000-0005-0000-0000-0000DB100000}"/>
    <cellStyle name="20 % - Markeringsfarve2 6 2 2 2 2 2 2" xfId="36363" xr:uid="{00000000-0005-0000-0000-0000DC100000}"/>
    <cellStyle name="20 % - Markeringsfarve2 6 2 2 2 2 3" xfId="29362" xr:uid="{00000000-0005-0000-0000-0000DD100000}"/>
    <cellStyle name="20 % - Markeringsfarve2 6 2 2 2 3" xfId="13455" xr:uid="{00000000-0005-0000-0000-0000DE100000}"/>
    <cellStyle name="20 % - Markeringsfarve2 6 2 2 2 3 2" xfId="31413" xr:uid="{00000000-0005-0000-0000-0000DF100000}"/>
    <cellStyle name="20 % - Markeringsfarve2 6 2 2 2 4" xfId="24411" xr:uid="{00000000-0005-0000-0000-0000E0100000}"/>
    <cellStyle name="20 % - Markeringsfarve2 6 2 2 3" xfId="9204" xr:uid="{00000000-0005-0000-0000-0000E1100000}"/>
    <cellStyle name="20 % - Markeringsfarve2 6 2 2 3 2" xfId="16992" xr:uid="{00000000-0005-0000-0000-0000E2100000}"/>
    <cellStyle name="20 % - Markeringsfarve2 6 2 2 3 2 2" xfId="34943" xr:uid="{00000000-0005-0000-0000-0000E3100000}"/>
    <cellStyle name="20 % - Markeringsfarve2 6 2 2 3 3" xfId="27942" xr:uid="{00000000-0005-0000-0000-0000E4100000}"/>
    <cellStyle name="20 % - Markeringsfarve2 6 2 2 4" xfId="13454" xr:uid="{00000000-0005-0000-0000-0000E5100000}"/>
    <cellStyle name="20 % - Markeringsfarve2 6 2 2 4 2" xfId="31412" xr:uid="{00000000-0005-0000-0000-0000E6100000}"/>
    <cellStyle name="20 % - Markeringsfarve2 6 2 2 5" xfId="24410" xr:uid="{00000000-0005-0000-0000-0000E7100000}"/>
    <cellStyle name="20 % - Markeringsfarve2 6 2 3" xfId="5031" xr:uid="{00000000-0005-0000-0000-0000E8100000}"/>
    <cellStyle name="20 % - Markeringsfarve2 6 2 3 2" xfId="9870" xr:uid="{00000000-0005-0000-0000-0000E9100000}"/>
    <cellStyle name="20 % - Markeringsfarve2 6 2 3 2 2" xfId="17652" xr:uid="{00000000-0005-0000-0000-0000EA100000}"/>
    <cellStyle name="20 % - Markeringsfarve2 6 2 3 2 2 2" xfId="35603" xr:uid="{00000000-0005-0000-0000-0000EB100000}"/>
    <cellStyle name="20 % - Markeringsfarve2 6 2 3 2 3" xfId="28602" xr:uid="{00000000-0005-0000-0000-0000EC100000}"/>
    <cellStyle name="20 % - Markeringsfarve2 6 2 3 3" xfId="13456" xr:uid="{00000000-0005-0000-0000-0000ED100000}"/>
    <cellStyle name="20 % - Markeringsfarve2 6 2 3 3 2" xfId="31414" xr:uid="{00000000-0005-0000-0000-0000EE100000}"/>
    <cellStyle name="20 % - Markeringsfarve2 6 2 3 4" xfId="24412" xr:uid="{00000000-0005-0000-0000-0000EF100000}"/>
    <cellStyle name="20 % - Markeringsfarve2 6 2 4" xfId="5032" xr:uid="{00000000-0005-0000-0000-0000F0100000}"/>
    <cellStyle name="20 % - Markeringsfarve2 6 2 4 2" xfId="11428" xr:uid="{00000000-0005-0000-0000-0000F1100000}"/>
    <cellStyle name="20 % - Markeringsfarve2 6 2 4 2 2" xfId="19187" xr:uid="{00000000-0005-0000-0000-0000F2100000}"/>
    <cellStyle name="20 % - Markeringsfarve2 6 2 4 2 2 2" xfId="37138" xr:uid="{00000000-0005-0000-0000-0000F3100000}"/>
    <cellStyle name="20 % - Markeringsfarve2 6 2 4 2 3" xfId="30137" xr:uid="{00000000-0005-0000-0000-0000F4100000}"/>
    <cellStyle name="20 % - Markeringsfarve2 6 2 4 3" xfId="13457" xr:uid="{00000000-0005-0000-0000-0000F5100000}"/>
    <cellStyle name="20 % - Markeringsfarve2 6 2 4 3 2" xfId="31415" xr:uid="{00000000-0005-0000-0000-0000F6100000}"/>
    <cellStyle name="20 % - Markeringsfarve2 6 2 4 4" xfId="24413" xr:uid="{00000000-0005-0000-0000-0000F7100000}"/>
    <cellStyle name="20 % - Markeringsfarve2 6 2 5" xfId="8413" xr:uid="{00000000-0005-0000-0000-0000F8100000}"/>
    <cellStyle name="20 % - Markeringsfarve2 6 2 5 2" xfId="16202" xr:uid="{00000000-0005-0000-0000-0000F9100000}"/>
    <cellStyle name="20 % - Markeringsfarve2 6 2 5 2 2" xfId="34153" xr:uid="{00000000-0005-0000-0000-0000FA100000}"/>
    <cellStyle name="20 % - Markeringsfarve2 6 2 5 3" xfId="27152" xr:uid="{00000000-0005-0000-0000-0000FB100000}"/>
    <cellStyle name="20 % - Markeringsfarve2 6 2 6" xfId="13453" xr:uid="{00000000-0005-0000-0000-0000FC100000}"/>
    <cellStyle name="20 % - Markeringsfarve2 6 2 6 2" xfId="31411" xr:uid="{00000000-0005-0000-0000-0000FD100000}"/>
    <cellStyle name="20 % - Markeringsfarve2 6 2 7" xfId="5028" xr:uid="{00000000-0005-0000-0000-0000FE100000}"/>
    <cellStyle name="20 % - Markeringsfarve2 6 2 7 2" xfId="24409" xr:uid="{00000000-0005-0000-0000-0000FF100000}"/>
    <cellStyle name="20 % - Markeringsfarve2 6 2 8" xfId="22252" xr:uid="{00000000-0005-0000-0000-000000110000}"/>
    <cellStyle name="20 % - Markeringsfarve2 6 3" xfId="5033" xr:uid="{00000000-0005-0000-0000-000001110000}"/>
    <cellStyle name="20 % - Markeringsfarve2 6 3 2" xfId="5034" xr:uid="{00000000-0005-0000-0000-000002110000}"/>
    <cellStyle name="20 % - Markeringsfarve2 6 3 2 2" xfId="10507" xr:uid="{00000000-0005-0000-0000-000003110000}"/>
    <cellStyle name="20 % - Markeringsfarve2 6 3 2 2 2" xfId="18279" xr:uid="{00000000-0005-0000-0000-000004110000}"/>
    <cellStyle name="20 % - Markeringsfarve2 6 3 2 2 2 2" xfId="36230" xr:uid="{00000000-0005-0000-0000-000005110000}"/>
    <cellStyle name="20 % - Markeringsfarve2 6 3 2 2 3" xfId="29229" xr:uid="{00000000-0005-0000-0000-000006110000}"/>
    <cellStyle name="20 % - Markeringsfarve2 6 3 2 3" xfId="13459" xr:uid="{00000000-0005-0000-0000-000007110000}"/>
    <cellStyle name="20 % - Markeringsfarve2 6 3 2 3 2" xfId="31417" xr:uid="{00000000-0005-0000-0000-000008110000}"/>
    <cellStyle name="20 % - Markeringsfarve2 6 3 2 4" xfId="24415" xr:uid="{00000000-0005-0000-0000-000009110000}"/>
    <cellStyle name="20 % - Markeringsfarve2 6 3 3" xfId="9090" xr:uid="{00000000-0005-0000-0000-00000A110000}"/>
    <cellStyle name="20 % - Markeringsfarve2 6 3 3 2" xfId="16878" xr:uid="{00000000-0005-0000-0000-00000B110000}"/>
    <cellStyle name="20 % - Markeringsfarve2 6 3 3 2 2" xfId="34829" xr:uid="{00000000-0005-0000-0000-00000C110000}"/>
    <cellStyle name="20 % - Markeringsfarve2 6 3 3 3" xfId="27828" xr:uid="{00000000-0005-0000-0000-00000D110000}"/>
    <cellStyle name="20 % - Markeringsfarve2 6 3 4" xfId="13458" xr:uid="{00000000-0005-0000-0000-00000E110000}"/>
    <cellStyle name="20 % - Markeringsfarve2 6 3 4 2" xfId="31416" xr:uid="{00000000-0005-0000-0000-00000F110000}"/>
    <cellStyle name="20 % - Markeringsfarve2 6 3 5" xfId="24414" xr:uid="{00000000-0005-0000-0000-000010110000}"/>
    <cellStyle name="20 % - Markeringsfarve2 6 4" xfId="5035" xr:uid="{00000000-0005-0000-0000-000011110000}"/>
    <cellStyle name="20 % - Markeringsfarve2 6 4 2" xfId="9737" xr:uid="{00000000-0005-0000-0000-000012110000}"/>
    <cellStyle name="20 % - Markeringsfarve2 6 4 2 2" xfId="17519" xr:uid="{00000000-0005-0000-0000-000013110000}"/>
    <cellStyle name="20 % - Markeringsfarve2 6 4 2 2 2" xfId="35470" xr:uid="{00000000-0005-0000-0000-000014110000}"/>
    <cellStyle name="20 % - Markeringsfarve2 6 4 2 3" xfId="28469" xr:uid="{00000000-0005-0000-0000-000015110000}"/>
    <cellStyle name="20 % - Markeringsfarve2 6 4 3" xfId="13460" xr:uid="{00000000-0005-0000-0000-000016110000}"/>
    <cellStyle name="20 % - Markeringsfarve2 6 4 3 2" xfId="31418" xr:uid="{00000000-0005-0000-0000-000017110000}"/>
    <cellStyle name="20 % - Markeringsfarve2 6 4 4" xfId="24416" xr:uid="{00000000-0005-0000-0000-000018110000}"/>
    <cellStyle name="20 % - Markeringsfarve2 6 5" xfId="5036" xr:uid="{00000000-0005-0000-0000-000019110000}"/>
    <cellStyle name="20 % - Markeringsfarve2 6 5 2" xfId="11423" xr:uid="{00000000-0005-0000-0000-00001A110000}"/>
    <cellStyle name="20 % - Markeringsfarve2 6 5 2 2" xfId="19183" xr:uid="{00000000-0005-0000-0000-00001B110000}"/>
    <cellStyle name="20 % - Markeringsfarve2 6 5 2 2 2" xfId="37134" xr:uid="{00000000-0005-0000-0000-00001C110000}"/>
    <cellStyle name="20 % - Markeringsfarve2 6 5 2 3" xfId="30133" xr:uid="{00000000-0005-0000-0000-00001D110000}"/>
    <cellStyle name="20 % - Markeringsfarve2 6 5 3" xfId="13461" xr:uid="{00000000-0005-0000-0000-00001E110000}"/>
    <cellStyle name="20 % - Markeringsfarve2 6 5 3 2" xfId="31419" xr:uid="{00000000-0005-0000-0000-00001F110000}"/>
    <cellStyle name="20 % - Markeringsfarve2 6 5 4" xfId="24417" xr:uid="{00000000-0005-0000-0000-000020110000}"/>
    <cellStyle name="20 % - Markeringsfarve2 6 6" xfId="8412" xr:uid="{00000000-0005-0000-0000-000021110000}"/>
    <cellStyle name="20 % - Markeringsfarve2 6 6 2" xfId="16201" xr:uid="{00000000-0005-0000-0000-000022110000}"/>
    <cellStyle name="20 % - Markeringsfarve2 6 6 2 2" xfId="34152" xr:uid="{00000000-0005-0000-0000-000023110000}"/>
    <cellStyle name="20 % - Markeringsfarve2 6 6 3" xfId="27151" xr:uid="{00000000-0005-0000-0000-000024110000}"/>
    <cellStyle name="20 % - Markeringsfarve2 6 7" xfId="13452" xr:uid="{00000000-0005-0000-0000-000025110000}"/>
    <cellStyle name="20 % - Markeringsfarve2 6 7 2" xfId="31410" xr:uid="{00000000-0005-0000-0000-000026110000}"/>
    <cellStyle name="20 % - Markeringsfarve2 6 8" xfId="5027" xr:uid="{00000000-0005-0000-0000-000027110000}"/>
    <cellStyle name="20 % - Markeringsfarve2 6 8 2" xfId="24408" xr:uid="{00000000-0005-0000-0000-000028110000}"/>
    <cellStyle name="20 % - Markeringsfarve2 6 9" xfId="22251" xr:uid="{00000000-0005-0000-0000-000029110000}"/>
    <cellStyle name="20 % - Markeringsfarve2 7" xfId="2869" xr:uid="{00000000-0005-0000-0000-00002A110000}"/>
    <cellStyle name="20 % - Markeringsfarve2 7 2" xfId="5038" xr:uid="{00000000-0005-0000-0000-00002B110000}"/>
    <cellStyle name="20 % - Markeringsfarve2 7 2 2" xfId="5039" xr:uid="{00000000-0005-0000-0000-00002C110000}"/>
    <cellStyle name="20 % - Markeringsfarve2 7 2 2 2" xfId="10745" xr:uid="{00000000-0005-0000-0000-00002D110000}"/>
    <cellStyle name="20 % - Markeringsfarve2 7 2 2 2 2" xfId="18517" xr:uid="{00000000-0005-0000-0000-00002E110000}"/>
    <cellStyle name="20 % - Markeringsfarve2 7 2 2 2 2 2" xfId="36468" xr:uid="{00000000-0005-0000-0000-00002F110000}"/>
    <cellStyle name="20 % - Markeringsfarve2 7 2 2 2 3" xfId="29467" xr:uid="{00000000-0005-0000-0000-000030110000}"/>
    <cellStyle name="20 % - Markeringsfarve2 7 2 2 3" xfId="13464" xr:uid="{00000000-0005-0000-0000-000031110000}"/>
    <cellStyle name="20 % - Markeringsfarve2 7 2 2 3 2" xfId="31422" xr:uid="{00000000-0005-0000-0000-000032110000}"/>
    <cellStyle name="20 % - Markeringsfarve2 7 2 2 4" xfId="24420" xr:uid="{00000000-0005-0000-0000-000033110000}"/>
    <cellStyle name="20 % - Markeringsfarve2 7 2 3" xfId="9292" xr:uid="{00000000-0005-0000-0000-000034110000}"/>
    <cellStyle name="20 % - Markeringsfarve2 7 2 3 2" xfId="17077" xr:uid="{00000000-0005-0000-0000-000035110000}"/>
    <cellStyle name="20 % - Markeringsfarve2 7 2 3 2 2" xfId="35028" xr:uid="{00000000-0005-0000-0000-000036110000}"/>
    <cellStyle name="20 % - Markeringsfarve2 7 2 3 3" xfId="28027" xr:uid="{00000000-0005-0000-0000-000037110000}"/>
    <cellStyle name="20 % - Markeringsfarve2 7 2 4" xfId="13463" xr:uid="{00000000-0005-0000-0000-000038110000}"/>
    <cellStyle name="20 % - Markeringsfarve2 7 2 4 2" xfId="31421" xr:uid="{00000000-0005-0000-0000-000039110000}"/>
    <cellStyle name="20 % - Markeringsfarve2 7 2 5" xfId="24419" xr:uid="{00000000-0005-0000-0000-00003A110000}"/>
    <cellStyle name="20 % - Markeringsfarve2 7 3" xfId="5040" xr:uid="{00000000-0005-0000-0000-00003B110000}"/>
    <cellStyle name="20 % - Markeringsfarve2 7 3 2" xfId="10021" xr:uid="{00000000-0005-0000-0000-00003C110000}"/>
    <cellStyle name="20 % - Markeringsfarve2 7 3 2 2" xfId="17802" xr:uid="{00000000-0005-0000-0000-00003D110000}"/>
    <cellStyle name="20 % - Markeringsfarve2 7 3 2 2 2" xfId="35753" xr:uid="{00000000-0005-0000-0000-00003E110000}"/>
    <cellStyle name="20 % - Markeringsfarve2 7 3 2 3" xfId="28752" xr:uid="{00000000-0005-0000-0000-00003F110000}"/>
    <cellStyle name="20 % - Markeringsfarve2 7 3 3" xfId="13465" xr:uid="{00000000-0005-0000-0000-000040110000}"/>
    <cellStyle name="20 % - Markeringsfarve2 7 3 3 2" xfId="31423" xr:uid="{00000000-0005-0000-0000-000041110000}"/>
    <cellStyle name="20 % - Markeringsfarve2 7 3 4" xfId="24421" xr:uid="{00000000-0005-0000-0000-000042110000}"/>
    <cellStyle name="20 % - Markeringsfarve2 7 4" xfId="5041" xr:uid="{00000000-0005-0000-0000-000043110000}"/>
    <cellStyle name="20 % - Markeringsfarve2 7 4 2" xfId="11693" xr:uid="{00000000-0005-0000-0000-000044110000}"/>
    <cellStyle name="20 % - Markeringsfarve2 7 4 2 2" xfId="19440" xr:uid="{00000000-0005-0000-0000-000045110000}"/>
    <cellStyle name="20 % - Markeringsfarve2 7 4 2 2 2" xfId="37391" xr:uid="{00000000-0005-0000-0000-000046110000}"/>
    <cellStyle name="20 % - Markeringsfarve2 7 4 2 3" xfId="30390" xr:uid="{00000000-0005-0000-0000-000047110000}"/>
    <cellStyle name="20 % - Markeringsfarve2 7 4 3" xfId="13466" xr:uid="{00000000-0005-0000-0000-000048110000}"/>
    <cellStyle name="20 % - Markeringsfarve2 7 4 3 2" xfId="31424" xr:uid="{00000000-0005-0000-0000-000049110000}"/>
    <cellStyle name="20 % - Markeringsfarve2 7 4 4" xfId="24422" xr:uid="{00000000-0005-0000-0000-00004A110000}"/>
    <cellStyle name="20 % - Markeringsfarve2 7 5" xfId="8414" xr:uid="{00000000-0005-0000-0000-00004B110000}"/>
    <cellStyle name="20 % - Markeringsfarve2 7 5 2" xfId="16203" xr:uid="{00000000-0005-0000-0000-00004C110000}"/>
    <cellStyle name="20 % - Markeringsfarve2 7 5 2 2" xfId="34154" xr:uid="{00000000-0005-0000-0000-00004D110000}"/>
    <cellStyle name="20 % - Markeringsfarve2 7 5 3" xfId="27153" xr:uid="{00000000-0005-0000-0000-00004E110000}"/>
    <cellStyle name="20 % - Markeringsfarve2 7 6" xfId="13462" xr:uid="{00000000-0005-0000-0000-00004F110000}"/>
    <cellStyle name="20 % - Markeringsfarve2 7 6 2" xfId="31420" xr:uid="{00000000-0005-0000-0000-000050110000}"/>
    <cellStyle name="20 % - Markeringsfarve2 7 7" xfId="5037" xr:uid="{00000000-0005-0000-0000-000051110000}"/>
    <cellStyle name="20 % - Markeringsfarve2 7 7 2" xfId="24418" xr:uid="{00000000-0005-0000-0000-000052110000}"/>
    <cellStyle name="20 % - Markeringsfarve2 7 8" xfId="22253" xr:uid="{00000000-0005-0000-0000-000053110000}"/>
    <cellStyle name="20 % - Markeringsfarve2 8" xfId="5042" xr:uid="{00000000-0005-0000-0000-000054110000}"/>
    <cellStyle name="20 % - Markeringsfarve2 8 2" xfId="5043" xr:uid="{00000000-0005-0000-0000-000055110000}"/>
    <cellStyle name="20 % - Markeringsfarve2 8 2 2" xfId="5044" xr:uid="{00000000-0005-0000-0000-000056110000}"/>
    <cellStyle name="20 % - Markeringsfarve2 8 2 2 2" xfId="10862" xr:uid="{00000000-0005-0000-0000-000057110000}"/>
    <cellStyle name="20 % - Markeringsfarve2 8 2 2 2 2" xfId="18634" xr:uid="{00000000-0005-0000-0000-000058110000}"/>
    <cellStyle name="20 % - Markeringsfarve2 8 2 2 2 2 2" xfId="36585" xr:uid="{00000000-0005-0000-0000-000059110000}"/>
    <cellStyle name="20 % - Markeringsfarve2 8 2 2 2 3" xfId="29584" xr:uid="{00000000-0005-0000-0000-00005A110000}"/>
    <cellStyle name="20 % - Markeringsfarve2 8 2 2 3" xfId="13469" xr:uid="{00000000-0005-0000-0000-00005B110000}"/>
    <cellStyle name="20 % - Markeringsfarve2 8 2 2 3 2" xfId="31427" xr:uid="{00000000-0005-0000-0000-00005C110000}"/>
    <cellStyle name="20 % - Markeringsfarve2 8 2 2 4" xfId="24425" xr:uid="{00000000-0005-0000-0000-00005D110000}"/>
    <cellStyle name="20 % - Markeringsfarve2 8 2 3" xfId="9391" xr:uid="{00000000-0005-0000-0000-00005E110000}"/>
    <cellStyle name="20 % - Markeringsfarve2 8 2 3 2" xfId="17176" xr:uid="{00000000-0005-0000-0000-00005F110000}"/>
    <cellStyle name="20 % - Markeringsfarve2 8 2 3 2 2" xfId="35127" xr:uid="{00000000-0005-0000-0000-000060110000}"/>
    <cellStyle name="20 % - Markeringsfarve2 8 2 3 3" xfId="28126" xr:uid="{00000000-0005-0000-0000-000061110000}"/>
    <cellStyle name="20 % - Markeringsfarve2 8 2 4" xfId="13468" xr:uid="{00000000-0005-0000-0000-000062110000}"/>
    <cellStyle name="20 % - Markeringsfarve2 8 2 4 2" xfId="31426" xr:uid="{00000000-0005-0000-0000-000063110000}"/>
    <cellStyle name="20 % - Markeringsfarve2 8 2 5" xfId="24424" xr:uid="{00000000-0005-0000-0000-000064110000}"/>
    <cellStyle name="20 % - Markeringsfarve2 8 3" xfId="5045" xr:uid="{00000000-0005-0000-0000-000065110000}"/>
    <cellStyle name="20 % - Markeringsfarve2 8 3 2" xfId="10138" xr:uid="{00000000-0005-0000-0000-000066110000}"/>
    <cellStyle name="20 % - Markeringsfarve2 8 3 2 2" xfId="17919" xr:uid="{00000000-0005-0000-0000-000067110000}"/>
    <cellStyle name="20 % - Markeringsfarve2 8 3 2 2 2" xfId="35870" xr:uid="{00000000-0005-0000-0000-000068110000}"/>
    <cellStyle name="20 % - Markeringsfarve2 8 3 2 3" xfId="28869" xr:uid="{00000000-0005-0000-0000-000069110000}"/>
    <cellStyle name="20 % - Markeringsfarve2 8 3 3" xfId="13470" xr:uid="{00000000-0005-0000-0000-00006A110000}"/>
    <cellStyle name="20 % - Markeringsfarve2 8 3 3 2" xfId="31428" xr:uid="{00000000-0005-0000-0000-00006B110000}"/>
    <cellStyle name="20 % - Markeringsfarve2 8 3 4" xfId="24426" xr:uid="{00000000-0005-0000-0000-00006C110000}"/>
    <cellStyle name="20 % - Markeringsfarve2 8 4" xfId="5046" xr:uid="{00000000-0005-0000-0000-00006D110000}"/>
    <cellStyle name="20 % - Markeringsfarve2 8 4 2" xfId="11414" xr:uid="{00000000-0005-0000-0000-00006E110000}"/>
    <cellStyle name="20 % - Markeringsfarve2 8 4 2 2" xfId="19174" xr:uid="{00000000-0005-0000-0000-00006F110000}"/>
    <cellStyle name="20 % - Markeringsfarve2 8 4 2 2 2" xfId="37125" xr:uid="{00000000-0005-0000-0000-000070110000}"/>
    <cellStyle name="20 % - Markeringsfarve2 8 4 2 3" xfId="30124" xr:uid="{00000000-0005-0000-0000-000071110000}"/>
    <cellStyle name="20 % - Markeringsfarve2 8 4 3" xfId="13471" xr:uid="{00000000-0005-0000-0000-000072110000}"/>
    <cellStyle name="20 % - Markeringsfarve2 8 4 3 2" xfId="31429" xr:uid="{00000000-0005-0000-0000-000073110000}"/>
    <cellStyle name="20 % - Markeringsfarve2 8 4 4" xfId="24427" xr:uid="{00000000-0005-0000-0000-000074110000}"/>
    <cellStyle name="20 % - Markeringsfarve2 8 5" xfId="8415" xr:uid="{00000000-0005-0000-0000-000075110000}"/>
    <cellStyle name="20 % - Markeringsfarve2 8 5 2" xfId="16204" xr:uid="{00000000-0005-0000-0000-000076110000}"/>
    <cellStyle name="20 % - Markeringsfarve2 8 5 2 2" xfId="34155" xr:uid="{00000000-0005-0000-0000-000077110000}"/>
    <cellStyle name="20 % - Markeringsfarve2 8 5 3" xfId="27154" xr:uid="{00000000-0005-0000-0000-000078110000}"/>
    <cellStyle name="20 % - Markeringsfarve2 8 6" xfId="13467" xr:uid="{00000000-0005-0000-0000-000079110000}"/>
    <cellStyle name="20 % - Markeringsfarve2 8 6 2" xfId="31425" xr:uid="{00000000-0005-0000-0000-00007A110000}"/>
    <cellStyle name="20 % - Markeringsfarve2 8 7" xfId="24423" xr:uid="{00000000-0005-0000-0000-00007B110000}"/>
    <cellStyle name="20 % - Markeringsfarve2 9" xfId="5047" xr:uid="{00000000-0005-0000-0000-00007C110000}"/>
    <cellStyle name="20 % - Markeringsfarve2 9 2" xfId="5048" xr:uid="{00000000-0005-0000-0000-00007D110000}"/>
    <cellStyle name="20 % - Markeringsfarve2 9 2 2" xfId="5049" xr:uid="{00000000-0005-0000-0000-00007E110000}"/>
    <cellStyle name="20 % - Markeringsfarve2 9 2 2 2" xfId="10986" xr:uid="{00000000-0005-0000-0000-00007F110000}"/>
    <cellStyle name="20 % - Markeringsfarve2 9 2 2 2 2" xfId="18758" xr:uid="{00000000-0005-0000-0000-000080110000}"/>
    <cellStyle name="20 % - Markeringsfarve2 9 2 2 2 2 2" xfId="36709" xr:uid="{00000000-0005-0000-0000-000081110000}"/>
    <cellStyle name="20 % - Markeringsfarve2 9 2 2 2 3" xfId="29708" xr:uid="{00000000-0005-0000-0000-000082110000}"/>
    <cellStyle name="20 % - Markeringsfarve2 9 2 2 3" xfId="13474" xr:uid="{00000000-0005-0000-0000-000083110000}"/>
    <cellStyle name="20 % - Markeringsfarve2 9 2 2 3 2" xfId="31432" xr:uid="{00000000-0005-0000-0000-000084110000}"/>
    <cellStyle name="20 % - Markeringsfarve2 9 2 2 4" xfId="24430" xr:uid="{00000000-0005-0000-0000-000085110000}"/>
    <cellStyle name="20 % - Markeringsfarve2 9 2 3" xfId="9497" xr:uid="{00000000-0005-0000-0000-000086110000}"/>
    <cellStyle name="20 % - Markeringsfarve2 9 2 3 2" xfId="17282" xr:uid="{00000000-0005-0000-0000-000087110000}"/>
    <cellStyle name="20 % - Markeringsfarve2 9 2 3 2 2" xfId="35233" xr:uid="{00000000-0005-0000-0000-000088110000}"/>
    <cellStyle name="20 % - Markeringsfarve2 9 2 3 3" xfId="28232" xr:uid="{00000000-0005-0000-0000-000089110000}"/>
    <cellStyle name="20 % - Markeringsfarve2 9 2 4" xfId="13473" xr:uid="{00000000-0005-0000-0000-00008A110000}"/>
    <cellStyle name="20 % - Markeringsfarve2 9 2 4 2" xfId="31431" xr:uid="{00000000-0005-0000-0000-00008B110000}"/>
    <cellStyle name="20 % - Markeringsfarve2 9 2 5" xfId="24429" xr:uid="{00000000-0005-0000-0000-00008C110000}"/>
    <cellStyle name="20 % - Markeringsfarve2 9 3" xfId="5050" xr:uid="{00000000-0005-0000-0000-00008D110000}"/>
    <cellStyle name="20 % - Markeringsfarve2 9 3 2" xfId="10263" xr:uid="{00000000-0005-0000-0000-00008E110000}"/>
    <cellStyle name="20 % - Markeringsfarve2 9 3 2 2" xfId="18044" xr:uid="{00000000-0005-0000-0000-00008F110000}"/>
    <cellStyle name="20 % - Markeringsfarve2 9 3 2 2 2" xfId="35995" xr:uid="{00000000-0005-0000-0000-000090110000}"/>
    <cellStyle name="20 % - Markeringsfarve2 9 3 2 3" xfId="28994" xr:uid="{00000000-0005-0000-0000-000091110000}"/>
    <cellStyle name="20 % - Markeringsfarve2 9 3 3" xfId="13475" xr:uid="{00000000-0005-0000-0000-000092110000}"/>
    <cellStyle name="20 % - Markeringsfarve2 9 3 3 2" xfId="31433" xr:uid="{00000000-0005-0000-0000-000093110000}"/>
    <cellStyle name="20 % - Markeringsfarve2 9 3 4" xfId="24431" xr:uid="{00000000-0005-0000-0000-000094110000}"/>
    <cellStyle name="20 % - Markeringsfarve2 9 4" xfId="5051" xr:uid="{00000000-0005-0000-0000-000095110000}"/>
    <cellStyle name="20 % - Markeringsfarve2 9 4 2" xfId="11692" xr:uid="{00000000-0005-0000-0000-000096110000}"/>
    <cellStyle name="20 % - Markeringsfarve2 9 4 2 2" xfId="19439" xr:uid="{00000000-0005-0000-0000-000097110000}"/>
    <cellStyle name="20 % - Markeringsfarve2 9 4 2 2 2" xfId="37390" xr:uid="{00000000-0005-0000-0000-000098110000}"/>
    <cellStyle name="20 % - Markeringsfarve2 9 4 2 3" xfId="30389" xr:uid="{00000000-0005-0000-0000-000099110000}"/>
    <cellStyle name="20 % - Markeringsfarve2 9 4 3" xfId="13476" xr:uid="{00000000-0005-0000-0000-00009A110000}"/>
    <cellStyle name="20 % - Markeringsfarve2 9 4 3 2" xfId="31434" xr:uid="{00000000-0005-0000-0000-00009B110000}"/>
    <cellStyle name="20 % - Markeringsfarve2 9 4 4" xfId="24432" xr:uid="{00000000-0005-0000-0000-00009C110000}"/>
    <cellStyle name="20 % - Markeringsfarve2 9 5" xfId="8416" xr:uid="{00000000-0005-0000-0000-00009D110000}"/>
    <cellStyle name="20 % - Markeringsfarve2 9 5 2" xfId="16205" xr:uid="{00000000-0005-0000-0000-00009E110000}"/>
    <cellStyle name="20 % - Markeringsfarve2 9 5 2 2" xfId="34156" xr:uid="{00000000-0005-0000-0000-00009F110000}"/>
    <cellStyle name="20 % - Markeringsfarve2 9 5 3" xfId="27155" xr:uid="{00000000-0005-0000-0000-0000A0110000}"/>
    <cellStyle name="20 % - Markeringsfarve2 9 6" xfId="13472" xr:uid="{00000000-0005-0000-0000-0000A1110000}"/>
    <cellStyle name="20 % - Markeringsfarve2 9 6 2" xfId="31430" xr:uid="{00000000-0005-0000-0000-0000A2110000}"/>
    <cellStyle name="20 % - Markeringsfarve2 9 7" xfId="24428" xr:uid="{00000000-0005-0000-0000-0000A3110000}"/>
    <cellStyle name="20 % - Markeringsfarve3 10" xfId="5053" xr:uid="{00000000-0005-0000-0000-0000A4110000}"/>
    <cellStyle name="20 % - Markeringsfarve3 10 2" xfId="5054" xr:uid="{00000000-0005-0000-0000-0000A5110000}"/>
    <cellStyle name="20 % - Markeringsfarve3 10 2 2" xfId="10389" xr:uid="{00000000-0005-0000-0000-0000A6110000}"/>
    <cellStyle name="20 % - Markeringsfarve3 10 2 2 2" xfId="18161" xr:uid="{00000000-0005-0000-0000-0000A7110000}"/>
    <cellStyle name="20 % - Markeringsfarve3 10 2 2 2 2" xfId="36112" xr:uid="{00000000-0005-0000-0000-0000A8110000}"/>
    <cellStyle name="20 % - Markeringsfarve3 10 2 2 3" xfId="29111" xr:uid="{00000000-0005-0000-0000-0000A9110000}"/>
    <cellStyle name="20 % - Markeringsfarve3 10 2 3" xfId="13479" xr:uid="{00000000-0005-0000-0000-0000AA110000}"/>
    <cellStyle name="20 % - Markeringsfarve3 10 2 3 2" xfId="31437" xr:uid="{00000000-0005-0000-0000-0000AB110000}"/>
    <cellStyle name="20 % - Markeringsfarve3 10 2 4" xfId="24435" xr:uid="{00000000-0005-0000-0000-0000AC110000}"/>
    <cellStyle name="20 % - Markeringsfarve3 10 3" xfId="5055" xr:uid="{00000000-0005-0000-0000-0000AD110000}"/>
    <cellStyle name="20 % - Markeringsfarve3 10 3 2" xfId="11691" xr:uid="{00000000-0005-0000-0000-0000AE110000}"/>
    <cellStyle name="20 % - Markeringsfarve3 10 3 2 2" xfId="19438" xr:uid="{00000000-0005-0000-0000-0000AF110000}"/>
    <cellStyle name="20 % - Markeringsfarve3 10 3 2 2 2" xfId="37389" xr:uid="{00000000-0005-0000-0000-0000B0110000}"/>
    <cellStyle name="20 % - Markeringsfarve3 10 3 2 3" xfId="30388" xr:uid="{00000000-0005-0000-0000-0000B1110000}"/>
    <cellStyle name="20 % - Markeringsfarve3 10 3 3" xfId="13480" xr:uid="{00000000-0005-0000-0000-0000B2110000}"/>
    <cellStyle name="20 % - Markeringsfarve3 10 3 3 2" xfId="31438" xr:uid="{00000000-0005-0000-0000-0000B3110000}"/>
    <cellStyle name="20 % - Markeringsfarve3 10 3 4" xfId="24436" xr:uid="{00000000-0005-0000-0000-0000B4110000}"/>
    <cellStyle name="20 % - Markeringsfarve3 10 4" xfId="8418" xr:uid="{00000000-0005-0000-0000-0000B5110000}"/>
    <cellStyle name="20 % - Markeringsfarve3 10 4 2" xfId="16207" xr:uid="{00000000-0005-0000-0000-0000B6110000}"/>
    <cellStyle name="20 % - Markeringsfarve3 10 4 2 2" xfId="34158" xr:uid="{00000000-0005-0000-0000-0000B7110000}"/>
    <cellStyle name="20 % - Markeringsfarve3 10 4 3" xfId="27157" xr:uid="{00000000-0005-0000-0000-0000B8110000}"/>
    <cellStyle name="20 % - Markeringsfarve3 10 5" xfId="13478" xr:uid="{00000000-0005-0000-0000-0000B9110000}"/>
    <cellStyle name="20 % - Markeringsfarve3 10 5 2" xfId="31436" xr:uid="{00000000-0005-0000-0000-0000BA110000}"/>
    <cellStyle name="20 % - Markeringsfarve3 10 6" xfId="24434" xr:uid="{00000000-0005-0000-0000-0000BB110000}"/>
    <cellStyle name="20 % - Markeringsfarve3 11" xfId="5056" xr:uid="{00000000-0005-0000-0000-0000BC110000}"/>
    <cellStyle name="20 % - Markeringsfarve3 11 2" xfId="5057" xr:uid="{00000000-0005-0000-0000-0000BD110000}"/>
    <cellStyle name="20 % - Markeringsfarve3 11 2 2" xfId="11412" xr:uid="{00000000-0005-0000-0000-0000BE110000}"/>
    <cellStyle name="20 % - Markeringsfarve3 11 2 2 2" xfId="19172" xr:uid="{00000000-0005-0000-0000-0000BF110000}"/>
    <cellStyle name="20 % - Markeringsfarve3 11 2 2 2 2" xfId="37123" xr:uid="{00000000-0005-0000-0000-0000C0110000}"/>
    <cellStyle name="20 % - Markeringsfarve3 11 2 2 3" xfId="30122" xr:uid="{00000000-0005-0000-0000-0000C1110000}"/>
    <cellStyle name="20 % - Markeringsfarve3 11 2 3" xfId="13482" xr:uid="{00000000-0005-0000-0000-0000C2110000}"/>
    <cellStyle name="20 % - Markeringsfarve3 11 2 3 2" xfId="31440" xr:uid="{00000000-0005-0000-0000-0000C3110000}"/>
    <cellStyle name="20 % - Markeringsfarve3 11 2 4" xfId="24438" xr:uid="{00000000-0005-0000-0000-0000C4110000}"/>
    <cellStyle name="20 % - Markeringsfarve3 11 3" xfId="8419" xr:uid="{00000000-0005-0000-0000-0000C5110000}"/>
    <cellStyle name="20 % - Markeringsfarve3 11 3 2" xfId="16208" xr:uid="{00000000-0005-0000-0000-0000C6110000}"/>
    <cellStyle name="20 % - Markeringsfarve3 11 3 2 2" xfId="34159" xr:uid="{00000000-0005-0000-0000-0000C7110000}"/>
    <cellStyle name="20 % - Markeringsfarve3 11 3 3" xfId="27158" xr:uid="{00000000-0005-0000-0000-0000C8110000}"/>
    <cellStyle name="20 % - Markeringsfarve3 11 4" xfId="13481" xr:uid="{00000000-0005-0000-0000-0000C9110000}"/>
    <cellStyle name="20 % - Markeringsfarve3 11 4 2" xfId="31439" xr:uid="{00000000-0005-0000-0000-0000CA110000}"/>
    <cellStyle name="20 % - Markeringsfarve3 11 5" xfId="24437" xr:uid="{00000000-0005-0000-0000-0000CB110000}"/>
    <cellStyle name="20 % - Markeringsfarve3 12" xfId="5058" xr:uid="{00000000-0005-0000-0000-0000CC110000}"/>
    <cellStyle name="20 % - Markeringsfarve3 12 2" xfId="5059" xr:uid="{00000000-0005-0000-0000-0000CD110000}"/>
    <cellStyle name="20 % - Markeringsfarve3 12 2 2" xfId="11641" xr:uid="{00000000-0005-0000-0000-0000CE110000}"/>
    <cellStyle name="20 % - Markeringsfarve3 12 2 2 2" xfId="19391" xr:uid="{00000000-0005-0000-0000-0000CF110000}"/>
    <cellStyle name="20 % - Markeringsfarve3 12 2 2 2 2" xfId="37342" xr:uid="{00000000-0005-0000-0000-0000D0110000}"/>
    <cellStyle name="20 % - Markeringsfarve3 12 2 2 3" xfId="30341" xr:uid="{00000000-0005-0000-0000-0000D1110000}"/>
    <cellStyle name="20 % - Markeringsfarve3 12 2 3" xfId="13484" xr:uid="{00000000-0005-0000-0000-0000D2110000}"/>
    <cellStyle name="20 % - Markeringsfarve3 12 2 3 2" xfId="31442" xr:uid="{00000000-0005-0000-0000-0000D3110000}"/>
    <cellStyle name="20 % - Markeringsfarve3 12 2 4" xfId="24440" xr:uid="{00000000-0005-0000-0000-0000D4110000}"/>
    <cellStyle name="20 % - Markeringsfarve3 12 3" xfId="8420" xr:uid="{00000000-0005-0000-0000-0000D5110000}"/>
    <cellStyle name="20 % - Markeringsfarve3 12 3 2" xfId="16209" xr:uid="{00000000-0005-0000-0000-0000D6110000}"/>
    <cellStyle name="20 % - Markeringsfarve3 12 3 2 2" xfId="34160" xr:uid="{00000000-0005-0000-0000-0000D7110000}"/>
    <cellStyle name="20 % - Markeringsfarve3 12 3 3" xfId="27159" xr:uid="{00000000-0005-0000-0000-0000D8110000}"/>
    <cellStyle name="20 % - Markeringsfarve3 12 4" xfId="13483" xr:uid="{00000000-0005-0000-0000-0000D9110000}"/>
    <cellStyle name="20 % - Markeringsfarve3 12 4 2" xfId="31441" xr:uid="{00000000-0005-0000-0000-0000DA110000}"/>
    <cellStyle name="20 % - Markeringsfarve3 12 5" xfId="24439" xr:uid="{00000000-0005-0000-0000-0000DB110000}"/>
    <cellStyle name="20 % - Markeringsfarve3 13" xfId="5060" xr:uid="{00000000-0005-0000-0000-0000DC110000}"/>
    <cellStyle name="20 % - Markeringsfarve3 13 2" xfId="5061" xr:uid="{00000000-0005-0000-0000-0000DD110000}"/>
    <cellStyle name="20 % - Markeringsfarve3 13 2 2" xfId="11166" xr:uid="{00000000-0005-0000-0000-0000DE110000}"/>
    <cellStyle name="20 % - Markeringsfarve3 13 2 2 2" xfId="18932" xr:uid="{00000000-0005-0000-0000-0000DF110000}"/>
    <cellStyle name="20 % - Markeringsfarve3 13 2 2 2 2" xfId="36883" xr:uid="{00000000-0005-0000-0000-0000E0110000}"/>
    <cellStyle name="20 % - Markeringsfarve3 13 2 2 3" xfId="29882" xr:uid="{00000000-0005-0000-0000-0000E1110000}"/>
    <cellStyle name="20 % - Markeringsfarve3 13 2 3" xfId="13486" xr:uid="{00000000-0005-0000-0000-0000E2110000}"/>
    <cellStyle name="20 % - Markeringsfarve3 13 2 3 2" xfId="31444" xr:uid="{00000000-0005-0000-0000-0000E3110000}"/>
    <cellStyle name="20 % - Markeringsfarve3 13 2 4" xfId="24442" xr:uid="{00000000-0005-0000-0000-0000E4110000}"/>
    <cellStyle name="20 % - Markeringsfarve3 13 3" xfId="8417" xr:uid="{00000000-0005-0000-0000-0000E5110000}"/>
    <cellStyle name="20 % - Markeringsfarve3 13 3 2" xfId="16206" xr:uid="{00000000-0005-0000-0000-0000E6110000}"/>
    <cellStyle name="20 % - Markeringsfarve3 13 3 2 2" xfId="34157" xr:uid="{00000000-0005-0000-0000-0000E7110000}"/>
    <cellStyle name="20 % - Markeringsfarve3 13 3 3" xfId="27156" xr:uid="{00000000-0005-0000-0000-0000E8110000}"/>
    <cellStyle name="20 % - Markeringsfarve3 13 4" xfId="13485" xr:uid="{00000000-0005-0000-0000-0000E9110000}"/>
    <cellStyle name="20 % - Markeringsfarve3 13 4 2" xfId="31443" xr:uid="{00000000-0005-0000-0000-0000EA110000}"/>
    <cellStyle name="20 % - Markeringsfarve3 13 5" xfId="24441" xr:uid="{00000000-0005-0000-0000-0000EB110000}"/>
    <cellStyle name="20 % - Markeringsfarve3 14" xfId="5062" xr:uid="{00000000-0005-0000-0000-0000EC110000}"/>
    <cellStyle name="20 % - Markeringsfarve3 14 2" xfId="9611" xr:uid="{00000000-0005-0000-0000-0000ED110000}"/>
    <cellStyle name="20 % - Markeringsfarve3 14 2 2" xfId="17395" xr:uid="{00000000-0005-0000-0000-0000EE110000}"/>
    <cellStyle name="20 % - Markeringsfarve3 14 2 2 2" xfId="35346" xr:uid="{00000000-0005-0000-0000-0000EF110000}"/>
    <cellStyle name="20 % - Markeringsfarve3 14 2 3" xfId="28345" xr:uid="{00000000-0005-0000-0000-0000F0110000}"/>
    <cellStyle name="20 % - Markeringsfarve3 14 3" xfId="13487" xr:uid="{00000000-0005-0000-0000-0000F1110000}"/>
    <cellStyle name="20 % - Markeringsfarve3 14 3 2" xfId="31445" xr:uid="{00000000-0005-0000-0000-0000F2110000}"/>
    <cellStyle name="20 % - Markeringsfarve3 14 4" xfId="24443" xr:uid="{00000000-0005-0000-0000-0000F3110000}"/>
    <cellStyle name="20 % - Markeringsfarve3 15" xfId="5063" xr:uid="{00000000-0005-0000-0000-0000F4110000}"/>
    <cellStyle name="20 % - Markeringsfarve3 15 2" xfId="11589" xr:uid="{00000000-0005-0000-0000-0000F5110000}"/>
    <cellStyle name="20 % - Markeringsfarve3 15 2 2" xfId="19341" xr:uid="{00000000-0005-0000-0000-0000F6110000}"/>
    <cellStyle name="20 % - Markeringsfarve3 15 2 2 2" xfId="37292" xr:uid="{00000000-0005-0000-0000-0000F7110000}"/>
    <cellStyle name="20 % - Markeringsfarve3 15 2 3" xfId="30291" xr:uid="{00000000-0005-0000-0000-0000F8110000}"/>
    <cellStyle name="20 % - Markeringsfarve3 15 3" xfId="13488" xr:uid="{00000000-0005-0000-0000-0000F9110000}"/>
    <cellStyle name="20 % - Markeringsfarve3 15 3 2" xfId="31446" xr:uid="{00000000-0005-0000-0000-0000FA110000}"/>
    <cellStyle name="20 % - Markeringsfarve3 15 4" xfId="24444" xr:uid="{00000000-0005-0000-0000-0000FB110000}"/>
    <cellStyle name="20 % - Markeringsfarve3 16" xfId="5064" xr:uid="{00000000-0005-0000-0000-0000FC110000}"/>
    <cellStyle name="20 % - Markeringsfarve3 16 2" xfId="11413" xr:uid="{00000000-0005-0000-0000-0000FD110000}"/>
    <cellStyle name="20 % - Markeringsfarve3 16 2 2" xfId="19173" xr:uid="{00000000-0005-0000-0000-0000FE110000}"/>
    <cellStyle name="20 % - Markeringsfarve3 16 2 2 2" xfId="37124" xr:uid="{00000000-0005-0000-0000-0000FF110000}"/>
    <cellStyle name="20 % - Markeringsfarve3 16 2 3" xfId="30123" xr:uid="{00000000-0005-0000-0000-000000120000}"/>
    <cellStyle name="20 % - Markeringsfarve3 16 3" xfId="13489" xr:uid="{00000000-0005-0000-0000-000001120000}"/>
    <cellStyle name="20 % - Markeringsfarve3 16 3 2" xfId="31447" xr:uid="{00000000-0005-0000-0000-000002120000}"/>
    <cellStyle name="20 % - Markeringsfarve3 16 4" xfId="24445" xr:uid="{00000000-0005-0000-0000-000003120000}"/>
    <cellStyle name="20 % - Markeringsfarve3 17" xfId="8289" xr:uid="{00000000-0005-0000-0000-000004120000}"/>
    <cellStyle name="20 % - Markeringsfarve3 17 2" xfId="16084" xr:uid="{00000000-0005-0000-0000-000005120000}"/>
    <cellStyle name="20 % - Markeringsfarve3 17 2 2" xfId="34035" xr:uid="{00000000-0005-0000-0000-000006120000}"/>
    <cellStyle name="20 % - Markeringsfarve3 17 3" xfId="27034" xr:uid="{00000000-0005-0000-0000-000007120000}"/>
    <cellStyle name="20 % - Markeringsfarve3 18" xfId="5052" xr:uid="{00000000-0005-0000-0000-000008120000}"/>
    <cellStyle name="20 % - Markeringsfarve3 18 2" xfId="13477" xr:uid="{00000000-0005-0000-0000-000009120000}"/>
    <cellStyle name="20 % - Markeringsfarve3 18 2 2" xfId="31435" xr:uid="{00000000-0005-0000-0000-00000A120000}"/>
    <cellStyle name="20 % - Markeringsfarve3 18 3" xfId="24433" xr:uid="{00000000-0005-0000-0000-00000B120000}"/>
    <cellStyle name="20 % - Markeringsfarve3 2" xfId="2870" xr:uid="{00000000-0005-0000-0000-00000C120000}"/>
    <cellStyle name="20 % - Markeringsfarve3 2 10" xfId="5066" xr:uid="{00000000-0005-0000-0000-00000D120000}"/>
    <cellStyle name="20 % - Markeringsfarve3 2 10 2" xfId="9643" xr:uid="{00000000-0005-0000-0000-00000E120000}"/>
    <cellStyle name="20 % - Markeringsfarve3 2 10 2 2" xfId="17425" xr:uid="{00000000-0005-0000-0000-00000F120000}"/>
    <cellStyle name="20 % - Markeringsfarve3 2 10 2 2 2" xfId="35376" xr:uid="{00000000-0005-0000-0000-000010120000}"/>
    <cellStyle name="20 % - Markeringsfarve3 2 10 2 3" xfId="28375" xr:uid="{00000000-0005-0000-0000-000011120000}"/>
    <cellStyle name="20 % - Markeringsfarve3 2 10 3" xfId="13491" xr:uid="{00000000-0005-0000-0000-000012120000}"/>
    <cellStyle name="20 % - Markeringsfarve3 2 10 3 2" xfId="31449" xr:uid="{00000000-0005-0000-0000-000013120000}"/>
    <cellStyle name="20 % - Markeringsfarve3 2 10 4" xfId="24447" xr:uid="{00000000-0005-0000-0000-000014120000}"/>
    <cellStyle name="20 % - Markeringsfarve3 2 11" xfId="5067" xr:uid="{00000000-0005-0000-0000-000015120000}"/>
    <cellStyle name="20 % - Markeringsfarve3 2 11 2" xfId="11365" xr:uid="{00000000-0005-0000-0000-000016120000}"/>
    <cellStyle name="20 % - Markeringsfarve3 2 11 2 2" xfId="19127" xr:uid="{00000000-0005-0000-0000-000017120000}"/>
    <cellStyle name="20 % - Markeringsfarve3 2 11 2 2 2" xfId="37078" xr:uid="{00000000-0005-0000-0000-000018120000}"/>
    <cellStyle name="20 % - Markeringsfarve3 2 11 2 3" xfId="30077" xr:uid="{00000000-0005-0000-0000-000019120000}"/>
    <cellStyle name="20 % - Markeringsfarve3 2 11 3" xfId="13492" xr:uid="{00000000-0005-0000-0000-00001A120000}"/>
    <cellStyle name="20 % - Markeringsfarve3 2 11 3 2" xfId="31450" xr:uid="{00000000-0005-0000-0000-00001B120000}"/>
    <cellStyle name="20 % - Markeringsfarve3 2 11 4" xfId="24448" xr:uid="{00000000-0005-0000-0000-00001C120000}"/>
    <cellStyle name="20 % - Markeringsfarve3 2 12" xfId="8421" xr:uid="{00000000-0005-0000-0000-00001D120000}"/>
    <cellStyle name="20 % - Markeringsfarve3 2 12 2" xfId="16210" xr:uid="{00000000-0005-0000-0000-00001E120000}"/>
    <cellStyle name="20 % - Markeringsfarve3 2 12 2 2" xfId="34161" xr:uid="{00000000-0005-0000-0000-00001F120000}"/>
    <cellStyle name="20 % - Markeringsfarve3 2 12 3" xfId="27160" xr:uid="{00000000-0005-0000-0000-000020120000}"/>
    <cellStyle name="20 % - Markeringsfarve3 2 13" xfId="13490" xr:uid="{00000000-0005-0000-0000-000021120000}"/>
    <cellStyle name="20 % - Markeringsfarve3 2 13 2" xfId="31448" xr:uid="{00000000-0005-0000-0000-000022120000}"/>
    <cellStyle name="20 % - Markeringsfarve3 2 14" xfId="5065" xr:uid="{00000000-0005-0000-0000-000023120000}"/>
    <cellStyle name="20 % - Markeringsfarve3 2 14 2" xfId="24446" xr:uid="{00000000-0005-0000-0000-000024120000}"/>
    <cellStyle name="20 % - Markeringsfarve3 2 15" xfId="22254" xr:uid="{00000000-0005-0000-0000-000025120000}"/>
    <cellStyle name="20 % - Markeringsfarve3 2 2" xfId="2871" xr:uid="{00000000-0005-0000-0000-000026120000}"/>
    <cellStyle name="20 % - Markeringsfarve3 2 2 10" xfId="8422" xr:uid="{00000000-0005-0000-0000-000027120000}"/>
    <cellStyle name="20 % - Markeringsfarve3 2 2 10 2" xfId="16211" xr:uid="{00000000-0005-0000-0000-000028120000}"/>
    <cellStyle name="20 % - Markeringsfarve3 2 2 10 2 2" xfId="34162" xr:uid="{00000000-0005-0000-0000-000029120000}"/>
    <cellStyle name="20 % - Markeringsfarve3 2 2 10 3" xfId="27161" xr:uid="{00000000-0005-0000-0000-00002A120000}"/>
    <cellStyle name="20 % - Markeringsfarve3 2 2 11" xfId="13493" xr:uid="{00000000-0005-0000-0000-00002B120000}"/>
    <cellStyle name="20 % - Markeringsfarve3 2 2 11 2" xfId="31451" xr:uid="{00000000-0005-0000-0000-00002C120000}"/>
    <cellStyle name="20 % - Markeringsfarve3 2 2 12" xfId="5068" xr:uid="{00000000-0005-0000-0000-00002D120000}"/>
    <cellStyle name="20 % - Markeringsfarve3 2 2 12 2" xfId="24449" xr:uid="{00000000-0005-0000-0000-00002E120000}"/>
    <cellStyle name="20 % - Markeringsfarve3 2 2 13" xfId="22255" xr:uid="{00000000-0005-0000-0000-00002F120000}"/>
    <cellStyle name="20 % - Markeringsfarve3 2 2 2" xfId="2872" xr:uid="{00000000-0005-0000-0000-000030120000}"/>
    <cellStyle name="20 % - Markeringsfarve3 2 2 2 2" xfId="5070" xr:uid="{00000000-0005-0000-0000-000031120000}"/>
    <cellStyle name="20 % - Markeringsfarve3 2 2 2 2 2" xfId="5071" xr:uid="{00000000-0005-0000-0000-000032120000}"/>
    <cellStyle name="20 % - Markeringsfarve3 2 2 2 2 2 2" xfId="10574" xr:uid="{00000000-0005-0000-0000-000033120000}"/>
    <cellStyle name="20 % - Markeringsfarve3 2 2 2 2 2 2 2" xfId="18346" xr:uid="{00000000-0005-0000-0000-000034120000}"/>
    <cellStyle name="20 % - Markeringsfarve3 2 2 2 2 2 2 2 2" xfId="36297" xr:uid="{00000000-0005-0000-0000-000035120000}"/>
    <cellStyle name="20 % - Markeringsfarve3 2 2 2 2 2 2 3" xfId="29296" xr:uid="{00000000-0005-0000-0000-000036120000}"/>
    <cellStyle name="20 % - Markeringsfarve3 2 2 2 2 2 3" xfId="13496" xr:uid="{00000000-0005-0000-0000-000037120000}"/>
    <cellStyle name="20 % - Markeringsfarve3 2 2 2 2 2 3 2" xfId="31454" xr:uid="{00000000-0005-0000-0000-000038120000}"/>
    <cellStyle name="20 % - Markeringsfarve3 2 2 2 2 2 4" xfId="24452" xr:uid="{00000000-0005-0000-0000-000039120000}"/>
    <cellStyle name="20 % - Markeringsfarve3 2 2 2 2 3" xfId="9146" xr:uid="{00000000-0005-0000-0000-00003A120000}"/>
    <cellStyle name="20 % - Markeringsfarve3 2 2 2 2 3 2" xfId="16934" xr:uid="{00000000-0005-0000-0000-00003B120000}"/>
    <cellStyle name="20 % - Markeringsfarve3 2 2 2 2 3 2 2" xfId="34885" xr:uid="{00000000-0005-0000-0000-00003C120000}"/>
    <cellStyle name="20 % - Markeringsfarve3 2 2 2 2 3 3" xfId="27884" xr:uid="{00000000-0005-0000-0000-00003D120000}"/>
    <cellStyle name="20 % - Markeringsfarve3 2 2 2 2 4" xfId="13495" xr:uid="{00000000-0005-0000-0000-00003E120000}"/>
    <cellStyle name="20 % - Markeringsfarve3 2 2 2 2 4 2" xfId="31453" xr:uid="{00000000-0005-0000-0000-00003F120000}"/>
    <cellStyle name="20 % - Markeringsfarve3 2 2 2 2 5" xfId="24451" xr:uid="{00000000-0005-0000-0000-000040120000}"/>
    <cellStyle name="20 % - Markeringsfarve3 2 2 2 3" xfId="5072" xr:uid="{00000000-0005-0000-0000-000041120000}"/>
    <cellStyle name="20 % - Markeringsfarve3 2 2 2 3 2" xfId="9804" xr:uid="{00000000-0005-0000-0000-000042120000}"/>
    <cellStyle name="20 % - Markeringsfarve3 2 2 2 3 2 2" xfId="17586" xr:uid="{00000000-0005-0000-0000-000043120000}"/>
    <cellStyle name="20 % - Markeringsfarve3 2 2 2 3 2 2 2" xfId="35537" xr:uid="{00000000-0005-0000-0000-000044120000}"/>
    <cellStyle name="20 % - Markeringsfarve3 2 2 2 3 2 3" xfId="28536" xr:uid="{00000000-0005-0000-0000-000045120000}"/>
    <cellStyle name="20 % - Markeringsfarve3 2 2 2 3 3" xfId="13497" xr:uid="{00000000-0005-0000-0000-000046120000}"/>
    <cellStyle name="20 % - Markeringsfarve3 2 2 2 3 3 2" xfId="31455" xr:uid="{00000000-0005-0000-0000-000047120000}"/>
    <cellStyle name="20 % - Markeringsfarve3 2 2 2 3 4" xfId="24453" xr:uid="{00000000-0005-0000-0000-000048120000}"/>
    <cellStyle name="20 % - Markeringsfarve3 2 2 2 4" xfId="5073" xr:uid="{00000000-0005-0000-0000-000049120000}"/>
    <cellStyle name="20 % - Markeringsfarve3 2 2 2 4 2" xfId="11161" xr:uid="{00000000-0005-0000-0000-00004A120000}"/>
    <cellStyle name="20 % - Markeringsfarve3 2 2 2 4 2 2" xfId="18928" xr:uid="{00000000-0005-0000-0000-00004B120000}"/>
    <cellStyle name="20 % - Markeringsfarve3 2 2 2 4 2 2 2" xfId="36879" xr:uid="{00000000-0005-0000-0000-00004C120000}"/>
    <cellStyle name="20 % - Markeringsfarve3 2 2 2 4 2 3" xfId="29878" xr:uid="{00000000-0005-0000-0000-00004D120000}"/>
    <cellStyle name="20 % - Markeringsfarve3 2 2 2 4 3" xfId="13498" xr:uid="{00000000-0005-0000-0000-00004E120000}"/>
    <cellStyle name="20 % - Markeringsfarve3 2 2 2 4 3 2" xfId="31456" xr:uid="{00000000-0005-0000-0000-00004F120000}"/>
    <cellStyle name="20 % - Markeringsfarve3 2 2 2 4 4" xfId="24454" xr:uid="{00000000-0005-0000-0000-000050120000}"/>
    <cellStyle name="20 % - Markeringsfarve3 2 2 2 5" xfId="8423" xr:uid="{00000000-0005-0000-0000-000051120000}"/>
    <cellStyle name="20 % - Markeringsfarve3 2 2 2 5 2" xfId="16212" xr:uid="{00000000-0005-0000-0000-000052120000}"/>
    <cellStyle name="20 % - Markeringsfarve3 2 2 2 5 2 2" xfId="34163" xr:uid="{00000000-0005-0000-0000-000053120000}"/>
    <cellStyle name="20 % - Markeringsfarve3 2 2 2 5 3" xfId="27162" xr:uid="{00000000-0005-0000-0000-000054120000}"/>
    <cellStyle name="20 % - Markeringsfarve3 2 2 2 6" xfId="13494" xr:uid="{00000000-0005-0000-0000-000055120000}"/>
    <cellStyle name="20 % - Markeringsfarve3 2 2 2 6 2" xfId="31452" xr:uid="{00000000-0005-0000-0000-000056120000}"/>
    <cellStyle name="20 % - Markeringsfarve3 2 2 2 7" xfId="5069" xr:uid="{00000000-0005-0000-0000-000057120000}"/>
    <cellStyle name="20 % - Markeringsfarve3 2 2 2 7 2" xfId="24450" xr:uid="{00000000-0005-0000-0000-000058120000}"/>
    <cellStyle name="20 % - Markeringsfarve3 2 2 2 8" xfId="22256" xr:uid="{00000000-0005-0000-0000-000059120000}"/>
    <cellStyle name="20 % - Markeringsfarve3 2 2 3" xfId="5074" xr:uid="{00000000-0005-0000-0000-00005A120000}"/>
    <cellStyle name="20 % - Markeringsfarve3 2 2 3 2" xfId="5075" xr:uid="{00000000-0005-0000-0000-00005B120000}"/>
    <cellStyle name="20 % - Markeringsfarve3 2 2 3 2 2" xfId="5076" xr:uid="{00000000-0005-0000-0000-00005C120000}"/>
    <cellStyle name="20 % - Markeringsfarve3 2 2 3 2 2 2" xfId="10642" xr:uid="{00000000-0005-0000-0000-00005D120000}"/>
    <cellStyle name="20 % - Markeringsfarve3 2 2 3 2 2 2 2" xfId="18414" xr:uid="{00000000-0005-0000-0000-00005E120000}"/>
    <cellStyle name="20 % - Markeringsfarve3 2 2 3 2 2 2 2 2" xfId="36365" xr:uid="{00000000-0005-0000-0000-00005F120000}"/>
    <cellStyle name="20 % - Markeringsfarve3 2 2 3 2 2 2 3" xfId="29364" xr:uid="{00000000-0005-0000-0000-000060120000}"/>
    <cellStyle name="20 % - Markeringsfarve3 2 2 3 2 2 3" xfId="13501" xr:uid="{00000000-0005-0000-0000-000061120000}"/>
    <cellStyle name="20 % - Markeringsfarve3 2 2 3 2 2 3 2" xfId="31459" xr:uid="{00000000-0005-0000-0000-000062120000}"/>
    <cellStyle name="20 % - Markeringsfarve3 2 2 3 2 2 4" xfId="24457" xr:uid="{00000000-0005-0000-0000-000063120000}"/>
    <cellStyle name="20 % - Markeringsfarve3 2 2 3 2 3" xfId="9206" xr:uid="{00000000-0005-0000-0000-000064120000}"/>
    <cellStyle name="20 % - Markeringsfarve3 2 2 3 2 3 2" xfId="16994" xr:uid="{00000000-0005-0000-0000-000065120000}"/>
    <cellStyle name="20 % - Markeringsfarve3 2 2 3 2 3 2 2" xfId="34945" xr:uid="{00000000-0005-0000-0000-000066120000}"/>
    <cellStyle name="20 % - Markeringsfarve3 2 2 3 2 3 3" xfId="27944" xr:uid="{00000000-0005-0000-0000-000067120000}"/>
    <cellStyle name="20 % - Markeringsfarve3 2 2 3 2 4" xfId="13500" xr:uid="{00000000-0005-0000-0000-000068120000}"/>
    <cellStyle name="20 % - Markeringsfarve3 2 2 3 2 4 2" xfId="31458" xr:uid="{00000000-0005-0000-0000-000069120000}"/>
    <cellStyle name="20 % - Markeringsfarve3 2 2 3 2 5" xfId="24456" xr:uid="{00000000-0005-0000-0000-00006A120000}"/>
    <cellStyle name="20 % - Markeringsfarve3 2 2 3 3" xfId="5077" xr:uid="{00000000-0005-0000-0000-00006B120000}"/>
    <cellStyle name="20 % - Markeringsfarve3 2 2 3 3 2" xfId="9872" xr:uid="{00000000-0005-0000-0000-00006C120000}"/>
    <cellStyle name="20 % - Markeringsfarve3 2 2 3 3 2 2" xfId="17654" xr:uid="{00000000-0005-0000-0000-00006D120000}"/>
    <cellStyle name="20 % - Markeringsfarve3 2 2 3 3 2 2 2" xfId="35605" xr:uid="{00000000-0005-0000-0000-00006E120000}"/>
    <cellStyle name="20 % - Markeringsfarve3 2 2 3 3 2 3" xfId="28604" xr:uid="{00000000-0005-0000-0000-00006F120000}"/>
    <cellStyle name="20 % - Markeringsfarve3 2 2 3 3 3" xfId="13502" xr:uid="{00000000-0005-0000-0000-000070120000}"/>
    <cellStyle name="20 % - Markeringsfarve3 2 2 3 3 3 2" xfId="31460" xr:uid="{00000000-0005-0000-0000-000071120000}"/>
    <cellStyle name="20 % - Markeringsfarve3 2 2 3 3 4" xfId="24458" xr:uid="{00000000-0005-0000-0000-000072120000}"/>
    <cellStyle name="20 % - Markeringsfarve3 2 2 3 4" xfId="5078" xr:uid="{00000000-0005-0000-0000-000073120000}"/>
    <cellStyle name="20 % - Markeringsfarve3 2 2 3 4 2" xfId="11553" xr:uid="{00000000-0005-0000-0000-000074120000}"/>
    <cellStyle name="20 % - Markeringsfarve3 2 2 3 4 2 2" xfId="19307" xr:uid="{00000000-0005-0000-0000-000075120000}"/>
    <cellStyle name="20 % - Markeringsfarve3 2 2 3 4 2 2 2" xfId="37258" xr:uid="{00000000-0005-0000-0000-000076120000}"/>
    <cellStyle name="20 % - Markeringsfarve3 2 2 3 4 2 3" xfId="30257" xr:uid="{00000000-0005-0000-0000-000077120000}"/>
    <cellStyle name="20 % - Markeringsfarve3 2 2 3 4 3" xfId="13503" xr:uid="{00000000-0005-0000-0000-000078120000}"/>
    <cellStyle name="20 % - Markeringsfarve3 2 2 3 4 3 2" xfId="31461" xr:uid="{00000000-0005-0000-0000-000079120000}"/>
    <cellStyle name="20 % - Markeringsfarve3 2 2 3 4 4" xfId="24459" xr:uid="{00000000-0005-0000-0000-00007A120000}"/>
    <cellStyle name="20 % - Markeringsfarve3 2 2 3 5" xfId="8424" xr:uid="{00000000-0005-0000-0000-00007B120000}"/>
    <cellStyle name="20 % - Markeringsfarve3 2 2 3 5 2" xfId="16213" xr:uid="{00000000-0005-0000-0000-00007C120000}"/>
    <cellStyle name="20 % - Markeringsfarve3 2 2 3 5 2 2" xfId="34164" xr:uid="{00000000-0005-0000-0000-00007D120000}"/>
    <cellStyle name="20 % - Markeringsfarve3 2 2 3 5 3" xfId="27163" xr:uid="{00000000-0005-0000-0000-00007E120000}"/>
    <cellStyle name="20 % - Markeringsfarve3 2 2 3 6" xfId="13499" xr:uid="{00000000-0005-0000-0000-00007F120000}"/>
    <cellStyle name="20 % - Markeringsfarve3 2 2 3 6 2" xfId="31457" xr:uid="{00000000-0005-0000-0000-000080120000}"/>
    <cellStyle name="20 % - Markeringsfarve3 2 2 3 7" xfId="24455" xr:uid="{00000000-0005-0000-0000-000081120000}"/>
    <cellStyle name="20 % - Markeringsfarve3 2 2 4" xfId="5079" xr:uid="{00000000-0005-0000-0000-000082120000}"/>
    <cellStyle name="20 % - Markeringsfarve3 2 2 4 2" xfId="5080" xr:uid="{00000000-0005-0000-0000-000083120000}"/>
    <cellStyle name="20 % - Markeringsfarve3 2 2 4 2 2" xfId="5081" xr:uid="{00000000-0005-0000-0000-000084120000}"/>
    <cellStyle name="20 % - Markeringsfarve3 2 2 4 2 2 2" xfId="10812" xr:uid="{00000000-0005-0000-0000-000085120000}"/>
    <cellStyle name="20 % - Markeringsfarve3 2 2 4 2 2 2 2" xfId="18584" xr:uid="{00000000-0005-0000-0000-000086120000}"/>
    <cellStyle name="20 % - Markeringsfarve3 2 2 4 2 2 2 2 2" xfId="36535" xr:uid="{00000000-0005-0000-0000-000087120000}"/>
    <cellStyle name="20 % - Markeringsfarve3 2 2 4 2 2 2 3" xfId="29534" xr:uid="{00000000-0005-0000-0000-000088120000}"/>
    <cellStyle name="20 % - Markeringsfarve3 2 2 4 2 2 3" xfId="13506" xr:uid="{00000000-0005-0000-0000-000089120000}"/>
    <cellStyle name="20 % - Markeringsfarve3 2 2 4 2 2 3 2" xfId="31464" xr:uid="{00000000-0005-0000-0000-00008A120000}"/>
    <cellStyle name="20 % - Markeringsfarve3 2 2 4 2 2 4" xfId="24462" xr:uid="{00000000-0005-0000-0000-00008B120000}"/>
    <cellStyle name="20 % - Markeringsfarve3 2 2 4 2 3" xfId="9348" xr:uid="{00000000-0005-0000-0000-00008C120000}"/>
    <cellStyle name="20 % - Markeringsfarve3 2 2 4 2 3 2" xfId="17133" xr:uid="{00000000-0005-0000-0000-00008D120000}"/>
    <cellStyle name="20 % - Markeringsfarve3 2 2 4 2 3 2 2" xfId="35084" xr:uid="{00000000-0005-0000-0000-00008E120000}"/>
    <cellStyle name="20 % - Markeringsfarve3 2 2 4 2 3 3" xfId="28083" xr:uid="{00000000-0005-0000-0000-00008F120000}"/>
    <cellStyle name="20 % - Markeringsfarve3 2 2 4 2 4" xfId="13505" xr:uid="{00000000-0005-0000-0000-000090120000}"/>
    <cellStyle name="20 % - Markeringsfarve3 2 2 4 2 4 2" xfId="31463" xr:uid="{00000000-0005-0000-0000-000091120000}"/>
    <cellStyle name="20 % - Markeringsfarve3 2 2 4 2 5" xfId="24461" xr:uid="{00000000-0005-0000-0000-000092120000}"/>
    <cellStyle name="20 % - Markeringsfarve3 2 2 4 3" xfId="5082" xr:uid="{00000000-0005-0000-0000-000093120000}"/>
    <cellStyle name="20 % - Markeringsfarve3 2 2 4 3 2" xfId="10088" xr:uid="{00000000-0005-0000-0000-000094120000}"/>
    <cellStyle name="20 % - Markeringsfarve3 2 2 4 3 2 2" xfId="17869" xr:uid="{00000000-0005-0000-0000-000095120000}"/>
    <cellStyle name="20 % - Markeringsfarve3 2 2 4 3 2 2 2" xfId="35820" xr:uid="{00000000-0005-0000-0000-000096120000}"/>
    <cellStyle name="20 % - Markeringsfarve3 2 2 4 3 2 3" xfId="28819" xr:uid="{00000000-0005-0000-0000-000097120000}"/>
    <cellStyle name="20 % - Markeringsfarve3 2 2 4 3 3" xfId="13507" xr:uid="{00000000-0005-0000-0000-000098120000}"/>
    <cellStyle name="20 % - Markeringsfarve3 2 2 4 3 3 2" xfId="31465" xr:uid="{00000000-0005-0000-0000-000099120000}"/>
    <cellStyle name="20 % - Markeringsfarve3 2 2 4 3 4" xfId="24463" xr:uid="{00000000-0005-0000-0000-00009A120000}"/>
    <cellStyle name="20 % - Markeringsfarve3 2 2 4 4" xfId="5083" xr:uid="{00000000-0005-0000-0000-00009B120000}"/>
    <cellStyle name="20 % - Markeringsfarve3 2 2 4 4 2" xfId="11215" xr:uid="{00000000-0005-0000-0000-00009C120000}"/>
    <cellStyle name="20 % - Markeringsfarve3 2 2 4 4 2 2" xfId="18980" xr:uid="{00000000-0005-0000-0000-00009D120000}"/>
    <cellStyle name="20 % - Markeringsfarve3 2 2 4 4 2 2 2" xfId="36931" xr:uid="{00000000-0005-0000-0000-00009E120000}"/>
    <cellStyle name="20 % - Markeringsfarve3 2 2 4 4 2 3" xfId="29930" xr:uid="{00000000-0005-0000-0000-00009F120000}"/>
    <cellStyle name="20 % - Markeringsfarve3 2 2 4 4 3" xfId="13508" xr:uid="{00000000-0005-0000-0000-0000A0120000}"/>
    <cellStyle name="20 % - Markeringsfarve3 2 2 4 4 3 2" xfId="31466" xr:uid="{00000000-0005-0000-0000-0000A1120000}"/>
    <cellStyle name="20 % - Markeringsfarve3 2 2 4 4 4" xfId="24464" xr:uid="{00000000-0005-0000-0000-0000A2120000}"/>
    <cellStyle name="20 % - Markeringsfarve3 2 2 4 5" xfId="8425" xr:uid="{00000000-0005-0000-0000-0000A3120000}"/>
    <cellStyle name="20 % - Markeringsfarve3 2 2 4 5 2" xfId="16214" xr:uid="{00000000-0005-0000-0000-0000A4120000}"/>
    <cellStyle name="20 % - Markeringsfarve3 2 2 4 5 2 2" xfId="34165" xr:uid="{00000000-0005-0000-0000-0000A5120000}"/>
    <cellStyle name="20 % - Markeringsfarve3 2 2 4 5 3" xfId="27164" xr:uid="{00000000-0005-0000-0000-0000A6120000}"/>
    <cellStyle name="20 % - Markeringsfarve3 2 2 4 6" xfId="13504" xr:uid="{00000000-0005-0000-0000-0000A7120000}"/>
    <cellStyle name="20 % - Markeringsfarve3 2 2 4 6 2" xfId="31462" xr:uid="{00000000-0005-0000-0000-0000A8120000}"/>
    <cellStyle name="20 % - Markeringsfarve3 2 2 4 7" xfId="24460" xr:uid="{00000000-0005-0000-0000-0000A9120000}"/>
    <cellStyle name="20 % - Markeringsfarve3 2 2 5" xfId="5084" xr:uid="{00000000-0005-0000-0000-0000AA120000}"/>
    <cellStyle name="20 % - Markeringsfarve3 2 2 5 2" xfId="5085" xr:uid="{00000000-0005-0000-0000-0000AB120000}"/>
    <cellStyle name="20 % - Markeringsfarve3 2 2 5 2 2" xfId="5086" xr:uid="{00000000-0005-0000-0000-0000AC120000}"/>
    <cellStyle name="20 % - Markeringsfarve3 2 2 5 2 2 2" xfId="10929" xr:uid="{00000000-0005-0000-0000-0000AD120000}"/>
    <cellStyle name="20 % - Markeringsfarve3 2 2 5 2 2 2 2" xfId="18701" xr:uid="{00000000-0005-0000-0000-0000AE120000}"/>
    <cellStyle name="20 % - Markeringsfarve3 2 2 5 2 2 2 2 2" xfId="36652" xr:uid="{00000000-0005-0000-0000-0000AF120000}"/>
    <cellStyle name="20 % - Markeringsfarve3 2 2 5 2 2 2 3" xfId="29651" xr:uid="{00000000-0005-0000-0000-0000B0120000}"/>
    <cellStyle name="20 % - Markeringsfarve3 2 2 5 2 2 3" xfId="13511" xr:uid="{00000000-0005-0000-0000-0000B1120000}"/>
    <cellStyle name="20 % - Markeringsfarve3 2 2 5 2 2 3 2" xfId="31469" xr:uid="{00000000-0005-0000-0000-0000B2120000}"/>
    <cellStyle name="20 % - Markeringsfarve3 2 2 5 2 2 4" xfId="24467" xr:uid="{00000000-0005-0000-0000-0000B3120000}"/>
    <cellStyle name="20 % - Markeringsfarve3 2 2 5 2 3" xfId="9447" xr:uid="{00000000-0005-0000-0000-0000B4120000}"/>
    <cellStyle name="20 % - Markeringsfarve3 2 2 5 2 3 2" xfId="17232" xr:uid="{00000000-0005-0000-0000-0000B5120000}"/>
    <cellStyle name="20 % - Markeringsfarve3 2 2 5 2 3 2 2" xfId="35183" xr:uid="{00000000-0005-0000-0000-0000B6120000}"/>
    <cellStyle name="20 % - Markeringsfarve3 2 2 5 2 3 3" xfId="28182" xr:uid="{00000000-0005-0000-0000-0000B7120000}"/>
    <cellStyle name="20 % - Markeringsfarve3 2 2 5 2 4" xfId="13510" xr:uid="{00000000-0005-0000-0000-0000B8120000}"/>
    <cellStyle name="20 % - Markeringsfarve3 2 2 5 2 4 2" xfId="31468" xr:uid="{00000000-0005-0000-0000-0000B9120000}"/>
    <cellStyle name="20 % - Markeringsfarve3 2 2 5 2 5" xfId="24466" xr:uid="{00000000-0005-0000-0000-0000BA120000}"/>
    <cellStyle name="20 % - Markeringsfarve3 2 2 5 3" xfId="5087" xr:uid="{00000000-0005-0000-0000-0000BB120000}"/>
    <cellStyle name="20 % - Markeringsfarve3 2 2 5 3 2" xfId="10205" xr:uid="{00000000-0005-0000-0000-0000BC120000}"/>
    <cellStyle name="20 % - Markeringsfarve3 2 2 5 3 2 2" xfId="17986" xr:uid="{00000000-0005-0000-0000-0000BD120000}"/>
    <cellStyle name="20 % - Markeringsfarve3 2 2 5 3 2 2 2" xfId="35937" xr:uid="{00000000-0005-0000-0000-0000BE120000}"/>
    <cellStyle name="20 % - Markeringsfarve3 2 2 5 3 2 3" xfId="28936" xr:uid="{00000000-0005-0000-0000-0000BF120000}"/>
    <cellStyle name="20 % - Markeringsfarve3 2 2 5 3 3" xfId="13512" xr:uid="{00000000-0005-0000-0000-0000C0120000}"/>
    <cellStyle name="20 % - Markeringsfarve3 2 2 5 3 3 2" xfId="31470" xr:uid="{00000000-0005-0000-0000-0000C1120000}"/>
    <cellStyle name="20 % - Markeringsfarve3 2 2 5 3 4" xfId="24468" xr:uid="{00000000-0005-0000-0000-0000C2120000}"/>
    <cellStyle name="20 % - Markeringsfarve3 2 2 5 4" xfId="5088" xr:uid="{00000000-0005-0000-0000-0000C3120000}"/>
    <cellStyle name="20 % - Markeringsfarve3 2 2 5 4 2" xfId="9592" xr:uid="{00000000-0005-0000-0000-0000C4120000}"/>
    <cellStyle name="20 % - Markeringsfarve3 2 2 5 4 2 2" xfId="17376" xr:uid="{00000000-0005-0000-0000-0000C5120000}"/>
    <cellStyle name="20 % - Markeringsfarve3 2 2 5 4 2 2 2" xfId="35327" xr:uid="{00000000-0005-0000-0000-0000C6120000}"/>
    <cellStyle name="20 % - Markeringsfarve3 2 2 5 4 2 3" xfId="28326" xr:uid="{00000000-0005-0000-0000-0000C7120000}"/>
    <cellStyle name="20 % - Markeringsfarve3 2 2 5 4 3" xfId="13513" xr:uid="{00000000-0005-0000-0000-0000C8120000}"/>
    <cellStyle name="20 % - Markeringsfarve3 2 2 5 4 3 2" xfId="31471" xr:uid="{00000000-0005-0000-0000-0000C9120000}"/>
    <cellStyle name="20 % - Markeringsfarve3 2 2 5 4 4" xfId="24469" xr:uid="{00000000-0005-0000-0000-0000CA120000}"/>
    <cellStyle name="20 % - Markeringsfarve3 2 2 5 5" xfId="8426" xr:uid="{00000000-0005-0000-0000-0000CB120000}"/>
    <cellStyle name="20 % - Markeringsfarve3 2 2 5 5 2" xfId="16215" xr:uid="{00000000-0005-0000-0000-0000CC120000}"/>
    <cellStyle name="20 % - Markeringsfarve3 2 2 5 5 2 2" xfId="34166" xr:uid="{00000000-0005-0000-0000-0000CD120000}"/>
    <cellStyle name="20 % - Markeringsfarve3 2 2 5 5 3" xfId="27165" xr:uid="{00000000-0005-0000-0000-0000CE120000}"/>
    <cellStyle name="20 % - Markeringsfarve3 2 2 5 6" xfId="13509" xr:uid="{00000000-0005-0000-0000-0000CF120000}"/>
    <cellStyle name="20 % - Markeringsfarve3 2 2 5 6 2" xfId="31467" xr:uid="{00000000-0005-0000-0000-0000D0120000}"/>
    <cellStyle name="20 % - Markeringsfarve3 2 2 5 7" xfId="24465" xr:uid="{00000000-0005-0000-0000-0000D1120000}"/>
    <cellStyle name="20 % - Markeringsfarve3 2 2 6" xfId="5089" xr:uid="{00000000-0005-0000-0000-0000D2120000}"/>
    <cellStyle name="20 % - Markeringsfarve3 2 2 6 2" xfId="5090" xr:uid="{00000000-0005-0000-0000-0000D3120000}"/>
    <cellStyle name="20 % - Markeringsfarve3 2 2 6 2 2" xfId="5091" xr:uid="{00000000-0005-0000-0000-0000D4120000}"/>
    <cellStyle name="20 % - Markeringsfarve3 2 2 6 2 2 2" xfId="10997" xr:uid="{00000000-0005-0000-0000-0000D5120000}"/>
    <cellStyle name="20 % - Markeringsfarve3 2 2 6 2 2 2 2" xfId="18769" xr:uid="{00000000-0005-0000-0000-0000D6120000}"/>
    <cellStyle name="20 % - Markeringsfarve3 2 2 6 2 2 2 2 2" xfId="36720" xr:uid="{00000000-0005-0000-0000-0000D7120000}"/>
    <cellStyle name="20 % - Markeringsfarve3 2 2 6 2 2 2 3" xfId="29719" xr:uid="{00000000-0005-0000-0000-0000D8120000}"/>
    <cellStyle name="20 % - Markeringsfarve3 2 2 6 2 2 3" xfId="13516" xr:uid="{00000000-0005-0000-0000-0000D9120000}"/>
    <cellStyle name="20 % - Markeringsfarve3 2 2 6 2 2 3 2" xfId="31474" xr:uid="{00000000-0005-0000-0000-0000DA120000}"/>
    <cellStyle name="20 % - Markeringsfarve3 2 2 6 2 2 4" xfId="24472" xr:uid="{00000000-0005-0000-0000-0000DB120000}"/>
    <cellStyle name="20 % - Markeringsfarve3 2 2 6 2 3" xfId="9508" xr:uid="{00000000-0005-0000-0000-0000DC120000}"/>
    <cellStyle name="20 % - Markeringsfarve3 2 2 6 2 3 2" xfId="17293" xr:uid="{00000000-0005-0000-0000-0000DD120000}"/>
    <cellStyle name="20 % - Markeringsfarve3 2 2 6 2 3 2 2" xfId="35244" xr:uid="{00000000-0005-0000-0000-0000DE120000}"/>
    <cellStyle name="20 % - Markeringsfarve3 2 2 6 2 3 3" xfId="28243" xr:uid="{00000000-0005-0000-0000-0000DF120000}"/>
    <cellStyle name="20 % - Markeringsfarve3 2 2 6 2 4" xfId="13515" xr:uid="{00000000-0005-0000-0000-0000E0120000}"/>
    <cellStyle name="20 % - Markeringsfarve3 2 2 6 2 4 2" xfId="31473" xr:uid="{00000000-0005-0000-0000-0000E1120000}"/>
    <cellStyle name="20 % - Markeringsfarve3 2 2 6 2 5" xfId="24471" xr:uid="{00000000-0005-0000-0000-0000E2120000}"/>
    <cellStyle name="20 % - Markeringsfarve3 2 2 6 3" xfId="5092" xr:uid="{00000000-0005-0000-0000-0000E3120000}"/>
    <cellStyle name="20 % - Markeringsfarve3 2 2 6 3 2" xfId="10274" xr:uid="{00000000-0005-0000-0000-0000E4120000}"/>
    <cellStyle name="20 % - Markeringsfarve3 2 2 6 3 2 2" xfId="18055" xr:uid="{00000000-0005-0000-0000-0000E5120000}"/>
    <cellStyle name="20 % - Markeringsfarve3 2 2 6 3 2 2 2" xfId="36006" xr:uid="{00000000-0005-0000-0000-0000E6120000}"/>
    <cellStyle name="20 % - Markeringsfarve3 2 2 6 3 2 3" xfId="29005" xr:uid="{00000000-0005-0000-0000-0000E7120000}"/>
    <cellStyle name="20 % - Markeringsfarve3 2 2 6 3 3" xfId="13517" xr:uid="{00000000-0005-0000-0000-0000E8120000}"/>
    <cellStyle name="20 % - Markeringsfarve3 2 2 6 3 3 2" xfId="31475" xr:uid="{00000000-0005-0000-0000-0000E9120000}"/>
    <cellStyle name="20 % - Markeringsfarve3 2 2 6 3 4" xfId="24473" xr:uid="{00000000-0005-0000-0000-0000EA120000}"/>
    <cellStyle name="20 % - Markeringsfarve3 2 2 6 4" xfId="5093" xr:uid="{00000000-0005-0000-0000-0000EB120000}"/>
    <cellStyle name="20 % - Markeringsfarve3 2 2 6 4 2" xfId="10003" xr:uid="{00000000-0005-0000-0000-0000EC120000}"/>
    <cellStyle name="20 % - Markeringsfarve3 2 2 6 4 2 2" xfId="17784" xr:uid="{00000000-0005-0000-0000-0000ED120000}"/>
    <cellStyle name="20 % - Markeringsfarve3 2 2 6 4 2 2 2" xfId="35735" xr:uid="{00000000-0005-0000-0000-0000EE120000}"/>
    <cellStyle name="20 % - Markeringsfarve3 2 2 6 4 2 3" xfId="28734" xr:uid="{00000000-0005-0000-0000-0000EF120000}"/>
    <cellStyle name="20 % - Markeringsfarve3 2 2 6 4 3" xfId="13518" xr:uid="{00000000-0005-0000-0000-0000F0120000}"/>
    <cellStyle name="20 % - Markeringsfarve3 2 2 6 4 3 2" xfId="31476" xr:uid="{00000000-0005-0000-0000-0000F1120000}"/>
    <cellStyle name="20 % - Markeringsfarve3 2 2 6 4 4" xfId="24474" xr:uid="{00000000-0005-0000-0000-0000F2120000}"/>
    <cellStyle name="20 % - Markeringsfarve3 2 2 6 5" xfId="8427" xr:uid="{00000000-0005-0000-0000-0000F3120000}"/>
    <cellStyle name="20 % - Markeringsfarve3 2 2 6 5 2" xfId="16216" xr:uid="{00000000-0005-0000-0000-0000F4120000}"/>
    <cellStyle name="20 % - Markeringsfarve3 2 2 6 5 2 2" xfId="34167" xr:uid="{00000000-0005-0000-0000-0000F5120000}"/>
    <cellStyle name="20 % - Markeringsfarve3 2 2 6 5 3" xfId="27166" xr:uid="{00000000-0005-0000-0000-0000F6120000}"/>
    <cellStyle name="20 % - Markeringsfarve3 2 2 6 6" xfId="13514" xr:uid="{00000000-0005-0000-0000-0000F7120000}"/>
    <cellStyle name="20 % - Markeringsfarve3 2 2 6 6 2" xfId="31472" xr:uid="{00000000-0005-0000-0000-0000F8120000}"/>
    <cellStyle name="20 % - Markeringsfarve3 2 2 6 7" xfId="24470" xr:uid="{00000000-0005-0000-0000-0000F9120000}"/>
    <cellStyle name="20 % - Markeringsfarve3 2 2 7" xfId="5094" xr:uid="{00000000-0005-0000-0000-0000FA120000}"/>
    <cellStyle name="20 % - Markeringsfarve3 2 2 7 2" xfId="5095" xr:uid="{00000000-0005-0000-0000-0000FB120000}"/>
    <cellStyle name="20 % - Markeringsfarve3 2 2 7 2 2" xfId="10455" xr:uid="{00000000-0005-0000-0000-0000FC120000}"/>
    <cellStyle name="20 % - Markeringsfarve3 2 2 7 2 2 2" xfId="18227" xr:uid="{00000000-0005-0000-0000-0000FD120000}"/>
    <cellStyle name="20 % - Markeringsfarve3 2 2 7 2 2 2 2" xfId="36178" xr:uid="{00000000-0005-0000-0000-0000FE120000}"/>
    <cellStyle name="20 % - Markeringsfarve3 2 2 7 2 2 3" xfId="29177" xr:uid="{00000000-0005-0000-0000-0000FF120000}"/>
    <cellStyle name="20 % - Markeringsfarve3 2 2 7 2 3" xfId="13520" xr:uid="{00000000-0005-0000-0000-000000130000}"/>
    <cellStyle name="20 % - Markeringsfarve3 2 2 7 2 3 2" xfId="31478" xr:uid="{00000000-0005-0000-0000-000001130000}"/>
    <cellStyle name="20 % - Markeringsfarve3 2 2 7 2 4" xfId="24476" xr:uid="{00000000-0005-0000-0000-000002130000}"/>
    <cellStyle name="20 % - Markeringsfarve3 2 2 7 3" xfId="9047" xr:uid="{00000000-0005-0000-0000-000003130000}"/>
    <cellStyle name="20 % - Markeringsfarve3 2 2 7 3 2" xfId="16835" xr:uid="{00000000-0005-0000-0000-000004130000}"/>
    <cellStyle name="20 % - Markeringsfarve3 2 2 7 3 2 2" xfId="34786" xr:uid="{00000000-0005-0000-0000-000005130000}"/>
    <cellStyle name="20 % - Markeringsfarve3 2 2 7 3 3" xfId="27785" xr:uid="{00000000-0005-0000-0000-000006130000}"/>
    <cellStyle name="20 % - Markeringsfarve3 2 2 7 4" xfId="13519" xr:uid="{00000000-0005-0000-0000-000007130000}"/>
    <cellStyle name="20 % - Markeringsfarve3 2 2 7 4 2" xfId="31477" xr:uid="{00000000-0005-0000-0000-000008130000}"/>
    <cellStyle name="20 % - Markeringsfarve3 2 2 7 5" xfId="24475" xr:uid="{00000000-0005-0000-0000-000009130000}"/>
    <cellStyle name="20 % - Markeringsfarve3 2 2 8" xfId="5096" xr:uid="{00000000-0005-0000-0000-00000A130000}"/>
    <cellStyle name="20 % - Markeringsfarve3 2 2 8 2" xfId="9683" xr:uid="{00000000-0005-0000-0000-00000B130000}"/>
    <cellStyle name="20 % - Markeringsfarve3 2 2 8 2 2" xfId="17465" xr:uid="{00000000-0005-0000-0000-00000C130000}"/>
    <cellStyle name="20 % - Markeringsfarve3 2 2 8 2 2 2" xfId="35416" xr:uid="{00000000-0005-0000-0000-00000D130000}"/>
    <cellStyle name="20 % - Markeringsfarve3 2 2 8 2 3" xfId="28415" xr:uid="{00000000-0005-0000-0000-00000E130000}"/>
    <cellStyle name="20 % - Markeringsfarve3 2 2 8 3" xfId="13521" xr:uid="{00000000-0005-0000-0000-00000F130000}"/>
    <cellStyle name="20 % - Markeringsfarve3 2 2 8 3 2" xfId="31479" xr:uid="{00000000-0005-0000-0000-000010130000}"/>
    <cellStyle name="20 % - Markeringsfarve3 2 2 8 4" xfId="24477" xr:uid="{00000000-0005-0000-0000-000011130000}"/>
    <cellStyle name="20 % - Markeringsfarve3 2 2 9" xfId="5097" xr:uid="{00000000-0005-0000-0000-000012130000}"/>
    <cellStyle name="20 % - Markeringsfarve3 2 2 9 2" xfId="11510" xr:uid="{00000000-0005-0000-0000-000013130000}"/>
    <cellStyle name="20 % - Markeringsfarve3 2 2 9 2 2" xfId="19267" xr:uid="{00000000-0005-0000-0000-000014130000}"/>
    <cellStyle name="20 % - Markeringsfarve3 2 2 9 2 2 2" xfId="37218" xr:uid="{00000000-0005-0000-0000-000015130000}"/>
    <cellStyle name="20 % - Markeringsfarve3 2 2 9 2 3" xfId="30217" xr:uid="{00000000-0005-0000-0000-000016130000}"/>
    <cellStyle name="20 % - Markeringsfarve3 2 2 9 3" xfId="13522" xr:uid="{00000000-0005-0000-0000-000017130000}"/>
    <cellStyle name="20 % - Markeringsfarve3 2 2 9 3 2" xfId="31480" xr:uid="{00000000-0005-0000-0000-000018130000}"/>
    <cellStyle name="20 % - Markeringsfarve3 2 2 9 4" xfId="24478" xr:uid="{00000000-0005-0000-0000-000019130000}"/>
    <cellStyle name="20 % - Markeringsfarve3 2 3" xfId="2873" xr:uid="{00000000-0005-0000-0000-00001A130000}"/>
    <cellStyle name="20 % - Markeringsfarve3 2 3 10" xfId="8428" xr:uid="{00000000-0005-0000-0000-00001B130000}"/>
    <cellStyle name="20 % - Markeringsfarve3 2 3 10 2" xfId="16217" xr:uid="{00000000-0005-0000-0000-00001C130000}"/>
    <cellStyle name="20 % - Markeringsfarve3 2 3 10 2 2" xfId="34168" xr:uid="{00000000-0005-0000-0000-00001D130000}"/>
    <cellStyle name="20 % - Markeringsfarve3 2 3 10 3" xfId="27167" xr:uid="{00000000-0005-0000-0000-00001E130000}"/>
    <cellStyle name="20 % - Markeringsfarve3 2 3 11" xfId="13523" xr:uid="{00000000-0005-0000-0000-00001F130000}"/>
    <cellStyle name="20 % - Markeringsfarve3 2 3 11 2" xfId="31481" xr:uid="{00000000-0005-0000-0000-000020130000}"/>
    <cellStyle name="20 % - Markeringsfarve3 2 3 12" xfId="5098" xr:uid="{00000000-0005-0000-0000-000021130000}"/>
    <cellStyle name="20 % - Markeringsfarve3 2 3 12 2" xfId="24479" xr:uid="{00000000-0005-0000-0000-000022130000}"/>
    <cellStyle name="20 % - Markeringsfarve3 2 3 13" xfId="22257" xr:uid="{00000000-0005-0000-0000-000023130000}"/>
    <cellStyle name="20 % - Markeringsfarve3 2 3 2" xfId="2874" xr:uid="{00000000-0005-0000-0000-000024130000}"/>
    <cellStyle name="20 % - Markeringsfarve3 2 3 2 2" xfId="5100" xr:uid="{00000000-0005-0000-0000-000025130000}"/>
    <cellStyle name="20 % - Markeringsfarve3 2 3 2 2 2" xfId="5101" xr:uid="{00000000-0005-0000-0000-000026130000}"/>
    <cellStyle name="20 % - Markeringsfarve3 2 3 2 2 2 2" xfId="10613" xr:uid="{00000000-0005-0000-0000-000027130000}"/>
    <cellStyle name="20 % - Markeringsfarve3 2 3 2 2 2 2 2" xfId="18385" xr:uid="{00000000-0005-0000-0000-000028130000}"/>
    <cellStyle name="20 % - Markeringsfarve3 2 3 2 2 2 2 2 2" xfId="36336" xr:uid="{00000000-0005-0000-0000-000029130000}"/>
    <cellStyle name="20 % - Markeringsfarve3 2 3 2 2 2 2 3" xfId="29335" xr:uid="{00000000-0005-0000-0000-00002A130000}"/>
    <cellStyle name="20 % - Markeringsfarve3 2 3 2 2 2 3" xfId="13526" xr:uid="{00000000-0005-0000-0000-00002B130000}"/>
    <cellStyle name="20 % - Markeringsfarve3 2 3 2 2 2 3 2" xfId="31484" xr:uid="{00000000-0005-0000-0000-00002C130000}"/>
    <cellStyle name="20 % - Markeringsfarve3 2 3 2 2 2 4" xfId="24482" xr:uid="{00000000-0005-0000-0000-00002D130000}"/>
    <cellStyle name="20 % - Markeringsfarve3 2 3 2 2 3" xfId="9179" xr:uid="{00000000-0005-0000-0000-00002E130000}"/>
    <cellStyle name="20 % - Markeringsfarve3 2 3 2 2 3 2" xfId="16967" xr:uid="{00000000-0005-0000-0000-00002F130000}"/>
    <cellStyle name="20 % - Markeringsfarve3 2 3 2 2 3 2 2" xfId="34918" xr:uid="{00000000-0005-0000-0000-000030130000}"/>
    <cellStyle name="20 % - Markeringsfarve3 2 3 2 2 3 3" xfId="27917" xr:uid="{00000000-0005-0000-0000-000031130000}"/>
    <cellStyle name="20 % - Markeringsfarve3 2 3 2 2 4" xfId="13525" xr:uid="{00000000-0005-0000-0000-000032130000}"/>
    <cellStyle name="20 % - Markeringsfarve3 2 3 2 2 4 2" xfId="31483" xr:uid="{00000000-0005-0000-0000-000033130000}"/>
    <cellStyle name="20 % - Markeringsfarve3 2 3 2 2 5" xfId="24481" xr:uid="{00000000-0005-0000-0000-000034130000}"/>
    <cellStyle name="20 % - Markeringsfarve3 2 3 2 3" xfId="5102" xr:uid="{00000000-0005-0000-0000-000035130000}"/>
    <cellStyle name="20 % - Markeringsfarve3 2 3 2 3 2" xfId="9843" xr:uid="{00000000-0005-0000-0000-000036130000}"/>
    <cellStyle name="20 % - Markeringsfarve3 2 3 2 3 2 2" xfId="17625" xr:uid="{00000000-0005-0000-0000-000037130000}"/>
    <cellStyle name="20 % - Markeringsfarve3 2 3 2 3 2 2 2" xfId="35576" xr:uid="{00000000-0005-0000-0000-000038130000}"/>
    <cellStyle name="20 % - Markeringsfarve3 2 3 2 3 2 3" xfId="28575" xr:uid="{00000000-0005-0000-0000-000039130000}"/>
    <cellStyle name="20 % - Markeringsfarve3 2 3 2 3 3" xfId="13527" xr:uid="{00000000-0005-0000-0000-00003A130000}"/>
    <cellStyle name="20 % - Markeringsfarve3 2 3 2 3 3 2" xfId="31485" xr:uid="{00000000-0005-0000-0000-00003B130000}"/>
    <cellStyle name="20 % - Markeringsfarve3 2 3 2 3 4" xfId="24483" xr:uid="{00000000-0005-0000-0000-00003C130000}"/>
    <cellStyle name="20 % - Markeringsfarve3 2 3 2 4" xfId="5103" xr:uid="{00000000-0005-0000-0000-00003D130000}"/>
    <cellStyle name="20 % - Markeringsfarve3 2 3 2 4 2" xfId="9988" xr:uid="{00000000-0005-0000-0000-00003E130000}"/>
    <cellStyle name="20 % - Markeringsfarve3 2 3 2 4 2 2" xfId="17769" xr:uid="{00000000-0005-0000-0000-00003F130000}"/>
    <cellStyle name="20 % - Markeringsfarve3 2 3 2 4 2 2 2" xfId="35720" xr:uid="{00000000-0005-0000-0000-000040130000}"/>
    <cellStyle name="20 % - Markeringsfarve3 2 3 2 4 2 3" xfId="28719" xr:uid="{00000000-0005-0000-0000-000041130000}"/>
    <cellStyle name="20 % - Markeringsfarve3 2 3 2 4 3" xfId="13528" xr:uid="{00000000-0005-0000-0000-000042130000}"/>
    <cellStyle name="20 % - Markeringsfarve3 2 3 2 4 3 2" xfId="31486" xr:uid="{00000000-0005-0000-0000-000043130000}"/>
    <cellStyle name="20 % - Markeringsfarve3 2 3 2 4 4" xfId="24484" xr:uid="{00000000-0005-0000-0000-000044130000}"/>
    <cellStyle name="20 % - Markeringsfarve3 2 3 2 5" xfId="8429" xr:uid="{00000000-0005-0000-0000-000045130000}"/>
    <cellStyle name="20 % - Markeringsfarve3 2 3 2 5 2" xfId="16218" xr:uid="{00000000-0005-0000-0000-000046130000}"/>
    <cellStyle name="20 % - Markeringsfarve3 2 3 2 5 2 2" xfId="34169" xr:uid="{00000000-0005-0000-0000-000047130000}"/>
    <cellStyle name="20 % - Markeringsfarve3 2 3 2 5 3" xfId="27168" xr:uid="{00000000-0005-0000-0000-000048130000}"/>
    <cellStyle name="20 % - Markeringsfarve3 2 3 2 6" xfId="13524" xr:uid="{00000000-0005-0000-0000-000049130000}"/>
    <cellStyle name="20 % - Markeringsfarve3 2 3 2 6 2" xfId="31482" xr:uid="{00000000-0005-0000-0000-00004A130000}"/>
    <cellStyle name="20 % - Markeringsfarve3 2 3 2 7" xfId="5099" xr:uid="{00000000-0005-0000-0000-00004B130000}"/>
    <cellStyle name="20 % - Markeringsfarve3 2 3 2 7 2" xfId="24480" xr:uid="{00000000-0005-0000-0000-00004C130000}"/>
    <cellStyle name="20 % - Markeringsfarve3 2 3 2 8" xfId="22258" xr:uid="{00000000-0005-0000-0000-00004D130000}"/>
    <cellStyle name="20 % - Markeringsfarve3 2 3 3" xfId="5104" xr:uid="{00000000-0005-0000-0000-00004E130000}"/>
    <cellStyle name="20 % - Markeringsfarve3 2 3 3 2" xfId="5105" xr:uid="{00000000-0005-0000-0000-00004F130000}"/>
    <cellStyle name="20 % - Markeringsfarve3 2 3 3 2 2" xfId="5106" xr:uid="{00000000-0005-0000-0000-000050130000}"/>
    <cellStyle name="20 % - Markeringsfarve3 2 3 3 2 2 2" xfId="10643" xr:uid="{00000000-0005-0000-0000-000051130000}"/>
    <cellStyle name="20 % - Markeringsfarve3 2 3 3 2 2 2 2" xfId="18415" xr:uid="{00000000-0005-0000-0000-000052130000}"/>
    <cellStyle name="20 % - Markeringsfarve3 2 3 3 2 2 2 2 2" xfId="36366" xr:uid="{00000000-0005-0000-0000-000053130000}"/>
    <cellStyle name="20 % - Markeringsfarve3 2 3 3 2 2 2 3" xfId="29365" xr:uid="{00000000-0005-0000-0000-000054130000}"/>
    <cellStyle name="20 % - Markeringsfarve3 2 3 3 2 2 3" xfId="13531" xr:uid="{00000000-0005-0000-0000-000055130000}"/>
    <cellStyle name="20 % - Markeringsfarve3 2 3 3 2 2 3 2" xfId="31489" xr:uid="{00000000-0005-0000-0000-000056130000}"/>
    <cellStyle name="20 % - Markeringsfarve3 2 3 3 2 2 4" xfId="24487" xr:uid="{00000000-0005-0000-0000-000057130000}"/>
    <cellStyle name="20 % - Markeringsfarve3 2 3 3 2 3" xfId="9207" xr:uid="{00000000-0005-0000-0000-000058130000}"/>
    <cellStyle name="20 % - Markeringsfarve3 2 3 3 2 3 2" xfId="16995" xr:uid="{00000000-0005-0000-0000-000059130000}"/>
    <cellStyle name="20 % - Markeringsfarve3 2 3 3 2 3 2 2" xfId="34946" xr:uid="{00000000-0005-0000-0000-00005A130000}"/>
    <cellStyle name="20 % - Markeringsfarve3 2 3 3 2 3 3" xfId="27945" xr:uid="{00000000-0005-0000-0000-00005B130000}"/>
    <cellStyle name="20 % - Markeringsfarve3 2 3 3 2 4" xfId="13530" xr:uid="{00000000-0005-0000-0000-00005C130000}"/>
    <cellStyle name="20 % - Markeringsfarve3 2 3 3 2 4 2" xfId="31488" xr:uid="{00000000-0005-0000-0000-00005D130000}"/>
    <cellStyle name="20 % - Markeringsfarve3 2 3 3 2 5" xfId="24486" xr:uid="{00000000-0005-0000-0000-00005E130000}"/>
    <cellStyle name="20 % - Markeringsfarve3 2 3 3 3" xfId="5107" xr:uid="{00000000-0005-0000-0000-00005F130000}"/>
    <cellStyle name="20 % - Markeringsfarve3 2 3 3 3 2" xfId="9873" xr:uid="{00000000-0005-0000-0000-000060130000}"/>
    <cellStyle name="20 % - Markeringsfarve3 2 3 3 3 2 2" xfId="17655" xr:uid="{00000000-0005-0000-0000-000061130000}"/>
    <cellStyle name="20 % - Markeringsfarve3 2 3 3 3 2 2 2" xfId="35606" xr:uid="{00000000-0005-0000-0000-000062130000}"/>
    <cellStyle name="20 % - Markeringsfarve3 2 3 3 3 2 3" xfId="28605" xr:uid="{00000000-0005-0000-0000-000063130000}"/>
    <cellStyle name="20 % - Markeringsfarve3 2 3 3 3 3" xfId="13532" xr:uid="{00000000-0005-0000-0000-000064130000}"/>
    <cellStyle name="20 % - Markeringsfarve3 2 3 3 3 3 2" xfId="31490" xr:uid="{00000000-0005-0000-0000-000065130000}"/>
    <cellStyle name="20 % - Markeringsfarve3 2 3 3 3 4" xfId="24488" xr:uid="{00000000-0005-0000-0000-000066130000}"/>
    <cellStyle name="20 % - Markeringsfarve3 2 3 3 4" xfId="5108" xr:uid="{00000000-0005-0000-0000-000067130000}"/>
    <cellStyle name="20 % - Markeringsfarve3 2 3 3 4 2" xfId="9990" xr:uid="{00000000-0005-0000-0000-000068130000}"/>
    <cellStyle name="20 % - Markeringsfarve3 2 3 3 4 2 2" xfId="17771" xr:uid="{00000000-0005-0000-0000-000069130000}"/>
    <cellStyle name="20 % - Markeringsfarve3 2 3 3 4 2 2 2" xfId="35722" xr:uid="{00000000-0005-0000-0000-00006A130000}"/>
    <cellStyle name="20 % - Markeringsfarve3 2 3 3 4 2 3" xfId="28721" xr:uid="{00000000-0005-0000-0000-00006B130000}"/>
    <cellStyle name="20 % - Markeringsfarve3 2 3 3 4 3" xfId="13533" xr:uid="{00000000-0005-0000-0000-00006C130000}"/>
    <cellStyle name="20 % - Markeringsfarve3 2 3 3 4 3 2" xfId="31491" xr:uid="{00000000-0005-0000-0000-00006D130000}"/>
    <cellStyle name="20 % - Markeringsfarve3 2 3 3 4 4" xfId="24489" xr:uid="{00000000-0005-0000-0000-00006E130000}"/>
    <cellStyle name="20 % - Markeringsfarve3 2 3 3 5" xfId="8430" xr:uid="{00000000-0005-0000-0000-00006F130000}"/>
    <cellStyle name="20 % - Markeringsfarve3 2 3 3 5 2" xfId="16219" xr:uid="{00000000-0005-0000-0000-000070130000}"/>
    <cellStyle name="20 % - Markeringsfarve3 2 3 3 5 2 2" xfId="34170" xr:uid="{00000000-0005-0000-0000-000071130000}"/>
    <cellStyle name="20 % - Markeringsfarve3 2 3 3 5 3" xfId="27169" xr:uid="{00000000-0005-0000-0000-000072130000}"/>
    <cellStyle name="20 % - Markeringsfarve3 2 3 3 6" xfId="13529" xr:uid="{00000000-0005-0000-0000-000073130000}"/>
    <cellStyle name="20 % - Markeringsfarve3 2 3 3 6 2" xfId="31487" xr:uid="{00000000-0005-0000-0000-000074130000}"/>
    <cellStyle name="20 % - Markeringsfarve3 2 3 3 7" xfId="24485" xr:uid="{00000000-0005-0000-0000-000075130000}"/>
    <cellStyle name="20 % - Markeringsfarve3 2 3 4" xfId="5109" xr:uid="{00000000-0005-0000-0000-000076130000}"/>
    <cellStyle name="20 % - Markeringsfarve3 2 3 4 2" xfId="5110" xr:uid="{00000000-0005-0000-0000-000077130000}"/>
    <cellStyle name="20 % - Markeringsfarve3 2 3 4 2 2" xfId="5111" xr:uid="{00000000-0005-0000-0000-000078130000}"/>
    <cellStyle name="20 % - Markeringsfarve3 2 3 4 2 2 2" xfId="10851" xr:uid="{00000000-0005-0000-0000-000079130000}"/>
    <cellStyle name="20 % - Markeringsfarve3 2 3 4 2 2 2 2" xfId="18623" xr:uid="{00000000-0005-0000-0000-00007A130000}"/>
    <cellStyle name="20 % - Markeringsfarve3 2 3 4 2 2 2 2 2" xfId="36574" xr:uid="{00000000-0005-0000-0000-00007B130000}"/>
    <cellStyle name="20 % - Markeringsfarve3 2 3 4 2 2 2 3" xfId="29573" xr:uid="{00000000-0005-0000-0000-00007C130000}"/>
    <cellStyle name="20 % - Markeringsfarve3 2 3 4 2 2 3" xfId="13536" xr:uid="{00000000-0005-0000-0000-00007D130000}"/>
    <cellStyle name="20 % - Markeringsfarve3 2 3 4 2 2 3 2" xfId="31494" xr:uid="{00000000-0005-0000-0000-00007E130000}"/>
    <cellStyle name="20 % - Markeringsfarve3 2 3 4 2 2 4" xfId="24492" xr:uid="{00000000-0005-0000-0000-00007F130000}"/>
    <cellStyle name="20 % - Markeringsfarve3 2 3 4 2 3" xfId="9381" xr:uid="{00000000-0005-0000-0000-000080130000}"/>
    <cellStyle name="20 % - Markeringsfarve3 2 3 4 2 3 2" xfId="17166" xr:uid="{00000000-0005-0000-0000-000081130000}"/>
    <cellStyle name="20 % - Markeringsfarve3 2 3 4 2 3 2 2" xfId="35117" xr:uid="{00000000-0005-0000-0000-000082130000}"/>
    <cellStyle name="20 % - Markeringsfarve3 2 3 4 2 3 3" xfId="28116" xr:uid="{00000000-0005-0000-0000-000083130000}"/>
    <cellStyle name="20 % - Markeringsfarve3 2 3 4 2 4" xfId="13535" xr:uid="{00000000-0005-0000-0000-000084130000}"/>
    <cellStyle name="20 % - Markeringsfarve3 2 3 4 2 4 2" xfId="31493" xr:uid="{00000000-0005-0000-0000-000085130000}"/>
    <cellStyle name="20 % - Markeringsfarve3 2 3 4 2 5" xfId="24491" xr:uid="{00000000-0005-0000-0000-000086130000}"/>
    <cellStyle name="20 % - Markeringsfarve3 2 3 4 3" xfId="5112" xr:uid="{00000000-0005-0000-0000-000087130000}"/>
    <cellStyle name="20 % - Markeringsfarve3 2 3 4 3 2" xfId="10127" xr:uid="{00000000-0005-0000-0000-000088130000}"/>
    <cellStyle name="20 % - Markeringsfarve3 2 3 4 3 2 2" xfId="17908" xr:uid="{00000000-0005-0000-0000-000089130000}"/>
    <cellStyle name="20 % - Markeringsfarve3 2 3 4 3 2 2 2" xfId="35859" xr:uid="{00000000-0005-0000-0000-00008A130000}"/>
    <cellStyle name="20 % - Markeringsfarve3 2 3 4 3 2 3" xfId="28858" xr:uid="{00000000-0005-0000-0000-00008B130000}"/>
    <cellStyle name="20 % - Markeringsfarve3 2 3 4 3 3" xfId="13537" xr:uid="{00000000-0005-0000-0000-00008C130000}"/>
    <cellStyle name="20 % - Markeringsfarve3 2 3 4 3 3 2" xfId="31495" xr:uid="{00000000-0005-0000-0000-00008D130000}"/>
    <cellStyle name="20 % - Markeringsfarve3 2 3 4 3 4" xfId="24493" xr:uid="{00000000-0005-0000-0000-00008E130000}"/>
    <cellStyle name="20 % - Markeringsfarve3 2 3 4 4" xfId="5113" xr:uid="{00000000-0005-0000-0000-00008F130000}"/>
    <cellStyle name="20 % - Markeringsfarve3 2 3 4 4 2" xfId="9991" xr:uid="{00000000-0005-0000-0000-000090130000}"/>
    <cellStyle name="20 % - Markeringsfarve3 2 3 4 4 2 2" xfId="17772" xr:uid="{00000000-0005-0000-0000-000091130000}"/>
    <cellStyle name="20 % - Markeringsfarve3 2 3 4 4 2 2 2" xfId="35723" xr:uid="{00000000-0005-0000-0000-000092130000}"/>
    <cellStyle name="20 % - Markeringsfarve3 2 3 4 4 2 3" xfId="28722" xr:uid="{00000000-0005-0000-0000-000093130000}"/>
    <cellStyle name="20 % - Markeringsfarve3 2 3 4 4 3" xfId="13538" xr:uid="{00000000-0005-0000-0000-000094130000}"/>
    <cellStyle name="20 % - Markeringsfarve3 2 3 4 4 3 2" xfId="31496" xr:uid="{00000000-0005-0000-0000-000095130000}"/>
    <cellStyle name="20 % - Markeringsfarve3 2 3 4 4 4" xfId="24494" xr:uid="{00000000-0005-0000-0000-000096130000}"/>
    <cellStyle name="20 % - Markeringsfarve3 2 3 4 5" xfId="8431" xr:uid="{00000000-0005-0000-0000-000097130000}"/>
    <cellStyle name="20 % - Markeringsfarve3 2 3 4 5 2" xfId="16220" xr:uid="{00000000-0005-0000-0000-000098130000}"/>
    <cellStyle name="20 % - Markeringsfarve3 2 3 4 5 2 2" xfId="34171" xr:uid="{00000000-0005-0000-0000-000099130000}"/>
    <cellStyle name="20 % - Markeringsfarve3 2 3 4 5 3" xfId="27170" xr:uid="{00000000-0005-0000-0000-00009A130000}"/>
    <cellStyle name="20 % - Markeringsfarve3 2 3 4 6" xfId="13534" xr:uid="{00000000-0005-0000-0000-00009B130000}"/>
    <cellStyle name="20 % - Markeringsfarve3 2 3 4 6 2" xfId="31492" xr:uid="{00000000-0005-0000-0000-00009C130000}"/>
    <cellStyle name="20 % - Markeringsfarve3 2 3 4 7" xfId="24490" xr:uid="{00000000-0005-0000-0000-00009D130000}"/>
    <cellStyle name="20 % - Markeringsfarve3 2 3 5" xfId="5114" xr:uid="{00000000-0005-0000-0000-00009E130000}"/>
    <cellStyle name="20 % - Markeringsfarve3 2 3 5 2" xfId="5115" xr:uid="{00000000-0005-0000-0000-00009F130000}"/>
    <cellStyle name="20 % - Markeringsfarve3 2 3 5 2 2" xfId="5116" xr:uid="{00000000-0005-0000-0000-0000A0130000}"/>
    <cellStyle name="20 % - Markeringsfarve3 2 3 5 2 2 2" xfId="10968" xr:uid="{00000000-0005-0000-0000-0000A1130000}"/>
    <cellStyle name="20 % - Markeringsfarve3 2 3 5 2 2 2 2" xfId="18740" xr:uid="{00000000-0005-0000-0000-0000A2130000}"/>
    <cellStyle name="20 % - Markeringsfarve3 2 3 5 2 2 2 2 2" xfId="36691" xr:uid="{00000000-0005-0000-0000-0000A3130000}"/>
    <cellStyle name="20 % - Markeringsfarve3 2 3 5 2 2 2 3" xfId="29690" xr:uid="{00000000-0005-0000-0000-0000A4130000}"/>
    <cellStyle name="20 % - Markeringsfarve3 2 3 5 2 2 3" xfId="13541" xr:uid="{00000000-0005-0000-0000-0000A5130000}"/>
    <cellStyle name="20 % - Markeringsfarve3 2 3 5 2 2 3 2" xfId="31499" xr:uid="{00000000-0005-0000-0000-0000A6130000}"/>
    <cellStyle name="20 % - Markeringsfarve3 2 3 5 2 2 4" xfId="24497" xr:uid="{00000000-0005-0000-0000-0000A7130000}"/>
    <cellStyle name="20 % - Markeringsfarve3 2 3 5 2 3" xfId="9480" xr:uid="{00000000-0005-0000-0000-0000A8130000}"/>
    <cellStyle name="20 % - Markeringsfarve3 2 3 5 2 3 2" xfId="17265" xr:uid="{00000000-0005-0000-0000-0000A9130000}"/>
    <cellStyle name="20 % - Markeringsfarve3 2 3 5 2 3 2 2" xfId="35216" xr:uid="{00000000-0005-0000-0000-0000AA130000}"/>
    <cellStyle name="20 % - Markeringsfarve3 2 3 5 2 3 3" xfId="28215" xr:uid="{00000000-0005-0000-0000-0000AB130000}"/>
    <cellStyle name="20 % - Markeringsfarve3 2 3 5 2 4" xfId="13540" xr:uid="{00000000-0005-0000-0000-0000AC130000}"/>
    <cellStyle name="20 % - Markeringsfarve3 2 3 5 2 4 2" xfId="31498" xr:uid="{00000000-0005-0000-0000-0000AD130000}"/>
    <cellStyle name="20 % - Markeringsfarve3 2 3 5 2 5" xfId="24496" xr:uid="{00000000-0005-0000-0000-0000AE130000}"/>
    <cellStyle name="20 % - Markeringsfarve3 2 3 5 3" xfId="5117" xr:uid="{00000000-0005-0000-0000-0000AF130000}"/>
    <cellStyle name="20 % - Markeringsfarve3 2 3 5 3 2" xfId="10244" xr:uid="{00000000-0005-0000-0000-0000B0130000}"/>
    <cellStyle name="20 % - Markeringsfarve3 2 3 5 3 2 2" xfId="18025" xr:uid="{00000000-0005-0000-0000-0000B1130000}"/>
    <cellStyle name="20 % - Markeringsfarve3 2 3 5 3 2 2 2" xfId="35976" xr:uid="{00000000-0005-0000-0000-0000B2130000}"/>
    <cellStyle name="20 % - Markeringsfarve3 2 3 5 3 2 3" xfId="28975" xr:uid="{00000000-0005-0000-0000-0000B3130000}"/>
    <cellStyle name="20 % - Markeringsfarve3 2 3 5 3 3" xfId="13542" xr:uid="{00000000-0005-0000-0000-0000B4130000}"/>
    <cellStyle name="20 % - Markeringsfarve3 2 3 5 3 3 2" xfId="31500" xr:uid="{00000000-0005-0000-0000-0000B5130000}"/>
    <cellStyle name="20 % - Markeringsfarve3 2 3 5 3 4" xfId="24498" xr:uid="{00000000-0005-0000-0000-0000B6130000}"/>
    <cellStyle name="20 % - Markeringsfarve3 2 3 5 4" xfId="5118" xr:uid="{00000000-0005-0000-0000-0000B7130000}"/>
    <cellStyle name="20 % - Markeringsfarve3 2 3 5 4 2" xfId="9993" xr:uid="{00000000-0005-0000-0000-0000B8130000}"/>
    <cellStyle name="20 % - Markeringsfarve3 2 3 5 4 2 2" xfId="17774" xr:uid="{00000000-0005-0000-0000-0000B9130000}"/>
    <cellStyle name="20 % - Markeringsfarve3 2 3 5 4 2 2 2" xfId="35725" xr:uid="{00000000-0005-0000-0000-0000BA130000}"/>
    <cellStyle name="20 % - Markeringsfarve3 2 3 5 4 2 3" xfId="28724" xr:uid="{00000000-0005-0000-0000-0000BB130000}"/>
    <cellStyle name="20 % - Markeringsfarve3 2 3 5 4 3" xfId="13543" xr:uid="{00000000-0005-0000-0000-0000BC130000}"/>
    <cellStyle name="20 % - Markeringsfarve3 2 3 5 4 3 2" xfId="31501" xr:uid="{00000000-0005-0000-0000-0000BD130000}"/>
    <cellStyle name="20 % - Markeringsfarve3 2 3 5 4 4" xfId="24499" xr:uid="{00000000-0005-0000-0000-0000BE130000}"/>
    <cellStyle name="20 % - Markeringsfarve3 2 3 5 5" xfId="8432" xr:uid="{00000000-0005-0000-0000-0000BF130000}"/>
    <cellStyle name="20 % - Markeringsfarve3 2 3 5 5 2" xfId="16221" xr:uid="{00000000-0005-0000-0000-0000C0130000}"/>
    <cellStyle name="20 % - Markeringsfarve3 2 3 5 5 2 2" xfId="34172" xr:uid="{00000000-0005-0000-0000-0000C1130000}"/>
    <cellStyle name="20 % - Markeringsfarve3 2 3 5 5 3" xfId="27171" xr:uid="{00000000-0005-0000-0000-0000C2130000}"/>
    <cellStyle name="20 % - Markeringsfarve3 2 3 5 6" xfId="13539" xr:uid="{00000000-0005-0000-0000-0000C3130000}"/>
    <cellStyle name="20 % - Markeringsfarve3 2 3 5 6 2" xfId="31497" xr:uid="{00000000-0005-0000-0000-0000C4130000}"/>
    <cellStyle name="20 % - Markeringsfarve3 2 3 5 7" xfId="24495" xr:uid="{00000000-0005-0000-0000-0000C5130000}"/>
    <cellStyle name="20 % - Markeringsfarve3 2 3 6" xfId="5119" xr:uid="{00000000-0005-0000-0000-0000C6130000}"/>
    <cellStyle name="20 % - Markeringsfarve3 2 3 6 2" xfId="5120" xr:uid="{00000000-0005-0000-0000-0000C7130000}"/>
    <cellStyle name="20 % - Markeringsfarve3 2 3 6 2 2" xfId="5121" xr:uid="{00000000-0005-0000-0000-0000C8130000}"/>
    <cellStyle name="20 % - Markeringsfarve3 2 3 6 2 2 2" xfId="10998" xr:uid="{00000000-0005-0000-0000-0000C9130000}"/>
    <cellStyle name="20 % - Markeringsfarve3 2 3 6 2 2 2 2" xfId="18770" xr:uid="{00000000-0005-0000-0000-0000CA130000}"/>
    <cellStyle name="20 % - Markeringsfarve3 2 3 6 2 2 2 2 2" xfId="36721" xr:uid="{00000000-0005-0000-0000-0000CB130000}"/>
    <cellStyle name="20 % - Markeringsfarve3 2 3 6 2 2 2 3" xfId="29720" xr:uid="{00000000-0005-0000-0000-0000CC130000}"/>
    <cellStyle name="20 % - Markeringsfarve3 2 3 6 2 2 3" xfId="13546" xr:uid="{00000000-0005-0000-0000-0000CD130000}"/>
    <cellStyle name="20 % - Markeringsfarve3 2 3 6 2 2 3 2" xfId="31504" xr:uid="{00000000-0005-0000-0000-0000CE130000}"/>
    <cellStyle name="20 % - Markeringsfarve3 2 3 6 2 2 4" xfId="24502" xr:uid="{00000000-0005-0000-0000-0000CF130000}"/>
    <cellStyle name="20 % - Markeringsfarve3 2 3 6 2 3" xfId="9509" xr:uid="{00000000-0005-0000-0000-0000D0130000}"/>
    <cellStyle name="20 % - Markeringsfarve3 2 3 6 2 3 2" xfId="17294" xr:uid="{00000000-0005-0000-0000-0000D1130000}"/>
    <cellStyle name="20 % - Markeringsfarve3 2 3 6 2 3 2 2" xfId="35245" xr:uid="{00000000-0005-0000-0000-0000D2130000}"/>
    <cellStyle name="20 % - Markeringsfarve3 2 3 6 2 3 3" xfId="28244" xr:uid="{00000000-0005-0000-0000-0000D3130000}"/>
    <cellStyle name="20 % - Markeringsfarve3 2 3 6 2 4" xfId="13545" xr:uid="{00000000-0005-0000-0000-0000D4130000}"/>
    <cellStyle name="20 % - Markeringsfarve3 2 3 6 2 4 2" xfId="31503" xr:uid="{00000000-0005-0000-0000-0000D5130000}"/>
    <cellStyle name="20 % - Markeringsfarve3 2 3 6 2 5" xfId="24501" xr:uid="{00000000-0005-0000-0000-0000D6130000}"/>
    <cellStyle name="20 % - Markeringsfarve3 2 3 6 3" xfId="5122" xr:uid="{00000000-0005-0000-0000-0000D7130000}"/>
    <cellStyle name="20 % - Markeringsfarve3 2 3 6 3 2" xfId="10275" xr:uid="{00000000-0005-0000-0000-0000D8130000}"/>
    <cellStyle name="20 % - Markeringsfarve3 2 3 6 3 2 2" xfId="18056" xr:uid="{00000000-0005-0000-0000-0000D9130000}"/>
    <cellStyle name="20 % - Markeringsfarve3 2 3 6 3 2 2 2" xfId="36007" xr:uid="{00000000-0005-0000-0000-0000DA130000}"/>
    <cellStyle name="20 % - Markeringsfarve3 2 3 6 3 2 3" xfId="29006" xr:uid="{00000000-0005-0000-0000-0000DB130000}"/>
    <cellStyle name="20 % - Markeringsfarve3 2 3 6 3 3" xfId="13547" xr:uid="{00000000-0005-0000-0000-0000DC130000}"/>
    <cellStyle name="20 % - Markeringsfarve3 2 3 6 3 3 2" xfId="31505" xr:uid="{00000000-0005-0000-0000-0000DD130000}"/>
    <cellStyle name="20 % - Markeringsfarve3 2 3 6 3 4" xfId="24503" xr:uid="{00000000-0005-0000-0000-0000DE130000}"/>
    <cellStyle name="20 % - Markeringsfarve3 2 3 6 4" xfId="5123" xr:uid="{00000000-0005-0000-0000-0000DF130000}"/>
    <cellStyle name="20 % - Markeringsfarve3 2 3 6 4 2" xfId="9995" xr:uid="{00000000-0005-0000-0000-0000E0130000}"/>
    <cellStyle name="20 % - Markeringsfarve3 2 3 6 4 2 2" xfId="17776" xr:uid="{00000000-0005-0000-0000-0000E1130000}"/>
    <cellStyle name="20 % - Markeringsfarve3 2 3 6 4 2 2 2" xfId="35727" xr:uid="{00000000-0005-0000-0000-0000E2130000}"/>
    <cellStyle name="20 % - Markeringsfarve3 2 3 6 4 2 3" xfId="28726" xr:uid="{00000000-0005-0000-0000-0000E3130000}"/>
    <cellStyle name="20 % - Markeringsfarve3 2 3 6 4 3" xfId="13548" xr:uid="{00000000-0005-0000-0000-0000E4130000}"/>
    <cellStyle name="20 % - Markeringsfarve3 2 3 6 4 3 2" xfId="31506" xr:uid="{00000000-0005-0000-0000-0000E5130000}"/>
    <cellStyle name="20 % - Markeringsfarve3 2 3 6 4 4" xfId="24504" xr:uid="{00000000-0005-0000-0000-0000E6130000}"/>
    <cellStyle name="20 % - Markeringsfarve3 2 3 6 5" xfId="8433" xr:uid="{00000000-0005-0000-0000-0000E7130000}"/>
    <cellStyle name="20 % - Markeringsfarve3 2 3 6 5 2" xfId="16222" xr:uid="{00000000-0005-0000-0000-0000E8130000}"/>
    <cellStyle name="20 % - Markeringsfarve3 2 3 6 5 2 2" xfId="34173" xr:uid="{00000000-0005-0000-0000-0000E9130000}"/>
    <cellStyle name="20 % - Markeringsfarve3 2 3 6 5 3" xfId="27172" xr:uid="{00000000-0005-0000-0000-0000EA130000}"/>
    <cellStyle name="20 % - Markeringsfarve3 2 3 6 6" xfId="13544" xr:uid="{00000000-0005-0000-0000-0000EB130000}"/>
    <cellStyle name="20 % - Markeringsfarve3 2 3 6 6 2" xfId="31502" xr:uid="{00000000-0005-0000-0000-0000EC130000}"/>
    <cellStyle name="20 % - Markeringsfarve3 2 3 6 7" xfId="24500" xr:uid="{00000000-0005-0000-0000-0000ED130000}"/>
    <cellStyle name="20 % - Markeringsfarve3 2 3 7" xfId="5124" xr:uid="{00000000-0005-0000-0000-0000EE130000}"/>
    <cellStyle name="20 % - Markeringsfarve3 2 3 7 2" xfId="5125" xr:uid="{00000000-0005-0000-0000-0000EF130000}"/>
    <cellStyle name="20 % - Markeringsfarve3 2 3 7 2 2" xfId="10494" xr:uid="{00000000-0005-0000-0000-0000F0130000}"/>
    <cellStyle name="20 % - Markeringsfarve3 2 3 7 2 2 2" xfId="18266" xr:uid="{00000000-0005-0000-0000-0000F1130000}"/>
    <cellStyle name="20 % - Markeringsfarve3 2 3 7 2 2 2 2" xfId="36217" xr:uid="{00000000-0005-0000-0000-0000F2130000}"/>
    <cellStyle name="20 % - Markeringsfarve3 2 3 7 2 2 3" xfId="29216" xr:uid="{00000000-0005-0000-0000-0000F3130000}"/>
    <cellStyle name="20 % - Markeringsfarve3 2 3 7 2 3" xfId="13550" xr:uid="{00000000-0005-0000-0000-0000F4130000}"/>
    <cellStyle name="20 % - Markeringsfarve3 2 3 7 2 3 2" xfId="31508" xr:uid="{00000000-0005-0000-0000-0000F5130000}"/>
    <cellStyle name="20 % - Markeringsfarve3 2 3 7 2 4" xfId="24506" xr:uid="{00000000-0005-0000-0000-0000F6130000}"/>
    <cellStyle name="20 % - Markeringsfarve3 2 3 7 3" xfId="9080" xr:uid="{00000000-0005-0000-0000-0000F7130000}"/>
    <cellStyle name="20 % - Markeringsfarve3 2 3 7 3 2" xfId="16868" xr:uid="{00000000-0005-0000-0000-0000F8130000}"/>
    <cellStyle name="20 % - Markeringsfarve3 2 3 7 3 2 2" xfId="34819" xr:uid="{00000000-0005-0000-0000-0000F9130000}"/>
    <cellStyle name="20 % - Markeringsfarve3 2 3 7 3 3" xfId="27818" xr:uid="{00000000-0005-0000-0000-0000FA130000}"/>
    <cellStyle name="20 % - Markeringsfarve3 2 3 7 4" xfId="13549" xr:uid="{00000000-0005-0000-0000-0000FB130000}"/>
    <cellStyle name="20 % - Markeringsfarve3 2 3 7 4 2" xfId="31507" xr:uid="{00000000-0005-0000-0000-0000FC130000}"/>
    <cellStyle name="20 % - Markeringsfarve3 2 3 7 5" xfId="24505" xr:uid="{00000000-0005-0000-0000-0000FD130000}"/>
    <cellStyle name="20 % - Markeringsfarve3 2 3 8" xfId="5126" xr:uid="{00000000-0005-0000-0000-0000FE130000}"/>
    <cellStyle name="20 % - Markeringsfarve3 2 3 8 2" xfId="9722" xr:uid="{00000000-0005-0000-0000-0000FF130000}"/>
    <cellStyle name="20 % - Markeringsfarve3 2 3 8 2 2" xfId="17504" xr:uid="{00000000-0005-0000-0000-000000140000}"/>
    <cellStyle name="20 % - Markeringsfarve3 2 3 8 2 2 2" xfId="35455" xr:uid="{00000000-0005-0000-0000-000001140000}"/>
    <cellStyle name="20 % - Markeringsfarve3 2 3 8 2 3" xfId="28454" xr:uid="{00000000-0005-0000-0000-000002140000}"/>
    <cellStyle name="20 % - Markeringsfarve3 2 3 8 3" xfId="13551" xr:uid="{00000000-0005-0000-0000-000003140000}"/>
    <cellStyle name="20 % - Markeringsfarve3 2 3 8 3 2" xfId="31509" xr:uid="{00000000-0005-0000-0000-000004140000}"/>
    <cellStyle name="20 % - Markeringsfarve3 2 3 8 4" xfId="24507" xr:uid="{00000000-0005-0000-0000-000005140000}"/>
    <cellStyle name="20 % - Markeringsfarve3 2 3 9" xfId="5127" xr:uid="{00000000-0005-0000-0000-000006140000}"/>
    <cellStyle name="20 % - Markeringsfarve3 2 3 9 2" xfId="9986" xr:uid="{00000000-0005-0000-0000-000007140000}"/>
    <cellStyle name="20 % - Markeringsfarve3 2 3 9 2 2" xfId="17767" xr:uid="{00000000-0005-0000-0000-000008140000}"/>
    <cellStyle name="20 % - Markeringsfarve3 2 3 9 2 2 2" xfId="35718" xr:uid="{00000000-0005-0000-0000-000009140000}"/>
    <cellStyle name="20 % - Markeringsfarve3 2 3 9 2 3" xfId="28717" xr:uid="{00000000-0005-0000-0000-00000A140000}"/>
    <cellStyle name="20 % - Markeringsfarve3 2 3 9 3" xfId="13552" xr:uid="{00000000-0005-0000-0000-00000B140000}"/>
    <cellStyle name="20 % - Markeringsfarve3 2 3 9 3 2" xfId="31510" xr:uid="{00000000-0005-0000-0000-00000C140000}"/>
    <cellStyle name="20 % - Markeringsfarve3 2 3 9 4" xfId="24508" xr:uid="{00000000-0005-0000-0000-00000D140000}"/>
    <cellStyle name="20 % - Markeringsfarve3 2 4" xfId="2875" xr:uid="{00000000-0005-0000-0000-00000E140000}"/>
    <cellStyle name="20 % - Markeringsfarve3 2 4 2" xfId="2876" xr:uid="{00000000-0005-0000-0000-00000F140000}"/>
    <cellStyle name="20 % - Markeringsfarve3 2 4 2 2" xfId="5130" xr:uid="{00000000-0005-0000-0000-000010140000}"/>
    <cellStyle name="20 % - Markeringsfarve3 2 4 2 2 2" xfId="10535" xr:uid="{00000000-0005-0000-0000-000011140000}"/>
    <cellStyle name="20 % - Markeringsfarve3 2 4 2 2 2 2" xfId="18307" xr:uid="{00000000-0005-0000-0000-000012140000}"/>
    <cellStyle name="20 % - Markeringsfarve3 2 4 2 2 2 2 2" xfId="36258" xr:uid="{00000000-0005-0000-0000-000013140000}"/>
    <cellStyle name="20 % - Markeringsfarve3 2 4 2 2 2 3" xfId="29257" xr:uid="{00000000-0005-0000-0000-000014140000}"/>
    <cellStyle name="20 % - Markeringsfarve3 2 4 2 2 3" xfId="13555" xr:uid="{00000000-0005-0000-0000-000015140000}"/>
    <cellStyle name="20 % - Markeringsfarve3 2 4 2 2 3 2" xfId="31513" xr:uid="{00000000-0005-0000-0000-000016140000}"/>
    <cellStyle name="20 % - Markeringsfarve3 2 4 2 2 4" xfId="24511" xr:uid="{00000000-0005-0000-0000-000017140000}"/>
    <cellStyle name="20 % - Markeringsfarve3 2 4 2 3" xfId="9113" xr:uid="{00000000-0005-0000-0000-000018140000}"/>
    <cellStyle name="20 % - Markeringsfarve3 2 4 2 3 2" xfId="16901" xr:uid="{00000000-0005-0000-0000-000019140000}"/>
    <cellStyle name="20 % - Markeringsfarve3 2 4 2 3 2 2" xfId="34852" xr:uid="{00000000-0005-0000-0000-00001A140000}"/>
    <cellStyle name="20 % - Markeringsfarve3 2 4 2 3 3" xfId="27851" xr:uid="{00000000-0005-0000-0000-00001B140000}"/>
    <cellStyle name="20 % - Markeringsfarve3 2 4 2 4" xfId="13554" xr:uid="{00000000-0005-0000-0000-00001C140000}"/>
    <cellStyle name="20 % - Markeringsfarve3 2 4 2 4 2" xfId="31512" xr:uid="{00000000-0005-0000-0000-00001D140000}"/>
    <cellStyle name="20 % - Markeringsfarve3 2 4 2 5" xfId="5129" xr:uid="{00000000-0005-0000-0000-00001E140000}"/>
    <cellStyle name="20 % - Markeringsfarve3 2 4 2 5 2" xfId="24510" xr:uid="{00000000-0005-0000-0000-00001F140000}"/>
    <cellStyle name="20 % - Markeringsfarve3 2 4 2 6" xfId="22260" xr:uid="{00000000-0005-0000-0000-000020140000}"/>
    <cellStyle name="20 % - Markeringsfarve3 2 4 3" xfId="5131" xr:uid="{00000000-0005-0000-0000-000021140000}"/>
    <cellStyle name="20 % - Markeringsfarve3 2 4 3 2" xfId="9765" xr:uid="{00000000-0005-0000-0000-000022140000}"/>
    <cellStyle name="20 % - Markeringsfarve3 2 4 3 2 2" xfId="17547" xr:uid="{00000000-0005-0000-0000-000023140000}"/>
    <cellStyle name="20 % - Markeringsfarve3 2 4 3 2 2 2" xfId="35498" xr:uid="{00000000-0005-0000-0000-000024140000}"/>
    <cellStyle name="20 % - Markeringsfarve3 2 4 3 2 3" xfId="28497" xr:uid="{00000000-0005-0000-0000-000025140000}"/>
    <cellStyle name="20 % - Markeringsfarve3 2 4 3 3" xfId="13556" xr:uid="{00000000-0005-0000-0000-000026140000}"/>
    <cellStyle name="20 % - Markeringsfarve3 2 4 3 3 2" xfId="31514" xr:uid="{00000000-0005-0000-0000-000027140000}"/>
    <cellStyle name="20 % - Markeringsfarve3 2 4 3 4" xfId="24512" xr:uid="{00000000-0005-0000-0000-000028140000}"/>
    <cellStyle name="20 % - Markeringsfarve3 2 4 4" xfId="5132" xr:uid="{00000000-0005-0000-0000-000029140000}"/>
    <cellStyle name="20 % - Markeringsfarve3 2 4 4 2" xfId="11214" xr:uid="{00000000-0005-0000-0000-00002A140000}"/>
    <cellStyle name="20 % - Markeringsfarve3 2 4 4 2 2" xfId="18979" xr:uid="{00000000-0005-0000-0000-00002B140000}"/>
    <cellStyle name="20 % - Markeringsfarve3 2 4 4 2 2 2" xfId="36930" xr:uid="{00000000-0005-0000-0000-00002C140000}"/>
    <cellStyle name="20 % - Markeringsfarve3 2 4 4 2 3" xfId="29929" xr:uid="{00000000-0005-0000-0000-00002D140000}"/>
    <cellStyle name="20 % - Markeringsfarve3 2 4 4 3" xfId="13557" xr:uid="{00000000-0005-0000-0000-00002E140000}"/>
    <cellStyle name="20 % - Markeringsfarve3 2 4 4 3 2" xfId="31515" xr:uid="{00000000-0005-0000-0000-00002F140000}"/>
    <cellStyle name="20 % - Markeringsfarve3 2 4 4 4" xfId="24513" xr:uid="{00000000-0005-0000-0000-000030140000}"/>
    <cellStyle name="20 % - Markeringsfarve3 2 4 5" xfId="8434" xr:uid="{00000000-0005-0000-0000-000031140000}"/>
    <cellStyle name="20 % - Markeringsfarve3 2 4 5 2" xfId="16223" xr:uid="{00000000-0005-0000-0000-000032140000}"/>
    <cellStyle name="20 % - Markeringsfarve3 2 4 5 2 2" xfId="34174" xr:uid="{00000000-0005-0000-0000-000033140000}"/>
    <cellStyle name="20 % - Markeringsfarve3 2 4 5 3" xfId="27173" xr:uid="{00000000-0005-0000-0000-000034140000}"/>
    <cellStyle name="20 % - Markeringsfarve3 2 4 6" xfId="13553" xr:uid="{00000000-0005-0000-0000-000035140000}"/>
    <cellStyle name="20 % - Markeringsfarve3 2 4 6 2" xfId="31511" xr:uid="{00000000-0005-0000-0000-000036140000}"/>
    <cellStyle name="20 % - Markeringsfarve3 2 4 7" xfId="5128" xr:uid="{00000000-0005-0000-0000-000037140000}"/>
    <cellStyle name="20 % - Markeringsfarve3 2 4 7 2" xfId="24509" xr:uid="{00000000-0005-0000-0000-000038140000}"/>
    <cellStyle name="20 % - Markeringsfarve3 2 4 8" xfId="22259" xr:uid="{00000000-0005-0000-0000-000039140000}"/>
    <cellStyle name="20 % - Markeringsfarve3 2 5" xfId="2877" xr:uid="{00000000-0005-0000-0000-00003A140000}"/>
    <cellStyle name="20 % - Markeringsfarve3 2 5 2" xfId="5134" xr:uid="{00000000-0005-0000-0000-00003B140000}"/>
    <cellStyle name="20 % - Markeringsfarve3 2 5 2 2" xfId="5135" xr:uid="{00000000-0005-0000-0000-00003C140000}"/>
    <cellStyle name="20 % - Markeringsfarve3 2 5 2 2 2" xfId="10641" xr:uid="{00000000-0005-0000-0000-00003D140000}"/>
    <cellStyle name="20 % - Markeringsfarve3 2 5 2 2 2 2" xfId="18413" xr:uid="{00000000-0005-0000-0000-00003E140000}"/>
    <cellStyle name="20 % - Markeringsfarve3 2 5 2 2 2 2 2" xfId="36364" xr:uid="{00000000-0005-0000-0000-00003F140000}"/>
    <cellStyle name="20 % - Markeringsfarve3 2 5 2 2 2 3" xfId="29363" xr:uid="{00000000-0005-0000-0000-000040140000}"/>
    <cellStyle name="20 % - Markeringsfarve3 2 5 2 2 3" xfId="13560" xr:uid="{00000000-0005-0000-0000-000041140000}"/>
    <cellStyle name="20 % - Markeringsfarve3 2 5 2 2 3 2" xfId="31518" xr:uid="{00000000-0005-0000-0000-000042140000}"/>
    <cellStyle name="20 % - Markeringsfarve3 2 5 2 2 4" xfId="24516" xr:uid="{00000000-0005-0000-0000-000043140000}"/>
    <cellStyle name="20 % - Markeringsfarve3 2 5 2 3" xfId="9205" xr:uid="{00000000-0005-0000-0000-000044140000}"/>
    <cellStyle name="20 % - Markeringsfarve3 2 5 2 3 2" xfId="16993" xr:uid="{00000000-0005-0000-0000-000045140000}"/>
    <cellStyle name="20 % - Markeringsfarve3 2 5 2 3 2 2" xfId="34944" xr:uid="{00000000-0005-0000-0000-000046140000}"/>
    <cellStyle name="20 % - Markeringsfarve3 2 5 2 3 3" xfId="27943" xr:uid="{00000000-0005-0000-0000-000047140000}"/>
    <cellStyle name="20 % - Markeringsfarve3 2 5 2 4" xfId="13559" xr:uid="{00000000-0005-0000-0000-000048140000}"/>
    <cellStyle name="20 % - Markeringsfarve3 2 5 2 4 2" xfId="31517" xr:uid="{00000000-0005-0000-0000-000049140000}"/>
    <cellStyle name="20 % - Markeringsfarve3 2 5 2 5" xfId="24515" xr:uid="{00000000-0005-0000-0000-00004A140000}"/>
    <cellStyle name="20 % - Markeringsfarve3 2 5 3" xfId="5136" xr:uid="{00000000-0005-0000-0000-00004B140000}"/>
    <cellStyle name="20 % - Markeringsfarve3 2 5 3 2" xfId="9871" xr:uid="{00000000-0005-0000-0000-00004C140000}"/>
    <cellStyle name="20 % - Markeringsfarve3 2 5 3 2 2" xfId="17653" xr:uid="{00000000-0005-0000-0000-00004D140000}"/>
    <cellStyle name="20 % - Markeringsfarve3 2 5 3 2 2 2" xfId="35604" xr:uid="{00000000-0005-0000-0000-00004E140000}"/>
    <cellStyle name="20 % - Markeringsfarve3 2 5 3 2 3" xfId="28603" xr:uid="{00000000-0005-0000-0000-00004F140000}"/>
    <cellStyle name="20 % - Markeringsfarve3 2 5 3 3" xfId="13561" xr:uid="{00000000-0005-0000-0000-000050140000}"/>
    <cellStyle name="20 % - Markeringsfarve3 2 5 3 3 2" xfId="31519" xr:uid="{00000000-0005-0000-0000-000051140000}"/>
    <cellStyle name="20 % - Markeringsfarve3 2 5 3 4" xfId="24517" xr:uid="{00000000-0005-0000-0000-000052140000}"/>
    <cellStyle name="20 % - Markeringsfarve3 2 5 4" xfId="5137" xr:uid="{00000000-0005-0000-0000-000053140000}"/>
    <cellStyle name="20 % - Markeringsfarve3 2 5 4 2" xfId="9852" xr:uid="{00000000-0005-0000-0000-000054140000}"/>
    <cellStyle name="20 % - Markeringsfarve3 2 5 4 2 2" xfId="17634" xr:uid="{00000000-0005-0000-0000-000055140000}"/>
    <cellStyle name="20 % - Markeringsfarve3 2 5 4 2 2 2" xfId="35585" xr:uid="{00000000-0005-0000-0000-000056140000}"/>
    <cellStyle name="20 % - Markeringsfarve3 2 5 4 2 3" xfId="28584" xr:uid="{00000000-0005-0000-0000-000057140000}"/>
    <cellStyle name="20 % - Markeringsfarve3 2 5 4 3" xfId="13562" xr:uid="{00000000-0005-0000-0000-000058140000}"/>
    <cellStyle name="20 % - Markeringsfarve3 2 5 4 3 2" xfId="31520" xr:uid="{00000000-0005-0000-0000-000059140000}"/>
    <cellStyle name="20 % - Markeringsfarve3 2 5 4 4" xfId="24518" xr:uid="{00000000-0005-0000-0000-00005A140000}"/>
    <cellStyle name="20 % - Markeringsfarve3 2 5 5" xfId="8435" xr:uid="{00000000-0005-0000-0000-00005B140000}"/>
    <cellStyle name="20 % - Markeringsfarve3 2 5 5 2" xfId="16224" xr:uid="{00000000-0005-0000-0000-00005C140000}"/>
    <cellStyle name="20 % - Markeringsfarve3 2 5 5 2 2" xfId="34175" xr:uid="{00000000-0005-0000-0000-00005D140000}"/>
    <cellStyle name="20 % - Markeringsfarve3 2 5 5 3" xfId="27174" xr:uid="{00000000-0005-0000-0000-00005E140000}"/>
    <cellStyle name="20 % - Markeringsfarve3 2 5 6" xfId="13558" xr:uid="{00000000-0005-0000-0000-00005F140000}"/>
    <cellStyle name="20 % - Markeringsfarve3 2 5 6 2" xfId="31516" xr:uid="{00000000-0005-0000-0000-000060140000}"/>
    <cellStyle name="20 % - Markeringsfarve3 2 5 7" xfId="5133" xr:uid="{00000000-0005-0000-0000-000061140000}"/>
    <cellStyle name="20 % - Markeringsfarve3 2 5 7 2" xfId="24514" xr:uid="{00000000-0005-0000-0000-000062140000}"/>
    <cellStyle name="20 % - Markeringsfarve3 2 5 8" xfId="22261" xr:uid="{00000000-0005-0000-0000-000063140000}"/>
    <cellStyle name="20 % - Markeringsfarve3 2 6" xfId="5138" xr:uid="{00000000-0005-0000-0000-000064140000}"/>
    <cellStyle name="20 % - Markeringsfarve3 2 6 2" xfId="5139" xr:uid="{00000000-0005-0000-0000-000065140000}"/>
    <cellStyle name="20 % - Markeringsfarve3 2 6 2 2" xfId="5140" xr:uid="{00000000-0005-0000-0000-000066140000}"/>
    <cellStyle name="20 % - Markeringsfarve3 2 6 2 2 2" xfId="10773" xr:uid="{00000000-0005-0000-0000-000067140000}"/>
    <cellStyle name="20 % - Markeringsfarve3 2 6 2 2 2 2" xfId="18545" xr:uid="{00000000-0005-0000-0000-000068140000}"/>
    <cellStyle name="20 % - Markeringsfarve3 2 6 2 2 2 2 2" xfId="36496" xr:uid="{00000000-0005-0000-0000-000069140000}"/>
    <cellStyle name="20 % - Markeringsfarve3 2 6 2 2 2 3" xfId="29495" xr:uid="{00000000-0005-0000-0000-00006A140000}"/>
    <cellStyle name="20 % - Markeringsfarve3 2 6 2 2 3" xfId="13565" xr:uid="{00000000-0005-0000-0000-00006B140000}"/>
    <cellStyle name="20 % - Markeringsfarve3 2 6 2 2 3 2" xfId="31523" xr:uid="{00000000-0005-0000-0000-00006C140000}"/>
    <cellStyle name="20 % - Markeringsfarve3 2 6 2 2 4" xfId="24521" xr:uid="{00000000-0005-0000-0000-00006D140000}"/>
    <cellStyle name="20 % - Markeringsfarve3 2 6 2 3" xfId="9315" xr:uid="{00000000-0005-0000-0000-00006E140000}"/>
    <cellStyle name="20 % - Markeringsfarve3 2 6 2 3 2" xfId="17100" xr:uid="{00000000-0005-0000-0000-00006F140000}"/>
    <cellStyle name="20 % - Markeringsfarve3 2 6 2 3 2 2" xfId="35051" xr:uid="{00000000-0005-0000-0000-000070140000}"/>
    <cellStyle name="20 % - Markeringsfarve3 2 6 2 3 3" xfId="28050" xr:uid="{00000000-0005-0000-0000-000071140000}"/>
    <cellStyle name="20 % - Markeringsfarve3 2 6 2 4" xfId="13564" xr:uid="{00000000-0005-0000-0000-000072140000}"/>
    <cellStyle name="20 % - Markeringsfarve3 2 6 2 4 2" xfId="31522" xr:uid="{00000000-0005-0000-0000-000073140000}"/>
    <cellStyle name="20 % - Markeringsfarve3 2 6 2 5" xfId="24520" xr:uid="{00000000-0005-0000-0000-000074140000}"/>
    <cellStyle name="20 % - Markeringsfarve3 2 6 3" xfId="5141" xr:uid="{00000000-0005-0000-0000-000075140000}"/>
    <cellStyle name="20 % - Markeringsfarve3 2 6 3 2" xfId="10049" xr:uid="{00000000-0005-0000-0000-000076140000}"/>
    <cellStyle name="20 % - Markeringsfarve3 2 6 3 2 2" xfId="17830" xr:uid="{00000000-0005-0000-0000-000077140000}"/>
    <cellStyle name="20 % - Markeringsfarve3 2 6 3 2 2 2" xfId="35781" xr:uid="{00000000-0005-0000-0000-000078140000}"/>
    <cellStyle name="20 % - Markeringsfarve3 2 6 3 2 3" xfId="28780" xr:uid="{00000000-0005-0000-0000-000079140000}"/>
    <cellStyle name="20 % - Markeringsfarve3 2 6 3 3" xfId="13566" xr:uid="{00000000-0005-0000-0000-00007A140000}"/>
    <cellStyle name="20 % - Markeringsfarve3 2 6 3 3 2" xfId="31524" xr:uid="{00000000-0005-0000-0000-00007B140000}"/>
    <cellStyle name="20 % - Markeringsfarve3 2 6 3 4" xfId="24522" xr:uid="{00000000-0005-0000-0000-00007C140000}"/>
    <cellStyle name="20 % - Markeringsfarve3 2 6 4" xfId="5142" xr:uid="{00000000-0005-0000-0000-00007D140000}"/>
    <cellStyle name="20 % - Markeringsfarve3 2 6 4 2" xfId="10253" xr:uid="{00000000-0005-0000-0000-00007E140000}"/>
    <cellStyle name="20 % - Markeringsfarve3 2 6 4 2 2" xfId="18034" xr:uid="{00000000-0005-0000-0000-00007F140000}"/>
    <cellStyle name="20 % - Markeringsfarve3 2 6 4 2 2 2" xfId="35985" xr:uid="{00000000-0005-0000-0000-000080140000}"/>
    <cellStyle name="20 % - Markeringsfarve3 2 6 4 2 3" xfId="28984" xr:uid="{00000000-0005-0000-0000-000081140000}"/>
    <cellStyle name="20 % - Markeringsfarve3 2 6 4 3" xfId="13567" xr:uid="{00000000-0005-0000-0000-000082140000}"/>
    <cellStyle name="20 % - Markeringsfarve3 2 6 4 3 2" xfId="31525" xr:uid="{00000000-0005-0000-0000-000083140000}"/>
    <cellStyle name="20 % - Markeringsfarve3 2 6 4 4" xfId="24523" xr:uid="{00000000-0005-0000-0000-000084140000}"/>
    <cellStyle name="20 % - Markeringsfarve3 2 6 5" xfId="8436" xr:uid="{00000000-0005-0000-0000-000085140000}"/>
    <cellStyle name="20 % - Markeringsfarve3 2 6 5 2" xfId="16225" xr:uid="{00000000-0005-0000-0000-000086140000}"/>
    <cellStyle name="20 % - Markeringsfarve3 2 6 5 2 2" xfId="34176" xr:uid="{00000000-0005-0000-0000-000087140000}"/>
    <cellStyle name="20 % - Markeringsfarve3 2 6 5 3" xfId="27175" xr:uid="{00000000-0005-0000-0000-000088140000}"/>
    <cellStyle name="20 % - Markeringsfarve3 2 6 6" xfId="13563" xr:uid="{00000000-0005-0000-0000-000089140000}"/>
    <cellStyle name="20 % - Markeringsfarve3 2 6 6 2" xfId="31521" xr:uid="{00000000-0005-0000-0000-00008A140000}"/>
    <cellStyle name="20 % - Markeringsfarve3 2 6 7" xfId="24519" xr:uid="{00000000-0005-0000-0000-00008B140000}"/>
    <cellStyle name="20 % - Markeringsfarve3 2 7" xfId="5143" xr:uid="{00000000-0005-0000-0000-00008C140000}"/>
    <cellStyle name="20 % - Markeringsfarve3 2 7 2" xfId="5144" xr:uid="{00000000-0005-0000-0000-00008D140000}"/>
    <cellStyle name="20 % - Markeringsfarve3 2 7 2 2" xfId="5145" xr:uid="{00000000-0005-0000-0000-00008E140000}"/>
    <cellStyle name="20 % - Markeringsfarve3 2 7 2 2 2" xfId="10890" xr:uid="{00000000-0005-0000-0000-00008F140000}"/>
    <cellStyle name="20 % - Markeringsfarve3 2 7 2 2 2 2" xfId="18662" xr:uid="{00000000-0005-0000-0000-000090140000}"/>
    <cellStyle name="20 % - Markeringsfarve3 2 7 2 2 2 2 2" xfId="36613" xr:uid="{00000000-0005-0000-0000-000091140000}"/>
    <cellStyle name="20 % - Markeringsfarve3 2 7 2 2 2 3" xfId="29612" xr:uid="{00000000-0005-0000-0000-000092140000}"/>
    <cellStyle name="20 % - Markeringsfarve3 2 7 2 2 3" xfId="13570" xr:uid="{00000000-0005-0000-0000-000093140000}"/>
    <cellStyle name="20 % - Markeringsfarve3 2 7 2 2 3 2" xfId="31528" xr:uid="{00000000-0005-0000-0000-000094140000}"/>
    <cellStyle name="20 % - Markeringsfarve3 2 7 2 2 4" xfId="24526" xr:uid="{00000000-0005-0000-0000-000095140000}"/>
    <cellStyle name="20 % - Markeringsfarve3 2 7 2 3" xfId="9414" xr:uid="{00000000-0005-0000-0000-000096140000}"/>
    <cellStyle name="20 % - Markeringsfarve3 2 7 2 3 2" xfId="17199" xr:uid="{00000000-0005-0000-0000-000097140000}"/>
    <cellStyle name="20 % - Markeringsfarve3 2 7 2 3 2 2" xfId="35150" xr:uid="{00000000-0005-0000-0000-000098140000}"/>
    <cellStyle name="20 % - Markeringsfarve3 2 7 2 3 3" xfId="28149" xr:uid="{00000000-0005-0000-0000-000099140000}"/>
    <cellStyle name="20 % - Markeringsfarve3 2 7 2 4" xfId="13569" xr:uid="{00000000-0005-0000-0000-00009A140000}"/>
    <cellStyle name="20 % - Markeringsfarve3 2 7 2 4 2" xfId="31527" xr:uid="{00000000-0005-0000-0000-00009B140000}"/>
    <cellStyle name="20 % - Markeringsfarve3 2 7 2 5" xfId="24525" xr:uid="{00000000-0005-0000-0000-00009C140000}"/>
    <cellStyle name="20 % - Markeringsfarve3 2 7 3" xfId="5146" xr:uid="{00000000-0005-0000-0000-00009D140000}"/>
    <cellStyle name="20 % - Markeringsfarve3 2 7 3 2" xfId="10166" xr:uid="{00000000-0005-0000-0000-00009E140000}"/>
    <cellStyle name="20 % - Markeringsfarve3 2 7 3 2 2" xfId="17947" xr:uid="{00000000-0005-0000-0000-00009F140000}"/>
    <cellStyle name="20 % - Markeringsfarve3 2 7 3 2 2 2" xfId="35898" xr:uid="{00000000-0005-0000-0000-0000A0140000}"/>
    <cellStyle name="20 % - Markeringsfarve3 2 7 3 2 3" xfId="28897" xr:uid="{00000000-0005-0000-0000-0000A1140000}"/>
    <cellStyle name="20 % - Markeringsfarve3 2 7 3 3" xfId="13571" xr:uid="{00000000-0005-0000-0000-0000A2140000}"/>
    <cellStyle name="20 % - Markeringsfarve3 2 7 3 3 2" xfId="31529" xr:uid="{00000000-0005-0000-0000-0000A3140000}"/>
    <cellStyle name="20 % - Markeringsfarve3 2 7 3 4" xfId="24527" xr:uid="{00000000-0005-0000-0000-0000A4140000}"/>
    <cellStyle name="20 % - Markeringsfarve3 2 7 4" xfId="5147" xr:uid="{00000000-0005-0000-0000-0000A5140000}"/>
    <cellStyle name="20 % - Markeringsfarve3 2 7 4 2" xfId="9998" xr:uid="{00000000-0005-0000-0000-0000A6140000}"/>
    <cellStyle name="20 % - Markeringsfarve3 2 7 4 2 2" xfId="17779" xr:uid="{00000000-0005-0000-0000-0000A7140000}"/>
    <cellStyle name="20 % - Markeringsfarve3 2 7 4 2 2 2" xfId="35730" xr:uid="{00000000-0005-0000-0000-0000A8140000}"/>
    <cellStyle name="20 % - Markeringsfarve3 2 7 4 2 3" xfId="28729" xr:uid="{00000000-0005-0000-0000-0000A9140000}"/>
    <cellStyle name="20 % - Markeringsfarve3 2 7 4 3" xfId="13572" xr:uid="{00000000-0005-0000-0000-0000AA140000}"/>
    <cellStyle name="20 % - Markeringsfarve3 2 7 4 3 2" xfId="31530" xr:uid="{00000000-0005-0000-0000-0000AB140000}"/>
    <cellStyle name="20 % - Markeringsfarve3 2 7 4 4" xfId="24528" xr:uid="{00000000-0005-0000-0000-0000AC140000}"/>
    <cellStyle name="20 % - Markeringsfarve3 2 7 5" xfId="8437" xr:uid="{00000000-0005-0000-0000-0000AD140000}"/>
    <cellStyle name="20 % - Markeringsfarve3 2 7 5 2" xfId="16226" xr:uid="{00000000-0005-0000-0000-0000AE140000}"/>
    <cellStyle name="20 % - Markeringsfarve3 2 7 5 2 2" xfId="34177" xr:uid="{00000000-0005-0000-0000-0000AF140000}"/>
    <cellStyle name="20 % - Markeringsfarve3 2 7 5 3" xfId="27176" xr:uid="{00000000-0005-0000-0000-0000B0140000}"/>
    <cellStyle name="20 % - Markeringsfarve3 2 7 6" xfId="13568" xr:uid="{00000000-0005-0000-0000-0000B1140000}"/>
    <cellStyle name="20 % - Markeringsfarve3 2 7 6 2" xfId="31526" xr:uid="{00000000-0005-0000-0000-0000B2140000}"/>
    <cellStyle name="20 % - Markeringsfarve3 2 7 7" xfId="24524" xr:uid="{00000000-0005-0000-0000-0000B3140000}"/>
    <cellStyle name="20 % - Markeringsfarve3 2 8" xfId="5148" xr:uid="{00000000-0005-0000-0000-0000B4140000}"/>
    <cellStyle name="20 % - Markeringsfarve3 2 8 2" xfId="5149" xr:uid="{00000000-0005-0000-0000-0000B5140000}"/>
    <cellStyle name="20 % - Markeringsfarve3 2 8 2 2" xfId="5150" xr:uid="{00000000-0005-0000-0000-0000B6140000}"/>
    <cellStyle name="20 % - Markeringsfarve3 2 8 2 2 2" xfId="10996" xr:uid="{00000000-0005-0000-0000-0000B7140000}"/>
    <cellStyle name="20 % - Markeringsfarve3 2 8 2 2 2 2" xfId="18768" xr:uid="{00000000-0005-0000-0000-0000B8140000}"/>
    <cellStyle name="20 % - Markeringsfarve3 2 8 2 2 2 2 2" xfId="36719" xr:uid="{00000000-0005-0000-0000-0000B9140000}"/>
    <cellStyle name="20 % - Markeringsfarve3 2 8 2 2 2 3" xfId="29718" xr:uid="{00000000-0005-0000-0000-0000BA140000}"/>
    <cellStyle name="20 % - Markeringsfarve3 2 8 2 2 3" xfId="13575" xr:uid="{00000000-0005-0000-0000-0000BB140000}"/>
    <cellStyle name="20 % - Markeringsfarve3 2 8 2 2 3 2" xfId="31533" xr:uid="{00000000-0005-0000-0000-0000BC140000}"/>
    <cellStyle name="20 % - Markeringsfarve3 2 8 2 2 4" xfId="24531" xr:uid="{00000000-0005-0000-0000-0000BD140000}"/>
    <cellStyle name="20 % - Markeringsfarve3 2 8 2 3" xfId="9507" xr:uid="{00000000-0005-0000-0000-0000BE140000}"/>
    <cellStyle name="20 % - Markeringsfarve3 2 8 2 3 2" xfId="17292" xr:uid="{00000000-0005-0000-0000-0000BF140000}"/>
    <cellStyle name="20 % - Markeringsfarve3 2 8 2 3 2 2" xfId="35243" xr:uid="{00000000-0005-0000-0000-0000C0140000}"/>
    <cellStyle name="20 % - Markeringsfarve3 2 8 2 3 3" xfId="28242" xr:uid="{00000000-0005-0000-0000-0000C1140000}"/>
    <cellStyle name="20 % - Markeringsfarve3 2 8 2 4" xfId="13574" xr:uid="{00000000-0005-0000-0000-0000C2140000}"/>
    <cellStyle name="20 % - Markeringsfarve3 2 8 2 4 2" xfId="31532" xr:uid="{00000000-0005-0000-0000-0000C3140000}"/>
    <cellStyle name="20 % - Markeringsfarve3 2 8 2 5" xfId="24530" xr:uid="{00000000-0005-0000-0000-0000C4140000}"/>
    <cellStyle name="20 % - Markeringsfarve3 2 8 3" xfId="5151" xr:uid="{00000000-0005-0000-0000-0000C5140000}"/>
    <cellStyle name="20 % - Markeringsfarve3 2 8 3 2" xfId="10273" xr:uid="{00000000-0005-0000-0000-0000C6140000}"/>
    <cellStyle name="20 % - Markeringsfarve3 2 8 3 2 2" xfId="18054" xr:uid="{00000000-0005-0000-0000-0000C7140000}"/>
    <cellStyle name="20 % - Markeringsfarve3 2 8 3 2 2 2" xfId="36005" xr:uid="{00000000-0005-0000-0000-0000C8140000}"/>
    <cellStyle name="20 % - Markeringsfarve3 2 8 3 2 3" xfId="29004" xr:uid="{00000000-0005-0000-0000-0000C9140000}"/>
    <cellStyle name="20 % - Markeringsfarve3 2 8 3 3" xfId="13576" xr:uid="{00000000-0005-0000-0000-0000CA140000}"/>
    <cellStyle name="20 % - Markeringsfarve3 2 8 3 3 2" xfId="31534" xr:uid="{00000000-0005-0000-0000-0000CB140000}"/>
    <cellStyle name="20 % - Markeringsfarve3 2 8 3 4" xfId="24532" xr:uid="{00000000-0005-0000-0000-0000CC140000}"/>
    <cellStyle name="20 % - Markeringsfarve3 2 8 4" xfId="5152" xr:uid="{00000000-0005-0000-0000-0000CD140000}"/>
    <cellStyle name="20 % - Markeringsfarve3 2 8 4 2" xfId="11430" xr:uid="{00000000-0005-0000-0000-0000CE140000}"/>
    <cellStyle name="20 % - Markeringsfarve3 2 8 4 2 2" xfId="19189" xr:uid="{00000000-0005-0000-0000-0000CF140000}"/>
    <cellStyle name="20 % - Markeringsfarve3 2 8 4 2 2 2" xfId="37140" xr:uid="{00000000-0005-0000-0000-0000D0140000}"/>
    <cellStyle name="20 % - Markeringsfarve3 2 8 4 2 3" xfId="30139" xr:uid="{00000000-0005-0000-0000-0000D1140000}"/>
    <cellStyle name="20 % - Markeringsfarve3 2 8 4 3" xfId="13577" xr:uid="{00000000-0005-0000-0000-0000D2140000}"/>
    <cellStyle name="20 % - Markeringsfarve3 2 8 4 3 2" xfId="31535" xr:uid="{00000000-0005-0000-0000-0000D3140000}"/>
    <cellStyle name="20 % - Markeringsfarve3 2 8 4 4" xfId="24533" xr:uid="{00000000-0005-0000-0000-0000D4140000}"/>
    <cellStyle name="20 % - Markeringsfarve3 2 8 5" xfId="8438" xr:uid="{00000000-0005-0000-0000-0000D5140000}"/>
    <cellStyle name="20 % - Markeringsfarve3 2 8 5 2" xfId="16227" xr:uid="{00000000-0005-0000-0000-0000D6140000}"/>
    <cellStyle name="20 % - Markeringsfarve3 2 8 5 2 2" xfId="34178" xr:uid="{00000000-0005-0000-0000-0000D7140000}"/>
    <cellStyle name="20 % - Markeringsfarve3 2 8 5 3" xfId="27177" xr:uid="{00000000-0005-0000-0000-0000D8140000}"/>
    <cellStyle name="20 % - Markeringsfarve3 2 8 6" xfId="13573" xr:uid="{00000000-0005-0000-0000-0000D9140000}"/>
    <cellStyle name="20 % - Markeringsfarve3 2 8 6 2" xfId="31531" xr:uid="{00000000-0005-0000-0000-0000DA140000}"/>
    <cellStyle name="20 % - Markeringsfarve3 2 8 7" xfId="24529" xr:uid="{00000000-0005-0000-0000-0000DB140000}"/>
    <cellStyle name="20 % - Markeringsfarve3 2 9" xfId="5153" xr:uid="{00000000-0005-0000-0000-0000DC140000}"/>
    <cellStyle name="20 % - Markeringsfarve3 2 9 2" xfId="5154" xr:uid="{00000000-0005-0000-0000-0000DD140000}"/>
    <cellStyle name="20 % - Markeringsfarve3 2 9 2 2" xfId="10416" xr:uid="{00000000-0005-0000-0000-0000DE140000}"/>
    <cellStyle name="20 % - Markeringsfarve3 2 9 2 2 2" xfId="18188" xr:uid="{00000000-0005-0000-0000-0000DF140000}"/>
    <cellStyle name="20 % - Markeringsfarve3 2 9 2 2 2 2" xfId="36139" xr:uid="{00000000-0005-0000-0000-0000E0140000}"/>
    <cellStyle name="20 % - Markeringsfarve3 2 9 2 2 3" xfId="29138" xr:uid="{00000000-0005-0000-0000-0000E1140000}"/>
    <cellStyle name="20 % - Markeringsfarve3 2 9 2 3" xfId="13579" xr:uid="{00000000-0005-0000-0000-0000E2140000}"/>
    <cellStyle name="20 % - Markeringsfarve3 2 9 2 3 2" xfId="31537" xr:uid="{00000000-0005-0000-0000-0000E3140000}"/>
    <cellStyle name="20 % - Markeringsfarve3 2 9 2 4" xfId="24535" xr:uid="{00000000-0005-0000-0000-0000E4140000}"/>
    <cellStyle name="20 % - Markeringsfarve3 2 9 3" xfId="9014" xr:uid="{00000000-0005-0000-0000-0000E5140000}"/>
    <cellStyle name="20 % - Markeringsfarve3 2 9 3 2" xfId="16802" xr:uid="{00000000-0005-0000-0000-0000E6140000}"/>
    <cellStyle name="20 % - Markeringsfarve3 2 9 3 2 2" xfId="34753" xr:uid="{00000000-0005-0000-0000-0000E7140000}"/>
    <cellStyle name="20 % - Markeringsfarve3 2 9 3 3" xfId="27752" xr:uid="{00000000-0005-0000-0000-0000E8140000}"/>
    <cellStyle name="20 % - Markeringsfarve3 2 9 4" xfId="13578" xr:uid="{00000000-0005-0000-0000-0000E9140000}"/>
    <cellStyle name="20 % - Markeringsfarve3 2 9 4 2" xfId="31536" xr:uid="{00000000-0005-0000-0000-0000EA140000}"/>
    <cellStyle name="20 % - Markeringsfarve3 2 9 5" xfId="24534" xr:uid="{00000000-0005-0000-0000-0000EB140000}"/>
    <cellStyle name="20 % - Markeringsfarve3 3" xfId="2878" xr:uid="{00000000-0005-0000-0000-0000EC140000}"/>
    <cellStyle name="20 % - Markeringsfarve3 3 10" xfId="5156" xr:uid="{00000000-0005-0000-0000-0000ED140000}"/>
    <cellStyle name="20 % - Markeringsfarve3 3 10 2" xfId="9629" xr:uid="{00000000-0005-0000-0000-0000EE140000}"/>
    <cellStyle name="20 % - Markeringsfarve3 3 10 2 2" xfId="17412" xr:uid="{00000000-0005-0000-0000-0000EF140000}"/>
    <cellStyle name="20 % - Markeringsfarve3 3 10 2 2 2" xfId="35363" xr:uid="{00000000-0005-0000-0000-0000F0140000}"/>
    <cellStyle name="20 % - Markeringsfarve3 3 10 2 3" xfId="28362" xr:uid="{00000000-0005-0000-0000-0000F1140000}"/>
    <cellStyle name="20 % - Markeringsfarve3 3 10 3" xfId="13581" xr:uid="{00000000-0005-0000-0000-0000F2140000}"/>
    <cellStyle name="20 % - Markeringsfarve3 3 10 3 2" xfId="31539" xr:uid="{00000000-0005-0000-0000-0000F3140000}"/>
    <cellStyle name="20 % - Markeringsfarve3 3 10 4" xfId="24537" xr:uid="{00000000-0005-0000-0000-0000F4140000}"/>
    <cellStyle name="20 % - Markeringsfarve3 3 11" xfId="5157" xr:uid="{00000000-0005-0000-0000-0000F5140000}"/>
    <cellStyle name="20 % - Markeringsfarve3 3 11 2" xfId="11411" xr:uid="{00000000-0005-0000-0000-0000F6140000}"/>
    <cellStyle name="20 % - Markeringsfarve3 3 11 2 2" xfId="19171" xr:uid="{00000000-0005-0000-0000-0000F7140000}"/>
    <cellStyle name="20 % - Markeringsfarve3 3 11 2 2 2" xfId="37122" xr:uid="{00000000-0005-0000-0000-0000F8140000}"/>
    <cellStyle name="20 % - Markeringsfarve3 3 11 2 3" xfId="30121" xr:uid="{00000000-0005-0000-0000-0000F9140000}"/>
    <cellStyle name="20 % - Markeringsfarve3 3 11 3" xfId="13582" xr:uid="{00000000-0005-0000-0000-0000FA140000}"/>
    <cellStyle name="20 % - Markeringsfarve3 3 11 3 2" xfId="31540" xr:uid="{00000000-0005-0000-0000-0000FB140000}"/>
    <cellStyle name="20 % - Markeringsfarve3 3 11 4" xfId="24538" xr:uid="{00000000-0005-0000-0000-0000FC140000}"/>
    <cellStyle name="20 % - Markeringsfarve3 3 12" xfId="8439" xr:uid="{00000000-0005-0000-0000-0000FD140000}"/>
    <cellStyle name="20 % - Markeringsfarve3 3 12 2" xfId="16228" xr:uid="{00000000-0005-0000-0000-0000FE140000}"/>
    <cellStyle name="20 % - Markeringsfarve3 3 12 2 2" xfId="34179" xr:uid="{00000000-0005-0000-0000-0000FF140000}"/>
    <cellStyle name="20 % - Markeringsfarve3 3 12 3" xfId="27178" xr:uid="{00000000-0005-0000-0000-000000150000}"/>
    <cellStyle name="20 % - Markeringsfarve3 3 13" xfId="13580" xr:uid="{00000000-0005-0000-0000-000001150000}"/>
    <cellStyle name="20 % - Markeringsfarve3 3 13 2" xfId="31538" xr:uid="{00000000-0005-0000-0000-000002150000}"/>
    <cellStyle name="20 % - Markeringsfarve3 3 14" xfId="5155" xr:uid="{00000000-0005-0000-0000-000003150000}"/>
    <cellStyle name="20 % - Markeringsfarve3 3 14 2" xfId="24536" xr:uid="{00000000-0005-0000-0000-000004150000}"/>
    <cellStyle name="20 % - Markeringsfarve3 3 15" xfId="22262" xr:uid="{00000000-0005-0000-0000-000005150000}"/>
    <cellStyle name="20 % - Markeringsfarve3 3 2" xfId="2879" xr:uid="{00000000-0005-0000-0000-000006150000}"/>
    <cellStyle name="20 % - Markeringsfarve3 3 2 10" xfId="8440" xr:uid="{00000000-0005-0000-0000-000007150000}"/>
    <cellStyle name="20 % - Markeringsfarve3 3 2 10 2" xfId="16229" xr:uid="{00000000-0005-0000-0000-000008150000}"/>
    <cellStyle name="20 % - Markeringsfarve3 3 2 10 2 2" xfId="34180" xr:uid="{00000000-0005-0000-0000-000009150000}"/>
    <cellStyle name="20 % - Markeringsfarve3 3 2 10 3" xfId="27179" xr:uid="{00000000-0005-0000-0000-00000A150000}"/>
    <cellStyle name="20 % - Markeringsfarve3 3 2 11" xfId="13583" xr:uid="{00000000-0005-0000-0000-00000B150000}"/>
    <cellStyle name="20 % - Markeringsfarve3 3 2 11 2" xfId="31541" xr:uid="{00000000-0005-0000-0000-00000C150000}"/>
    <cellStyle name="20 % - Markeringsfarve3 3 2 12" xfId="5158" xr:uid="{00000000-0005-0000-0000-00000D150000}"/>
    <cellStyle name="20 % - Markeringsfarve3 3 2 12 2" xfId="24539" xr:uid="{00000000-0005-0000-0000-00000E150000}"/>
    <cellStyle name="20 % - Markeringsfarve3 3 2 13" xfId="22263" xr:uid="{00000000-0005-0000-0000-00000F150000}"/>
    <cellStyle name="20 % - Markeringsfarve3 3 2 2" xfId="5159" xr:uid="{00000000-0005-0000-0000-000010150000}"/>
    <cellStyle name="20 % - Markeringsfarve3 3 2 2 2" xfId="5160" xr:uid="{00000000-0005-0000-0000-000011150000}"/>
    <cellStyle name="20 % - Markeringsfarve3 3 2 2 2 2" xfId="5161" xr:uid="{00000000-0005-0000-0000-000012150000}"/>
    <cellStyle name="20 % - Markeringsfarve3 3 2 2 2 2 2" xfId="10562" xr:uid="{00000000-0005-0000-0000-000013150000}"/>
    <cellStyle name="20 % - Markeringsfarve3 3 2 2 2 2 2 2" xfId="18334" xr:uid="{00000000-0005-0000-0000-000014150000}"/>
    <cellStyle name="20 % - Markeringsfarve3 3 2 2 2 2 2 2 2" xfId="36285" xr:uid="{00000000-0005-0000-0000-000015150000}"/>
    <cellStyle name="20 % - Markeringsfarve3 3 2 2 2 2 2 3" xfId="29284" xr:uid="{00000000-0005-0000-0000-000016150000}"/>
    <cellStyle name="20 % - Markeringsfarve3 3 2 2 2 2 3" xfId="13586" xr:uid="{00000000-0005-0000-0000-000017150000}"/>
    <cellStyle name="20 % - Markeringsfarve3 3 2 2 2 2 3 2" xfId="31544" xr:uid="{00000000-0005-0000-0000-000018150000}"/>
    <cellStyle name="20 % - Markeringsfarve3 3 2 2 2 2 4" xfId="24542" xr:uid="{00000000-0005-0000-0000-000019150000}"/>
    <cellStyle name="20 % - Markeringsfarve3 3 2 2 2 3" xfId="9136" xr:uid="{00000000-0005-0000-0000-00001A150000}"/>
    <cellStyle name="20 % - Markeringsfarve3 3 2 2 2 3 2" xfId="16924" xr:uid="{00000000-0005-0000-0000-00001B150000}"/>
    <cellStyle name="20 % - Markeringsfarve3 3 2 2 2 3 2 2" xfId="34875" xr:uid="{00000000-0005-0000-0000-00001C150000}"/>
    <cellStyle name="20 % - Markeringsfarve3 3 2 2 2 3 3" xfId="27874" xr:uid="{00000000-0005-0000-0000-00001D150000}"/>
    <cellStyle name="20 % - Markeringsfarve3 3 2 2 2 4" xfId="13585" xr:uid="{00000000-0005-0000-0000-00001E150000}"/>
    <cellStyle name="20 % - Markeringsfarve3 3 2 2 2 4 2" xfId="31543" xr:uid="{00000000-0005-0000-0000-00001F150000}"/>
    <cellStyle name="20 % - Markeringsfarve3 3 2 2 2 5" xfId="24541" xr:uid="{00000000-0005-0000-0000-000020150000}"/>
    <cellStyle name="20 % - Markeringsfarve3 3 2 2 3" xfId="5162" xr:uid="{00000000-0005-0000-0000-000021150000}"/>
    <cellStyle name="20 % - Markeringsfarve3 3 2 2 3 2" xfId="9792" xr:uid="{00000000-0005-0000-0000-000022150000}"/>
    <cellStyle name="20 % - Markeringsfarve3 3 2 2 3 2 2" xfId="17574" xr:uid="{00000000-0005-0000-0000-000023150000}"/>
    <cellStyle name="20 % - Markeringsfarve3 3 2 2 3 2 2 2" xfId="35525" xr:uid="{00000000-0005-0000-0000-000024150000}"/>
    <cellStyle name="20 % - Markeringsfarve3 3 2 2 3 2 3" xfId="28524" xr:uid="{00000000-0005-0000-0000-000025150000}"/>
    <cellStyle name="20 % - Markeringsfarve3 3 2 2 3 3" xfId="13587" xr:uid="{00000000-0005-0000-0000-000026150000}"/>
    <cellStyle name="20 % - Markeringsfarve3 3 2 2 3 3 2" xfId="31545" xr:uid="{00000000-0005-0000-0000-000027150000}"/>
    <cellStyle name="20 % - Markeringsfarve3 3 2 2 3 4" xfId="24543" xr:uid="{00000000-0005-0000-0000-000028150000}"/>
    <cellStyle name="20 % - Markeringsfarve3 3 2 2 4" xfId="5163" xr:uid="{00000000-0005-0000-0000-000029150000}"/>
    <cellStyle name="20 % - Markeringsfarve3 3 2 2 4 2" xfId="11407" xr:uid="{00000000-0005-0000-0000-00002A150000}"/>
    <cellStyle name="20 % - Markeringsfarve3 3 2 2 4 2 2" xfId="19167" xr:uid="{00000000-0005-0000-0000-00002B150000}"/>
    <cellStyle name="20 % - Markeringsfarve3 3 2 2 4 2 2 2" xfId="37118" xr:uid="{00000000-0005-0000-0000-00002C150000}"/>
    <cellStyle name="20 % - Markeringsfarve3 3 2 2 4 2 3" xfId="30117" xr:uid="{00000000-0005-0000-0000-00002D150000}"/>
    <cellStyle name="20 % - Markeringsfarve3 3 2 2 4 3" xfId="13588" xr:uid="{00000000-0005-0000-0000-00002E150000}"/>
    <cellStyle name="20 % - Markeringsfarve3 3 2 2 4 3 2" xfId="31546" xr:uid="{00000000-0005-0000-0000-00002F150000}"/>
    <cellStyle name="20 % - Markeringsfarve3 3 2 2 4 4" xfId="24544" xr:uid="{00000000-0005-0000-0000-000030150000}"/>
    <cellStyle name="20 % - Markeringsfarve3 3 2 2 5" xfId="8441" xr:uid="{00000000-0005-0000-0000-000031150000}"/>
    <cellStyle name="20 % - Markeringsfarve3 3 2 2 5 2" xfId="16230" xr:uid="{00000000-0005-0000-0000-000032150000}"/>
    <cellStyle name="20 % - Markeringsfarve3 3 2 2 5 2 2" xfId="34181" xr:uid="{00000000-0005-0000-0000-000033150000}"/>
    <cellStyle name="20 % - Markeringsfarve3 3 2 2 5 3" xfId="27180" xr:uid="{00000000-0005-0000-0000-000034150000}"/>
    <cellStyle name="20 % - Markeringsfarve3 3 2 2 6" xfId="13584" xr:uid="{00000000-0005-0000-0000-000035150000}"/>
    <cellStyle name="20 % - Markeringsfarve3 3 2 2 6 2" xfId="31542" xr:uid="{00000000-0005-0000-0000-000036150000}"/>
    <cellStyle name="20 % - Markeringsfarve3 3 2 2 7" xfId="24540" xr:uid="{00000000-0005-0000-0000-000037150000}"/>
    <cellStyle name="20 % - Markeringsfarve3 3 2 3" xfId="5164" xr:uid="{00000000-0005-0000-0000-000038150000}"/>
    <cellStyle name="20 % - Markeringsfarve3 3 2 3 2" xfId="5165" xr:uid="{00000000-0005-0000-0000-000039150000}"/>
    <cellStyle name="20 % - Markeringsfarve3 3 2 3 2 2" xfId="5166" xr:uid="{00000000-0005-0000-0000-00003A150000}"/>
    <cellStyle name="20 % - Markeringsfarve3 3 2 3 2 2 2" xfId="10645" xr:uid="{00000000-0005-0000-0000-00003B150000}"/>
    <cellStyle name="20 % - Markeringsfarve3 3 2 3 2 2 2 2" xfId="18417" xr:uid="{00000000-0005-0000-0000-00003C150000}"/>
    <cellStyle name="20 % - Markeringsfarve3 3 2 3 2 2 2 2 2" xfId="36368" xr:uid="{00000000-0005-0000-0000-00003D150000}"/>
    <cellStyle name="20 % - Markeringsfarve3 3 2 3 2 2 2 3" xfId="29367" xr:uid="{00000000-0005-0000-0000-00003E150000}"/>
    <cellStyle name="20 % - Markeringsfarve3 3 2 3 2 2 3" xfId="13591" xr:uid="{00000000-0005-0000-0000-00003F150000}"/>
    <cellStyle name="20 % - Markeringsfarve3 3 2 3 2 2 3 2" xfId="31549" xr:uid="{00000000-0005-0000-0000-000040150000}"/>
    <cellStyle name="20 % - Markeringsfarve3 3 2 3 2 2 4" xfId="24547" xr:uid="{00000000-0005-0000-0000-000041150000}"/>
    <cellStyle name="20 % - Markeringsfarve3 3 2 3 2 3" xfId="9209" xr:uid="{00000000-0005-0000-0000-000042150000}"/>
    <cellStyle name="20 % - Markeringsfarve3 3 2 3 2 3 2" xfId="16997" xr:uid="{00000000-0005-0000-0000-000043150000}"/>
    <cellStyle name="20 % - Markeringsfarve3 3 2 3 2 3 2 2" xfId="34948" xr:uid="{00000000-0005-0000-0000-000044150000}"/>
    <cellStyle name="20 % - Markeringsfarve3 3 2 3 2 3 3" xfId="27947" xr:uid="{00000000-0005-0000-0000-000045150000}"/>
    <cellStyle name="20 % - Markeringsfarve3 3 2 3 2 4" xfId="13590" xr:uid="{00000000-0005-0000-0000-000046150000}"/>
    <cellStyle name="20 % - Markeringsfarve3 3 2 3 2 4 2" xfId="31548" xr:uid="{00000000-0005-0000-0000-000047150000}"/>
    <cellStyle name="20 % - Markeringsfarve3 3 2 3 2 5" xfId="24546" xr:uid="{00000000-0005-0000-0000-000048150000}"/>
    <cellStyle name="20 % - Markeringsfarve3 3 2 3 3" xfId="5167" xr:uid="{00000000-0005-0000-0000-000049150000}"/>
    <cellStyle name="20 % - Markeringsfarve3 3 2 3 3 2" xfId="9875" xr:uid="{00000000-0005-0000-0000-00004A150000}"/>
    <cellStyle name="20 % - Markeringsfarve3 3 2 3 3 2 2" xfId="17657" xr:uid="{00000000-0005-0000-0000-00004B150000}"/>
    <cellStyle name="20 % - Markeringsfarve3 3 2 3 3 2 2 2" xfId="35608" xr:uid="{00000000-0005-0000-0000-00004C150000}"/>
    <cellStyle name="20 % - Markeringsfarve3 3 2 3 3 2 3" xfId="28607" xr:uid="{00000000-0005-0000-0000-00004D150000}"/>
    <cellStyle name="20 % - Markeringsfarve3 3 2 3 3 3" xfId="13592" xr:uid="{00000000-0005-0000-0000-00004E150000}"/>
    <cellStyle name="20 % - Markeringsfarve3 3 2 3 3 3 2" xfId="31550" xr:uid="{00000000-0005-0000-0000-00004F150000}"/>
    <cellStyle name="20 % - Markeringsfarve3 3 2 3 3 4" xfId="24548" xr:uid="{00000000-0005-0000-0000-000050150000}"/>
    <cellStyle name="20 % - Markeringsfarve3 3 2 3 4" xfId="5168" xr:uid="{00000000-0005-0000-0000-000051150000}"/>
    <cellStyle name="20 % - Markeringsfarve3 3 2 3 4 2" xfId="11213" xr:uid="{00000000-0005-0000-0000-000052150000}"/>
    <cellStyle name="20 % - Markeringsfarve3 3 2 3 4 2 2" xfId="18978" xr:uid="{00000000-0005-0000-0000-000053150000}"/>
    <cellStyle name="20 % - Markeringsfarve3 3 2 3 4 2 2 2" xfId="36929" xr:uid="{00000000-0005-0000-0000-000054150000}"/>
    <cellStyle name="20 % - Markeringsfarve3 3 2 3 4 2 3" xfId="29928" xr:uid="{00000000-0005-0000-0000-000055150000}"/>
    <cellStyle name="20 % - Markeringsfarve3 3 2 3 4 3" xfId="13593" xr:uid="{00000000-0005-0000-0000-000056150000}"/>
    <cellStyle name="20 % - Markeringsfarve3 3 2 3 4 3 2" xfId="31551" xr:uid="{00000000-0005-0000-0000-000057150000}"/>
    <cellStyle name="20 % - Markeringsfarve3 3 2 3 4 4" xfId="24549" xr:uid="{00000000-0005-0000-0000-000058150000}"/>
    <cellStyle name="20 % - Markeringsfarve3 3 2 3 5" xfId="8442" xr:uid="{00000000-0005-0000-0000-000059150000}"/>
    <cellStyle name="20 % - Markeringsfarve3 3 2 3 5 2" xfId="16231" xr:uid="{00000000-0005-0000-0000-00005A150000}"/>
    <cellStyle name="20 % - Markeringsfarve3 3 2 3 5 2 2" xfId="34182" xr:uid="{00000000-0005-0000-0000-00005B150000}"/>
    <cellStyle name="20 % - Markeringsfarve3 3 2 3 5 3" xfId="27181" xr:uid="{00000000-0005-0000-0000-00005C150000}"/>
    <cellStyle name="20 % - Markeringsfarve3 3 2 3 6" xfId="13589" xr:uid="{00000000-0005-0000-0000-00005D150000}"/>
    <cellStyle name="20 % - Markeringsfarve3 3 2 3 6 2" xfId="31547" xr:uid="{00000000-0005-0000-0000-00005E150000}"/>
    <cellStyle name="20 % - Markeringsfarve3 3 2 3 7" xfId="24545" xr:uid="{00000000-0005-0000-0000-00005F150000}"/>
    <cellStyle name="20 % - Markeringsfarve3 3 2 4" xfId="5169" xr:uid="{00000000-0005-0000-0000-000060150000}"/>
    <cellStyle name="20 % - Markeringsfarve3 3 2 4 2" xfId="5170" xr:uid="{00000000-0005-0000-0000-000061150000}"/>
    <cellStyle name="20 % - Markeringsfarve3 3 2 4 2 2" xfId="5171" xr:uid="{00000000-0005-0000-0000-000062150000}"/>
    <cellStyle name="20 % - Markeringsfarve3 3 2 4 2 2 2" xfId="10800" xr:uid="{00000000-0005-0000-0000-000063150000}"/>
    <cellStyle name="20 % - Markeringsfarve3 3 2 4 2 2 2 2" xfId="18572" xr:uid="{00000000-0005-0000-0000-000064150000}"/>
    <cellStyle name="20 % - Markeringsfarve3 3 2 4 2 2 2 2 2" xfId="36523" xr:uid="{00000000-0005-0000-0000-000065150000}"/>
    <cellStyle name="20 % - Markeringsfarve3 3 2 4 2 2 2 3" xfId="29522" xr:uid="{00000000-0005-0000-0000-000066150000}"/>
    <cellStyle name="20 % - Markeringsfarve3 3 2 4 2 2 3" xfId="13596" xr:uid="{00000000-0005-0000-0000-000067150000}"/>
    <cellStyle name="20 % - Markeringsfarve3 3 2 4 2 2 3 2" xfId="31554" xr:uid="{00000000-0005-0000-0000-000068150000}"/>
    <cellStyle name="20 % - Markeringsfarve3 3 2 4 2 2 4" xfId="24552" xr:uid="{00000000-0005-0000-0000-000069150000}"/>
    <cellStyle name="20 % - Markeringsfarve3 3 2 4 2 3" xfId="9338" xr:uid="{00000000-0005-0000-0000-00006A150000}"/>
    <cellStyle name="20 % - Markeringsfarve3 3 2 4 2 3 2" xfId="17123" xr:uid="{00000000-0005-0000-0000-00006B150000}"/>
    <cellStyle name="20 % - Markeringsfarve3 3 2 4 2 3 2 2" xfId="35074" xr:uid="{00000000-0005-0000-0000-00006C150000}"/>
    <cellStyle name="20 % - Markeringsfarve3 3 2 4 2 3 3" xfId="28073" xr:uid="{00000000-0005-0000-0000-00006D150000}"/>
    <cellStyle name="20 % - Markeringsfarve3 3 2 4 2 4" xfId="13595" xr:uid="{00000000-0005-0000-0000-00006E150000}"/>
    <cellStyle name="20 % - Markeringsfarve3 3 2 4 2 4 2" xfId="31553" xr:uid="{00000000-0005-0000-0000-00006F150000}"/>
    <cellStyle name="20 % - Markeringsfarve3 3 2 4 2 5" xfId="24551" xr:uid="{00000000-0005-0000-0000-000070150000}"/>
    <cellStyle name="20 % - Markeringsfarve3 3 2 4 3" xfId="5172" xr:uid="{00000000-0005-0000-0000-000071150000}"/>
    <cellStyle name="20 % - Markeringsfarve3 3 2 4 3 2" xfId="10076" xr:uid="{00000000-0005-0000-0000-000072150000}"/>
    <cellStyle name="20 % - Markeringsfarve3 3 2 4 3 2 2" xfId="17857" xr:uid="{00000000-0005-0000-0000-000073150000}"/>
    <cellStyle name="20 % - Markeringsfarve3 3 2 4 3 2 2 2" xfId="35808" xr:uid="{00000000-0005-0000-0000-000074150000}"/>
    <cellStyle name="20 % - Markeringsfarve3 3 2 4 3 2 3" xfId="28807" xr:uid="{00000000-0005-0000-0000-000075150000}"/>
    <cellStyle name="20 % - Markeringsfarve3 3 2 4 3 3" xfId="13597" xr:uid="{00000000-0005-0000-0000-000076150000}"/>
    <cellStyle name="20 % - Markeringsfarve3 3 2 4 3 3 2" xfId="31555" xr:uid="{00000000-0005-0000-0000-000077150000}"/>
    <cellStyle name="20 % - Markeringsfarve3 3 2 4 3 4" xfId="24553" xr:uid="{00000000-0005-0000-0000-000078150000}"/>
    <cellStyle name="20 % - Markeringsfarve3 3 2 4 4" xfId="5173" xr:uid="{00000000-0005-0000-0000-000079150000}"/>
    <cellStyle name="20 % - Markeringsfarve3 3 2 4 4 2" xfId="11212" xr:uid="{00000000-0005-0000-0000-00007A150000}"/>
    <cellStyle name="20 % - Markeringsfarve3 3 2 4 4 2 2" xfId="18977" xr:uid="{00000000-0005-0000-0000-00007B150000}"/>
    <cellStyle name="20 % - Markeringsfarve3 3 2 4 4 2 2 2" xfId="36928" xr:uid="{00000000-0005-0000-0000-00007C150000}"/>
    <cellStyle name="20 % - Markeringsfarve3 3 2 4 4 2 3" xfId="29927" xr:uid="{00000000-0005-0000-0000-00007D150000}"/>
    <cellStyle name="20 % - Markeringsfarve3 3 2 4 4 3" xfId="13598" xr:uid="{00000000-0005-0000-0000-00007E150000}"/>
    <cellStyle name="20 % - Markeringsfarve3 3 2 4 4 3 2" xfId="31556" xr:uid="{00000000-0005-0000-0000-00007F150000}"/>
    <cellStyle name="20 % - Markeringsfarve3 3 2 4 4 4" xfId="24554" xr:uid="{00000000-0005-0000-0000-000080150000}"/>
    <cellStyle name="20 % - Markeringsfarve3 3 2 4 5" xfId="8443" xr:uid="{00000000-0005-0000-0000-000081150000}"/>
    <cellStyle name="20 % - Markeringsfarve3 3 2 4 5 2" xfId="16232" xr:uid="{00000000-0005-0000-0000-000082150000}"/>
    <cellStyle name="20 % - Markeringsfarve3 3 2 4 5 2 2" xfId="34183" xr:uid="{00000000-0005-0000-0000-000083150000}"/>
    <cellStyle name="20 % - Markeringsfarve3 3 2 4 5 3" xfId="27182" xr:uid="{00000000-0005-0000-0000-000084150000}"/>
    <cellStyle name="20 % - Markeringsfarve3 3 2 4 6" xfId="13594" xr:uid="{00000000-0005-0000-0000-000085150000}"/>
    <cellStyle name="20 % - Markeringsfarve3 3 2 4 6 2" xfId="31552" xr:uid="{00000000-0005-0000-0000-000086150000}"/>
    <cellStyle name="20 % - Markeringsfarve3 3 2 4 7" xfId="24550" xr:uid="{00000000-0005-0000-0000-000087150000}"/>
    <cellStyle name="20 % - Markeringsfarve3 3 2 5" xfId="5174" xr:uid="{00000000-0005-0000-0000-000088150000}"/>
    <cellStyle name="20 % - Markeringsfarve3 3 2 5 2" xfId="5175" xr:uid="{00000000-0005-0000-0000-000089150000}"/>
    <cellStyle name="20 % - Markeringsfarve3 3 2 5 2 2" xfId="5176" xr:uid="{00000000-0005-0000-0000-00008A150000}"/>
    <cellStyle name="20 % - Markeringsfarve3 3 2 5 2 2 2" xfId="10917" xr:uid="{00000000-0005-0000-0000-00008B150000}"/>
    <cellStyle name="20 % - Markeringsfarve3 3 2 5 2 2 2 2" xfId="18689" xr:uid="{00000000-0005-0000-0000-00008C150000}"/>
    <cellStyle name="20 % - Markeringsfarve3 3 2 5 2 2 2 2 2" xfId="36640" xr:uid="{00000000-0005-0000-0000-00008D150000}"/>
    <cellStyle name="20 % - Markeringsfarve3 3 2 5 2 2 2 3" xfId="29639" xr:uid="{00000000-0005-0000-0000-00008E150000}"/>
    <cellStyle name="20 % - Markeringsfarve3 3 2 5 2 2 3" xfId="13601" xr:uid="{00000000-0005-0000-0000-00008F150000}"/>
    <cellStyle name="20 % - Markeringsfarve3 3 2 5 2 2 3 2" xfId="31559" xr:uid="{00000000-0005-0000-0000-000090150000}"/>
    <cellStyle name="20 % - Markeringsfarve3 3 2 5 2 2 4" xfId="24557" xr:uid="{00000000-0005-0000-0000-000091150000}"/>
    <cellStyle name="20 % - Markeringsfarve3 3 2 5 2 3" xfId="9437" xr:uid="{00000000-0005-0000-0000-000092150000}"/>
    <cellStyle name="20 % - Markeringsfarve3 3 2 5 2 3 2" xfId="17222" xr:uid="{00000000-0005-0000-0000-000093150000}"/>
    <cellStyle name="20 % - Markeringsfarve3 3 2 5 2 3 2 2" xfId="35173" xr:uid="{00000000-0005-0000-0000-000094150000}"/>
    <cellStyle name="20 % - Markeringsfarve3 3 2 5 2 3 3" xfId="28172" xr:uid="{00000000-0005-0000-0000-000095150000}"/>
    <cellStyle name="20 % - Markeringsfarve3 3 2 5 2 4" xfId="13600" xr:uid="{00000000-0005-0000-0000-000096150000}"/>
    <cellStyle name="20 % - Markeringsfarve3 3 2 5 2 4 2" xfId="31558" xr:uid="{00000000-0005-0000-0000-000097150000}"/>
    <cellStyle name="20 % - Markeringsfarve3 3 2 5 2 5" xfId="24556" xr:uid="{00000000-0005-0000-0000-000098150000}"/>
    <cellStyle name="20 % - Markeringsfarve3 3 2 5 3" xfId="5177" xr:uid="{00000000-0005-0000-0000-000099150000}"/>
    <cellStyle name="20 % - Markeringsfarve3 3 2 5 3 2" xfId="10193" xr:uid="{00000000-0005-0000-0000-00009A150000}"/>
    <cellStyle name="20 % - Markeringsfarve3 3 2 5 3 2 2" xfId="17974" xr:uid="{00000000-0005-0000-0000-00009B150000}"/>
    <cellStyle name="20 % - Markeringsfarve3 3 2 5 3 2 2 2" xfId="35925" xr:uid="{00000000-0005-0000-0000-00009C150000}"/>
    <cellStyle name="20 % - Markeringsfarve3 3 2 5 3 2 3" xfId="28924" xr:uid="{00000000-0005-0000-0000-00009D150000}"/>
    <cellStyle name="20 % - Markeringsfarve3 3 2 5 3 3" xfId="13602" xr:uid="{00000000-0005-0000-0000-00009E150000}"/>
    <cellStyle name="20 % - Markeringsfarve3 3 2 5 3 3 2" xfId="31560" xr:uid="{00000000-0005-0000-0000-00009F150000}"/>
    <cellStyle name="20 % - Markeringsfarve3 3 2 5 3 4" xfId="24558" xr:uid="{00000000-0005-0000-0000-0000A0150000}"/>
    <cellStyle name="20 % - Markeringsfarve3 3 2 5 4" xfId="5178" xr:uid="{00000000-0005-0000-0000-0000A1150000}"/>
    <cellStyle name="20 % - Markeringsfarve3 3 2 5 4 2" xfId="11690" xr:uid="{00000000-0005-0000-0000-0000A2150000}"/>
    <cellStyle name="20 % - Markeringsfarve3 3 2 5 4 2 2" xfId="19437" xr:uid="{00000000-0005-0000-0000-0000A3150000}"/>
    <cellStyle name="20 % - Markeringsfarve3 3 2 5 4 2 2 2" xfId="37388" xr:uid="{00000000-0005-0000-0000-0000A4150000}"/>
    <cellStyle name="20 % - Markeringsfarve3 3 2 5 4 2 3" xfId="30387" xr:uid="{00000000-0005-0000-0000-0000A5150000}"/>
    <cellStyle name="20 % - Markeringsfarve3 3 2 5 4 3" xfId="13603" xr:uid="{00000000-0005-0000-0000-0000A6150000}"/>
    <cellStyle name="20 % - Markeringsfarve3 3 2 5 4 3 2" xfId="31561" xr:uid="{00000000-0005-0000-0000-0000A7150000}"/>
    <cellStyle name="20 % - Markeringsfarve3 3 2 5 4 4" xfId="24559" xr:uid="{00000000-0005-0000-0000-0000A8150000}"/>
    <cellStyle name="20 % - Markeringsfarve3 3 2 5 5" xfId="8444" xr:uid="{00000000-0005-0000-0000-0000A9150000}"/>
    <cellStyle name="20 % - Markeringsfarve3 3 2 5 5 2" xfId="16233" xr:uid="{00000000-0005-0000-0000-0000AA150000}"/>
    <cellStyle name="20 % - Markeringsfarve3 3 2 5 5 2 2" xfId="34184" xr:uid="{00000000-0005-0000-0000-0000AB150000}"/>
    <cellStyle name="20 % - Markeringsfarve3 3 2 5 5 3" xfId="27183" xr:uid="{00000000-0005-0000-0000-0000AC150000}"/>
    <cellStyle name="20 % - Markeringsfarve3 3 2 5 6" xfId="13599" xr:uid="{00000000-0005-0000-0000-0000AD150000}"/>
    <cellStyle name="20 % - Markeringsfarve3 3 2 5 6 2" xfId="31557" xr:uid="{00000000-0005-0000-0000-0000AE150000}"/>
    <cellStyle name="20 % - Markeringsfarve3 3 2 5 7" xfId="24555" xr:uid="{00000000-0005-0000-0000-0000AF150000}"/>
    <cellStyle name="20 % - Markeringsfarve3 3 2 6" xfId="5179" xr:uid="{00000000-0005-0000-0000-0000B0150000}"/>
    <cellStyle name="20 % - Markeringsfarve3 3 2 6 2" xfId="5180" xr:uid="{00000000-0005-0000-0000-0000B1150000}"/>
    <cellStyle name="20 % - Markeringsfarve3 3 2 6 2 2" xfId="5181" xr:uid="{00000000-0005-0000-0000-0000B2150000}"/>
    <cellStyle name="20 % - Markeringsfarve3 3 2 6 2 2 2" xfId="11000" xr:uid="{00000000-0005-0000-0000-0000B3150000}"/>
    <cellStyle name="20 % - Markeringsfarve3 3 2 6 2 2 2 2" xfId="18772" xr:uid="{00000000-0005-0000-0000-0000B4150000}"/>
    <cellStyle name="20 % - Markeringsfarve3 3 2 6 2 2 2 2 2" xfId="36723" xr:uid="{00000000-0005-0000-0000-0000B5150000}"/>
    <cellStyle name="20 % - Markeringsfarve3 3 2 6 2 2 2 3" xfId="29722" xr:uid="{00000000-0005-0000-0000-0000B6150000}"/>
    <cellStyle name="20 % - Markeringsfarve3 3 2 6 2 2 3" xfId="13606" xr:uid="{00000000-0005-0000-0000-0000B7150000}"/>
    <cellStyle name="20 % - Markeringsfarve3 3 2 6 2 2 3 2" xfId="31564" xr:uid="{00000000-0005-0000-0000-0000B8150000}"/>
    <cellStyle name="20 % - Markeringsfarve3 3 2 6 2 2 4" xfId="24562" xr:uid="{00000000-0005-0000-0000-0000B9150000}"/>
    <cellStyle name="20 % - Markeringsfarve3 3 2 6 2 3" xfId="9511" xr:uid="{00000000-0005-0000-0000-0000BA150000}"/>
    <cellStyle name="20 % - Markeringsfarve3 3 2 6 2 3 2" xfId="17296" xr:uid="{00000000-0005-0000-0000-0000BB150000}"/>
    <cellStyle name="20 % - Markeringsfarve3 3 2 6 2 3 2 2" xfId="35247" xr:uid="{00000000-0005-0000-0000-0000BC150000}"/>
    <cellStyle name="20 % - Markeringsfarve3 3 2 6 2 3 3" xfId="28246" xr:uid="{00000000-0005-0000-0000-0000BD150000}"/>
    <cellStyle name="20 % - Markeringsfarve3 3 2 6 2 4" xfId="13605" xr:uid="{00000000-0005-0000-0000-0000BE150000}"/>
    <cellStyle name="20 % - Markeringsfarve3 3 2 6 2 4 2" xfId="31563" xr:uid="{00000000-0005-0000-0000-0000BF150000}"/>
    <cellStyle name="20 % - Markeringsfarve3 3 2 6 2 5" xfId="24561" xr:uid="{00000000-0005-0000-0000-0000C0150000}"/>
    <cellStyle name="20 % - Markeringsfarve3 3 2 6 3" xfId="5182" xr:uid="{00000000-0005-0000-0000-0000C1150000}"/>
    <cellStyle name="20 % - Markeringsfarve3 3 2 6 3 2" xfId="10277" xr:uid="{00000000-0005-0000-0000-0000C2150000}"/>
    <cellStyle name="20 % - Markeringsfarve3 3 2 6 3 2 2" xfId="18058" xr:uid="{00000000-0005-0000-0000-0000C3150000}"/>
    <cellStyle name="20 % - Markeringsfarve3 3 2 6 3 2 2 2" xfId="36009" xr:uid="{00000000-0005-0000-0000-0000C4150000}"/>
    <cellStyle name="20 % - Markeringsfarve3 3 2 6 3 2 3" xfId="29008" xr:uid="{00000000-0005-0000-0000-0000C5150000}"/>
    <cellStyle name="20 % - Markeringsfarve3 3 2 6 3 3" xfId="13607" xr:uid="{00000000-0005-0000-0000-0000C6150000}"/>
    <cellStyle name="20 % - Markeringsfarve3 3 2 6 3 3 2" xfId="31565" xr:uid="{00000000-0005-0000-0000-0000C7150000}"/>
    <cellStyle name="20 % - Markeringsfarve3 3 2 6 3 4" xfId="24563" xr:uid="{00000000-0005-0000-0000-0000C8150000}"/>
    <cellStyle name="20 % - Markeringsfarve3 3 2 6 4" xfId="5183" xr:uid="{00000000-0005-0000-0000-0000C9150000}"/>
    <cellStyle name="20 % - Markeringsfarve3 3 2 6 4 2" xfId="11410" xr:uid="{00000000-0005-0000-0000-0000CA150000}"/>
    <cellStyle name="20 % - Markeringsfarve3 3 2 6 4 2 2" xfId="19170" xr:uid="{00000000-0005-0000-0000-0000CB150000}"/>
    <cellStyle name="20 % - Markeringsfarve3 3 2 6 4 2 2 2" xfId="37121" xr:uid="{00000000-0005-0000-0000-0000CC150000}"/>
    <cellStyle name="20 % - Markeringsfarve3 3 2 6 4 2 3" xfId="30120" xr:uid="{00000000-0005-0000-0000-0000CD150000}"/>
    <cellStyle name="20 % - Markeringsfarve3 3 2 6 4 3" xfId="13608" xr:uid="{00000000-0005-0000-0000-0000CE150000}"/>
    <cellStyle name="20 % - Markeringsfarve3 3 2 6 4 3 2" xfId="31566" xr:uid="{00000000-0005-0000-0000-0000CF150000}"/>
    <cellStyle name="20 % - Markeringsfarve3 3 2 6 4 4" xfId="24564" xr:uid="{00000000-0005-0000-0000-0000D0150000}"/>
    <cellStyle name="20 % - Markeringsfarve3 3 2 6 5" xfId="8445" xr:uid="{00000000-0005-0000-0000-0000D1150000}"/>
    <cellStyle name="20 % - Markeringsfarve3 3 2 6 5 2" xfId="16234" xr:uid="{00000000-0005-0000-0000-0000D2150000}"/>
    <cellStyle name="20 % - Markeringsfarve3 3 2 6 5 2 2" xfId="34185" xr:uid="{00000000-0005-0000-0000-0000D3150000}"/>
    <cellStyle name="20 % - Markeringsfarve3 3 2 6 5 3" xfId="27184" xr:uid="{00000000-0005-0000-0000-0000D4150000}"/>
    <cellStyle name="20 % - Markeringsfarve3 3 2 6 6" xfId="13604" xr:uid="{00000000-0005-0000-0000-0000D5150000}"/>
    <cellStyle name="20 % - Markeringsfarve3 3 2 6 6 2" xfId="31562" xr:uid="{00000000-0005-0000-0000-0000D6150000}"/>
    <cellStyle name="20 % - Markeringsfarve3 3 2 6 7" xfId="24560" xr:uid="{00000000-0005-0000-0000-0000D7150000}"/>
    <cellStyle name="20 % - Markeringsfarve3 3 2 7" xfId="5184" xr:uid="{00000000-0005-0000-0000-0000D8150000}"/>
    <cellStyle name="20 % - Markeringsfarve3 3 2 7 2" xfId="5185" xr:uid="{00000000-0005-0000-0000-0000D9150000}"/>
    <cellStyle name="20 % - Markeringsfarve3 3 2 7 2 2" xfId="10443" xr:uid="{00000000-0005-0000-0000-0000DA150000}"/>
    <cellStyle name="20 % - Markeringsfarve3 3 2 7 2 2 2" xfId="18215" xr:uid="{00000000-0005-0000-0000-0000DB150000}"/>
    <cellStyle name="20 % - Markeringsfarve3 3 2 7 2 2 2 2" xfId="36166" xr:uid="{00000000-0005-0000-0000-0000DC150000}"/>
    <cellStyle name="20 % - Markeringsfarve3 3 2 7 2 2 3" xfId="29165" xr:uid="{00000000-0005-0000-0000-0000DD150000}"/>
    <cellStyle name="20 % - Markeringsfarve3 3 2 7 2 3" xfId="13610" xr:uid="{00000000-0005-0000-0000-0000DE150000}"/>
    <cellStyle name="20 % - Markeringsfarve3 3 2 7 2 3 2" xfId="31568" xr:uid="{00000000-0005-0000-0000-0000DF150000}"/>
    <cellStyle name="20 % - Markeringsfarve3 3 2 7 2 4" xfId="24566" xr:uid="{00000000-0005-0000-0000-0000E0150000}"/>
    <cellStyle name="20 % - Markeringsfarve3 3 2 7 3" xfId="9037" xr:uid="{00000000-0005-0000-0000-0000E1150000}"/>
    <cellStyle name="20 % - Markeringsfarve3 3 2 7 3 2" xfId="16825" xr:uid="{00000000-0005-0000-0000-0000E2150000}"/>
    <cellStyle name="20 % - Markeringsfarve3 3 2 7 3 2 2" xfId="34776" xr:uid="{00000000-0005-0000-0000-0000E3150000}"/>
    <cellStyle name="20 % - Markeringsfarve3 3 2 7 3 3" xfId="27775" xr:uid="{00000000-0005-0000-0000-0000E4150000}"/>
    <cellStyle name="20 % - Markeringsfarve3 3 2 7 4" xfId="13609" xr:uid="{00000000-0005-0000-0000-0000E5150000}"/>
    <cellStyle name="20 % - Markeringsfarve3 3 2 7 4 2" xfId="31567" xr:uid="{00000000-0005-0000-0000-0000E6150000}"/>
    <cellStyle name="20 % - Markeringsfarve3 3 2 7 5" xfId="24565" xr:uid="{00000000-0005-0000-0000-0000E7150000}"/>
    <cellStyle name="20 % - Markeringsfarve3 3 2 8" xfId="5186" xr:uid="{00000000-0005-0000-0000-0000E8150000}"/>
    <cellStyle name="20 % - Markeringsfarve3 3 2 8 2" xfId="9671" xr:uid="{00000000-0005-0000-0000-0000E9150000}"/>
    <cellStyle name="20 % - Markeringsfarve3 3 2 8 2 2" xfId="17453" xr:uid="{00000000-0005-0000-0000-0000EA150000}"/>
    <cellStyle name="20 % - Markeringsfarve3 3 2 8 2 2 2" xfId="35404" xr:uid="{00000000-0005-0000-0000-0000EB150000}"/>
    <cellStyle name="20 % - Markeringsfarve3 3 2 8 2 3" xfId="28403" xr:uid="{00000000-0005-0000-0000-0000EC150000}"/>
    <cellStyle name="20 % - Markeringsfarve3 3 2 8 3" xfId="13611" xr:uid="{00000000-0005-0000-0000-0000ED150000}"/>
    <cellStyle name="20 % - Markeringsfarve3 3 2 8 3 2" xfId="31569" xr:uid="{00000000-0005-0000-0000-0000EE150000}"/>
    <cellStyle name="20 % - Markeringsfarve3 3 2 8 4" xfId="24567" xr:uid="{00000000-0005-0000-0000-0000EF150000}"/>
    <cellStyle name="20 % - Markeringsfarve3 3 2 9" xfId="5187" xr:uid="{00000000-0005-0000-0000-0000F0150000}"/>
    <cellStyle name="20 % - Markeringsfarve3 3 2 9 2" xfId="11687" xr:uid="{00000000-0005-0000-0000-0000F1150000}"/>
    <cellStyle name="20 % - Markeringsfarve3 3 2 9 2 2" xfId="19434" xr:uid="{00000000-0005-0000-0000-0000F2150000}"/>
    <cellStyle name="20 % - Markeringsfarve3 3 2 9 2 2 2" xfId="37385" xr:uid="{00000000-0005-0000-0000-0000F3150000}"/>
    <cellStyle name="20 % - Markeringsfarve3 3 2 9 2 3" xfId="30384" xr:uid="{00000000-0005-0000-0000-0000F4150000}"/>
    <cellStyle name="20 % - Markeringsfarve3 3 2 9 3" xfId="13612" xr:uid="{00000000-0005-0000-0000-0000F5150000}"/>
    <cellStyle name="20 % - Markeringsfarve3 3 2 9 3 2" xfId="31570" xr:uid="{00000000-0005-0000-0000-0000F6150000}"/>
    <cellStyle name="20 % - Markeringsfarve3 3 2 9 4" xfId="24568" xr:uid="{00000000-0005-0000-0000-0000F7150000}"/>
    <cellStyle name="20 % - Markeringsfarve3 3 3" xfId="5188" xr:uid="{00000000-0005-0000-0000-0000F8150000}"/>
    <cellStyle name="20 % - Markeringsfarve3 3 3 10" xfId="8446" xr:uid="{00000000-0005-0000-0000-0000F9150000}"/>
    <cellStyle name="20 % - Markeringsfarve3 3 3 10 2" xfId="16235" xr:uid="{00000000-0005-0000-0000-0000FA150000}"/>
    <cellStyle name="20 % - Markeringsfarve3 3 3 10 2 2" xfId="34186" xr:uid="{00000000-0005-0000-0000-0000FB150000}"/>
    <cellStyle name="20 % - Markeringsfarve3 3 3 10 3" xfId="27185" xr:uid="{00000000-0005-0000-0000-0000FC150000}"/>
    <cellStyle name="20 % - Markeringsfarve3 3 3 11" xfId="13613" xr:uid="{00000000-0005-0000-0000-0000FD150000}"/>
    <cellStyle name="20 % - Markeringsfarve3 3 3 11 2" xfId="31571" xr:uid="{00000000-0005-0000-0000-0000FE150000}"/>
    <cellStyle name="20 % - Markeringsfarve3 3 3 12" xfId="24569" xr:uid="{00000000-0005-0000-0000-0000FF150000}"/>
    <cellStyle name="20 % - Markeringsfarve3 3 3 2" xfId="5189" xr:uid="{00000000-0005-0000-0000-000000160000}"/>
    <cellStyle name="20 % - Markeringsfarve3 3 3 2 2" xfId="5190" xr:uid="{00000000-0005-0000-0000-000001160000}"/>
    <cellStyle name="20 % - Markeringsfarve3 3 3 2 2 2" xfId="5191" xr:uid="{00000000-0005-0000-0000-000002160000}"/>
    <cellStyle name="20 % - Markeringsfarve3 3 3 2 2 2 2" xfId="10601" xr:uid="{00000000-0005-0000-0000-000003160000}"/>
    <cellStyle name="20 % - Markeringsfarve3 3 3 2 2 2 2 2" xfId="18373" xr:uid="{00000000-0005-0000-0000-000004160000}"/>
    <cellStyle name="20 % - Markeringsfarve3 3 3 2 2 2 2 2 2" xfId="36324" xr:uid="{00000000-0005-0000-0000-000005160000}"/>
    <cellStyle name="20 % - Markeringsfarve3 3 3 2 2 2 2 3" xfId="29323" xr:uid="{00000000-0005-0000-0000-000006160000}"/>
    <cellStyle name="20 % - Markeringsfarve3 3 3 2 2 2 3" xfId="13616" xr:uid="{00000000-0005-0000-0000-000007160000}"/>
    <cellStyle name="20 % - Markeringsfarve3 3 3 2 2 2 3 2" xfId="31574" xr:uid="{00000000-0005-0000-0000-000008160000}"/>
    <cellStyle name="20 % - Markeringsfarve3 3 3 2 2 2 4" xfId="24572" xr:uid="{00000000-0005-0000-0000-000009160000}"/>
    <cellStyle name="20 % - Markeringsfarve3 3 3 2 2 3" xfId="9169" xr:uid="{00000000-0005-0000-0000-00000A160000}"/>
    <cellStyle name="20 % - Markeringsfarve3 3 3 2 2 3 2" xfId="16957" xr:uid="{00000000-0005-0000-0000-00000B160000}"/>
    <cellStyle name="20 % - Markeringsfarve3 3 3 2 2 3 2 2" xfId="34908" xr:uid="{00000000-0005-0000-0000-00000C160000}"/>
    <cellStyle name="20 % - Markeringsfarve3 3 3 2 2 3 3" xfId="27907" xr:uid="{00000000-0005-0000-0000-00000D160000}"/>
    <cellStyle name="20 % - Markeringsfarve3 3 3 2 2 4" xfId="13615" xr:uid="{00000000-0005-0000-0000-00000E160000}"/>
    <cellStyle name="20 % - Markeringsfarve3 3 3 2 2 4 2" xfId="31573" xr:uid="{00000000-0005-0000-0000-00000F160000}"/>
    <cellStyle name="20 % - Markeringsfarve3 3 3 2 2 5" xfId="24571" xr:uid="{00000000-0005-0000-0000-000010160000}"/>
    <cellStyle name="20 % - Markeringsfarve3 3 3 2 3" xfId="5192" xr:uid="{00000000-0005-0000-0000-000011160000}"/>
    <cellStyle name="20 % - Markeringsfarve3 3 3 2 3 2" xfId="9831" xr:uid="{00000000-0005-0000-0000-000012160000}"/>
    <cellStyle name="20 % - Markeringsfarve3 3 3 2 3 2 2" xfId="17613" xr:uid="{00000000-0005-0000-0000-000013160000}"/>
    <cellStyle name="20 % - Markeringsfarve3 3 3 2 3 2 2 2" xfId="35564" xr:uid="{00000000-0005-0000-0000-000014160000}"/>
    <cellStyle name="20 % - Markeringsfarve3 3 3 2 3 2 3" xfId="28563" xr:uid="{00000000-0005-0000-0000-000015160000}"/>
    <cellStyle name="20 % - Markeringsfarve3 3 3 2 3 3" xfId="13617" xr:uid="{00000000-0005-0000-0000-000016160000}"/>
    <cellStyle name="20 % - Markeringsfarve3 3 3 2 3 3 2" xfId="31575" xr:uid="{00000000-0005-0000-0000-000017160000}"/>
    <cellStyle name="20 % - Markeringsfarve3 3 3 2 3 4" xfId="24573" xr:uid="{00000000-0005-0000-0000-000018160000}"/>
    <cellStyle name="20 % - Markeringsfarve3 3 3 2 4" xfId="5193" xr:uid="{00000000-0005-0000-0000-000019160000}"/>
    <cellStyle name="20 % - Markeringsfarve3 3 3 2 4 2" xfId="11210" xr:uid="{00000000-0005-0000-0000-00001A160000}"/>
    <cellStyle name="20 % - Markeringsfarve3 3 3 2 4 2 2" xfId="18975" xr:uid="{00000000-0005-0000-0000-00001B160000}"/>
    <cellStyle name="20 % - Markeringsfarve3 3 3 2 4 2 2 2" xfId="36926" xr:uid="{00000000-0005-0000-0000-00001C160000}"/>
    <cellStyle name="20 % - Markeringsfarve3 3 3 2 4 2 3" xfId="29925" xr:uid="{00000000-0005-0000-0000-00001D160000}"/>
    <cellStyle name="20 % - Markeringsfarve3 3 3 2 4 3" xfId="13618" xr:uid="{00000000-0005-0000-0000-00001E160000}"/>
    <cellStyle name="20 % - Markeringsfarve3 3 3 2 4 3 2" xfId="31576" xr:uid="{00000000-0005-0000-0000-00001F160000}"/>
    <cellStyle name="20 % - Markeringsfarve3 3 3 2 4 4" xfId="24574" xr:uid="{00000000-0005-0000-0000-000020160000}"/>
    <cellStyle name="20 % - Markeringsfarve3 3 3 2 5" xfId="8447" xr:uid="{00000000-0005-0000-0000-000021160000}"/>
    <cellStyle name="20 % - Markeringsfarve3 3 3 2 5 2" xfId="16236" xr:uid="{00000000-0005-0000-0000-000022160000}"/>
    <cellStyle name="20 % - Markeringsfarve3 3 3 2 5 2 2" xfId="34187" xr:uid="{00000000-0005-0000-0000-000023160000}"/>
    <cellStyle name="20 % - Markeringsfarve3 3 3 2 5 3" xfId="27186" xr:uid="{00000000-0005-0000-0000-000024160000}"/>
    <cellStyle name="20 % - Markeringsfarve3 3 3 2 6" xfId="13614" xr:uid="{00000000-0005-0000-0000-000025160000}"/>
    <cellStyle name="20 % - Markeringsfarve3 3 3 2 6 2" xfId="31572" xr:uid="{00000000-0005-0000-0000-000026160000}"/>
    <cellStyle name="20 % - Markeringsfarve3 3 3 2 7" xfId="24570" xr:uid="{00000000-0005-0000-0000-000027160000}"/>
    <cellStyle name="20 % - Markeringsfarve3 3 3 3" xfId="5194" xr:uid="{00000000-0005-0000-0000-000028160000}"/>
    <cellStyle name="20 % - Markeringsfarve3 3 3 3 2" xfId="5195" xr:uid="{00000000-0005-0000-0000-000029160000}"/>
    <cellStyle name="20 % - Markeringsfarve3 3 3 3 2 2" xfId="5196" xr:uid="{00000000-0005-0000-0000-00002A160000}"/>
    <cellStyle name="20 % - Markeringsfarve3 3 3 3 2 2 2" xfId="10646" xr:uid="{00000000-0005-0000-0000-00002B160000}"/>
    <cellStyle name="20 % - Markeringsfarve3 3 3 3 2 2 2 2" xfId="18418" xr:uid="{00000000-0005-0000-0000-00002C160000}"/>
    <cellStyle name="20 % - Markeringsfarve3 3 3 3 2 2 2 2 2" xfId="36369" xr:uid="{00000000-0005-0000-0000-00002D160000}"/>
    <cellStyle name="20 % - Markeringsfarve3 3 3 3 2 2 2 3" xfId="29368" xr:uid="{00000000-0005-0000-0000-00002E160000}"/>
    <cellStyle name="20 % - Markeringsfarve3 3 3 3 2 2 3" xfId="13621" xr:uid="{00000000-0005-0000-0000-00002F160000}"/>
    <cellStyle name="20 % - Markeringsfarve3 3 3 3 2 2 3 2" xfId="31579" xr:uid="{00000000-0005-0000-0000-000030160000}"/>
    <cellStyle name="20 % - Markeringsfarve3 3 3 3 2 2 4" xfId="24577" xr:uid="{00000000-0005-0000-0000-000031160000}"/>
    <cellStyle name="20 % - Markeringsfarve3 3 3 3 2 3" xfId="9210" xr:uid="{00000000-0005-0000-0000-000032160000}"/>
    <cellStyle name="20 % - Markeringsfarve3 3 3 3 2 3 2" xfId="16998" xr:uid="{00000000-0005-0000-0000-000033160000}"/>
    <cellStyle name="20 % - Markeringsfarve3 3 3 3 2 3 2 2" xfId="34949" xr:uid="{00000000-0005-0000-0000-000034160000}"/>
    <cellStyle name="20 % - Markeringsfarve3 3 3 3 2 3 3" xfId="27948" xr:uid="{00000000-0005-0000-0000-000035160000}"/>
    <cellStyle name="20 % - Markeringsfarve3 3 3 3 2 4" xfId="13620" xr:uid="{00000000-0005-0000-0000-000036160000}"/>
    <cellStyle name="20 % - Markeringsfarve3 3 3 3 2 4 2" xfId="31578" xr:uid="{00000000-0005-0000-0000-000037160000}"/>
    <cellStyle name="20 % - Markeringsfarve3 3 3 3 2 5" xfId="24576" xr:uid="{00000000-0005-0000-0000-000038160000}"/>
    <cellStyle name="20 % - Markeringsfarve3 3 3 3 3" xfId="5197" xr:uid="{00000000-0005-0000-0000-000039160000}"/>
    <cellStyle name="20 % - Markeringsfarve3 3 3 3 3 2" xfId="9876" xr:uid="{00000000-0005-0000-0000-00003A160000}"/>
    <cellStyle name="20 % - Markeringsfarve3 3 3 3 3 2 2" xfId="17658" xr:uid="{00000000-0005-0000-0000-00003B160000}"/>
    <cellStyle name="20 % - Markeringsfarve3 3 3 3 3 2 2 2" xfId="35609" xr:uid="{00000000-0005-0000-0000-00003C160000}"/>
    <cellStyle name="20 % - Markeringsfarve3 3 3 3 3 2 3" xfId="28608" xr:uid="{00000000-0005-0000-0000-00003D160000}"/>
    <cellStyle name="20 % - Markeringsfarve3 3 3 3 3 3" xfId="13622" xr:uid="{00000000-0005-0000-0000-00003E160000}"/>
    <cellStyle name="20 % - Markeringsfarve3 3 3 3 3 3 2" xfId="31580" xr:uid="{00000000-0005-0000-0000-00003F160000}"/>
    <cellStyle name="20 % - Markeringsfarve3 3 3 3 3 4" xfId="24578" xr:uid="{00000000-0005-0000-0000-000040160000}"/>
    <cellStyle name="20 % - Markeringsfarve3 3 3 3 4" xfId="5198" xr:uid="{00000000-0005-0000-0000-000041160000}"/>
    <cellStyle name="20 % - Markeringsfarve3 3 3 3 4 2" xfId="11209" xr:uid="{00000000-0005-0000-0000-000042160000}"/>
    <cellStyle name="20 % - Markeringsfarve3 3 3 3 4 2 2" xfId="18974" xr:uid="{00000000-0005-0000-0000-000043160000}"/>
    <cellStyle name="20 % - Markeringsfarve3 3 3 3 4 2 2 2" xfId="36925" xr:uid="{00000000-0005-0000-0000-000044160000}"/>
    <cellStyle name="20 % - Markeringsfarve3 3 3 3 4 2 3" xfId="29924" xr:uid="{00000000-0005-0000-0000-000045160000}"/>
    <cellStyle name="20 % - Markeringsfarve3 3 3 3 4 3" xfId="13623" xr:uid="{00000000-0005-0000-0000-000046160000}"/>
    <cellStyle name="20 % - Markeringsfarve3 3 3 3 4 3 2" xfId="31581" xr:uid="{00000000-0005-0000-0000-000047160000}"/>
    <cellStyle name="20 % - Markeringsfarve3 3 3 3 4 4" xfId="24579" xr:uid="{00000000-0005-0000-0000-000048160000}"/>
    <cellStyle name="20 % - Markeringsfarve3 3 3 3 5" xfId="8448" xr:uid="{00000000-0005-0000-0000-000049160000}"/>
    <cellStyle name="20 % - Markeringsfarve3 3 3 3 5 2" xfId="16237" xr:uid="{00000000-0005-0000-0000-00004A160000}"/>
    <cellStyle name="20 % - Markeringsfarve3 3 3 3 5 2 2" xfId="34188" xr:uid="{00000000-0005-0000-0000-00004B160000}"/>
    <cellStyle name="20 % - Markeringsfarve3 3 3 3 5 3" xfId="27187" xr:uid="{00000000-0005-0000-0000-00004C160000}"/>
    <cellStyle name="20 % - Markeringsfarve3 3 3 3 6" xfId="13619" xr:uid="{00000000-0005-0000-0000-00004D160000}"/>
    <cellStyle name="20 % - Markeringsfarve3 3 3 3 6 2" xfId="31577" xr:uid="{00000000-0005-0000-0000-00004E160000}"/>
    <cellStyle name="20 % - Markeringsfarve3 3 3 3 7" xfId="24575" xr:uid="{00000000-0005-0000-0000-00004F160000}"/>
    <cellStyle name="20 % - Markeringsfarve3 3 3 4" xfId="5199" xr:uid="{00000000-0005-0000-0000-000050160000}"/>
    <cellStyle name="20 % - Markeringsfarve3 3 3 4 2" xfId="5200" xr:uid="{00000000-0005-0000-0000-000051160000}"/>
    <cellStyle name="20 % - Markeringsfarve3 3 3 4 2 2" xfId="5201" xr:uid="{00000000-0005-0000-0000-000052160000}"/>
    <cellStyle name="20 % - Markeringsfarve3 3 3 4 2 2 2" xfId="10839" xr:uid="{00000000-0005-0000-0000-000053160000}"/>
    <cellStyle name="20 % - Markeringsfarve3 3 3 4 2 2 2 2" xfId="18611" xr:uid="{00000000-0005-0000-0000-000054160000}"/>
    <cellStyle name="20 % - Markeringsfarve3 3 3 4 2 2 2 2 2" xfId="36562" xr:uid="{00000000-0005-0000-0000-000055160000}"/>
    <cellStyle name="20 % - Markeringsfarve3 3 3 4 2 2 2 3" xfId="29561" xr:uid="{00000000-0005-0000-0000-000056160000}"/>
    <cellStyle name="20 % - Markeringsfarve3 3 3 4 2 2 3" xfId="13626" xr:uid="{00000000-0005-0000-0000-000057160000}"/>
    <cellStyle name="20 % - Markeringsfarve3 3 3 4 2 2 3 2" xfId="31584" xr:uid="{00000000-0005-0000-0000-000058160000}"/>
    <cellStyle name="20 % - Markeringsfarve3 3 3 4 2 2 4" xfId="24582" xr:uid="{00000000-0005-0000-0000-000059160000}"/>
    <cellStyle name="20 % - Markeringsfarve3 3 3 4 2 3" xfId="9371" xr:uid="{00000000-0005-0000-0000-00005A160000}"/>
    <cellStyle name="20 % - Markeringsfarve3 3 3 4 2 3 2" xfId="17156" xr:uid="{00000000-0005-0000-0000-00005B160000}"/>
    <cellStyle name="20 % - Markeringsfarve3 3 3 4 2 3 2 2" xfId="35107" xr:uid="{00000000-0005-0000-0000-00005C160000}"/>
    <cellStyle name="20 % - Markeringsfarve3 3 3 4 2 3 3" xfId="28106" xr:uid="{00000000-0005-0000-0000-00005D160000}"/>
    <cellStyle name="20 % - Markeringsfarve3 3 3 4 2 4" xfId="13625" xr:uid="{00000000-0005-0000-0000-00005E160000}"/>
    <cellStyle name="20 % - Markeringsfarve3 3 3 4 2 4 2" xfId="31583" xr:uid="{00000000-0005-0000-0000-00005F160000}"/>
    <cellStyle name="20 % - Markeringsfarve3 3 3 4 2 5" xfId="24581" xr:uid="{00000000-0005-0000-0000-000060160000}"/>
    <cellStyle name="20 % - Markeringsfarve3 3 3 4 3" xfId="5202" xr:uid="{00000000-0005-0000-0000-000061160000}"/>
    <cellStyle name="20 % - Markeringsfarve3 3 3 4 3 2" xfId="10115" xr:uid="{00000000-0005-0000-0000-000062160000}"/>
    <cellStyle name="20 % - Markeringsfarve3 3 3 4 3 2 2" xfId="17896" xr:uid="{00000000-0005-0000-0000-000063160000}"/>
    <cellStyle name="20 % - Markeringsfarve3 3 3 4 3 2 2 2" xfId="35847" xr:uid="{00000000-0005-0000-0000-000064160000}"/>
    <cellStyle name="20 % - Markeringsfarve3 3 3 4 3 2 3" xfId="28846" xr:uid="{00000000-0005-0000-0000-000065160000}"/>
    <cellStyle name="20 % - Markeringsfarve3 3 3 4 3 3" xfId="13627" xr:uid="{00000000-0005-0000-0000-000066160000}"/>
    <cellStyle name="20 % - Markeringsfarve3 3 3 4 3 3 2" xfId="31585" xr:uid="{00000000-0005-0000-0000-000067160000}"/>
    <cellStyle name="20 % - Markeringsfarve3 3 3 4 3 4" xfId="24583" xr:uid="{00000000-0005-0000-0000-000068160000}"/>
    <cellStyle name="20 % - Markeringsfarve3 3 3 4 4" xfId="5203" xr:uid="{00000000-0005-0000-0000-000069160000}"/>
    <cellStyle name="20 % - Markeringsfarve3 3 3 4 4 2" xfId="9732" xr:uid="{00000000-0005-0000-0000-00006A160000}"/>
    <cellStyle name="20 % - Markeringsfarve3 3 3 4 4 2 2" xfId="17514" xr:uid="{00000000-0005-0000-0000-00006B160000}"/>
    <cellStyle name="20 % - Markeringsfarve3 3 3 4 4 2 2 2" xfId="35465" xr:uid="{00000000-0005-0000-0000-00006C160000}"/>
    <cellStyle name="20 % - Markeringsfarve3 3 3 4 4 2 3" xfId="28464" xr:uid="{00000000-0005-0000-0000-00006D160000}"/>
    <cellStyle name="20 % - Markeringsfarve3 3 3 4 4 3" xfId="13628" xr:uid="{00000000-0005-0000-0000-00006E160000}"/>
    <cellStyle name="20 % - Markeringsfarve3 3 3 4 4 3 2" xfId="31586" xr:uid="{00000000-0005-0000-0000-00006F160000}"/>
    <cellStyle name="20 % - Markeringsfarve3 3 3 4 4 4" xfId="24584" xr:uid="{00000000-0005-0000-0000-000070160000}"/>
    <cellStyle name="20 % - Markeringsfarve3 3 3 4 5" xfId="8449" xr:uid="{00000000-0005-0000-0000-000071160000}"/>
    <cellStyle name="20 % - Markeringsfarve3 3 3 4 5 2" xfId="16238" xr:uid="{00000000-0005-0000-0000-000072160000}"/>
    <cellStyle name="20 % - Markeringsfarve3 3 3 4 5 2 2" xfId="34189" xr:uid="{00000000-0005-0000-0000-000073160000}"/>
    <cellStyle name="20 % - Markeringsfarve3 3 3 4 5 3" xfId="27188" xr:uid="{00000000-0005-0000-0000-000074160000}"/>
    <cellStyle name="20 % - Markeringsfarve3 3 3 4 6" xfId="13624" xr:uid="{00000000-0005-0000-0000-000075160000}"/>
    <cellStyle name="20 % - Markeringsfarve3 3 3 4 6 2" xfId="31582" xr:uid="{00000000-0005-0000-0000-000076160000}"/>
    <cellStyle name="20 % - Markeringsfarve3 3 3 4 7" xfId="24580" xr:uid="{00000000-0005-0000-0000-000077160000}"/>
    <cellStyle name="20 % - Markeringsfarve3 3 3 5" xfId="5204" xr:uid="{00000000-0005-0000-0000-000078160000}"/>
    <cellStyle name="20 % - Markeringsfarve3 3 3 5 2" xfId="5205" xr:uid="{00000000-0005-0000-0000-000079160000}"/>
    <cellStyle name="20 % - Markeringsfarve3 3 3 5 2 2" xfId="5206" xr:uid="{00000000-0005-0000-0000-00007A160000}"/>
    <cellStyle name="20 % - Markeringsfarve3 3 3 5 2 2 2" xfId="10956" xr:uid="{00000000-0005-0000-0000-00007B160000}"/>
    <cellStyle name="20 % - Markeringsfarve3 3 3 5 2 2 2 2" xfId="18728" xr:uid="{00000000-0005-0000-0000-00007C160000}"/>
    <cellStyle name="20 % - Markeringsfarve3 3 3 5 2 2 2 2 2" xfId="36679" xr:uid="{00000000-0005-0000-0000-00007D160000}"/>
    <cellStyle name="20 % - Markeringsfarve3 3 3 5 2 2 2 3" xfId="29678" xr:uid="{00000000-0005-0000-0000-00007E160000}"/>
    <cellStyle name="20 % - Markeringsfarve3 3 3 5 2 2 3" xfId="13631" xr:uid="{00000000-0005-0000-0000-00007F160000}"/>
    <cellStyle name="20 % - Markeringsfarve3 3 3 5 2 2 3 2" xfId="31589" xr:uid="{00000000-0005-0000-0000-000080160000}"/>
    <cellStyle name="20 % - Markeringsfarve3 3 3 5 2 2 4" xfId="24587" xr:uid="{00000000-0005-0000-0000-000081160000}"/>
    <cellStyle name="20 % - Markeringsfarve3 3 3 5 2 3" xfId="9470" xr:uid="{00000000-0005-0000-0000-000082160000}"/>
    <cellStyle name="20 % - Markeringsfarve3 3 3 5 2 3 2" xfId="17255" xr:uid="{00000000-0005-0000-0000-000083160000}"/>
    <cellStyle name="20 % - Markeringsfarve3 3 3 5 2 3 2 2" xfId="35206" xr:uid="{00000000-0005-0000-0000-000084160000}"/>
    <cellStyle name="20 % - Markeringsfarve3 3 3 5 2 3 3" xfId="28205" xr:uid="{00000000-0005-0000-0000-000085160000}"/>
    <cellStyle name="20 % - Markeringsfarve3 3 3 5 2 4" xfId="13630" xr:uid="{00000000-0005-0000-0000-000086160000}"/>
    <cellStyle name="20 % - Markeringsfarve3 3 3 5 2 4 2" xfId="31588" xr:uid="{00000000-0005-0000-0000-000087160000}"/>
    <cellStyle name="20 % - Markeringsfarve3 3 3 5 2 5" xfId="24586" xr:uid="{00000000-0005-0000-0000-000088160000}"/>
    <cellStyle name="20 % - Markeringsfarve3 3 3 5 3" xfId="5207" xr:uid="{00000000-0005-0000-0000-000089160000}"/>
    <cellStyle name="20 % - Markeringsfarve3 3 3 5 3 2" xfId="10232" xr:uid="{00000000-0005-0000-0000-00008A160000}"/>
    <cellStyle name="20 % - Markeringsfarve3 3 3 5 3 2 2" xfId="18013" xr:uid="{00000000-0005-0000-0000-00008B160000}"/>
    <cellStyle name="20 % - Markeringsfarve3 3 3 5 3 2 2 2" xfId="35964" xr:uid="{00000000-0005-0000-0000-00008C160000}"/>
    <cellStyle name="20 % - Markeringsfarve3 3 3 5 3 2 3" xfId="28963" xr:uid="{00000000-0005-0000-0000-00008D160000}"/>
    <cellStyle name="20 % - Markeringsfarve3 3 3 5 3 3" xfId="13632" xr:uid="{00000000-0005-0000-0000-00008E160000}"/>
    <cellStyle name="20 % - Markeringsfarve3 3 3 5 3 3 2" xfId="31590" xr:uid="{00000000-0005-0000-0000-00008F160000}"/>
    <cellStyle name="20 % - Markeringsfarve3 3 3 5 3 4" xfId="24588" xr:uid="{00000000-0005-0000-0000-000090160000}"/>
    <cellStyle name="20 % - Markeringsfarve3 3 3 5 4" xfId="5208" xr:uid="{00000000-0005-0000-0000-000091160000}"/>
    <cellStyle name="20 % - Markeringsfarve3 3 3 5 4 2" xfId="10011" xr:uid="{00000000-0005-0000-0000-000092160000}"/>
    <cellStyle name="20 % - Markeringsfarve3 3 3 5 4 2 2" xfId="17792" xr:uid="{00000000-0005-0000-0000-000093160000}"/>
    <cellStyle name="20 % - Markeringsfarve3 3 3 5 4 2 2 2" xfId="35743" xr:uid="{00000000-0005-0000-0000-000094160000}"/>
    <cellStyle name="20 % - Markeringsfarve3 3 3 5 4 2 3" xfId="28742" xr:uid="{00000000-0005-0000-0000-000095160000}"/>
    <cellStyle name="20 % - Markeringsfarve3 3 3 5 4 3" xfId="13633" xr:uid="{00000000-0005-0000-0000-000096160000}"/>
    <cellStyle name="20 % - Markeringsfarve3 3 3 5 4 3 2" xfId="31591" xr:uid="{00000000-0005-0000-0000-000097160000}"/>
    <cellStyle name="20 % - Markeringsfarve3 3 3 5 4 4" xfId="24589" xr:uid="{00000000-0005-0000-0000-000098160000}"/>
    <cellStyle name="20 % - Markeringsfarve3 3 3 5 5" xfId="8450" xr:uid="{00000000-0005-0000-0000-000099160000}"/>
    <cellStyle name="20 % - Markeringsfarve3 3 3 5 5 2" xfId="16239" xr:uid="{00000000-0005-0000-0000-00009A160000}"/>
    <cellStyle name="20 % - Markeringsfarve3 3 3 5 5 2 2" xfId="34190" xr:uid="{00000000-0005-0000-0000-00009B160000}"/>
    <cellStyle name="20 % - Markeringsfarve3 3 3 5 5 3" xfId="27189" xr:uid="{00000000-0005-0000-0000-00009C160000}"/>
    <cellStyle name="20 % - Markeringsfarve3 3 3 5 6" xfId="13629" xr:uid="{00000000-0005-0000-0000-00009D160000}"/>
    <cellStyle name="20 % - Markeringsfarve3 3 3 5 6 2" xfId="31587" xr:uid="{00000000-0005-0000-0000-00009E160000}"/>
    <cellStyle name="20 % - Markeringsfarve3 3 3 5 7" xfId="24585" xr:uid="{00000000-0005-0000-0000-00009F160000}"/>
    <cellStyle name="20 % - Markeringsfarve3 3 3 6" xfId="5209" xr:uid="{00000000-0005-0000-0000-0000A0160000}"/>
    <cellStyle name="20 % - Markeringsfarve3 3 3 6 2" xfId="5210" xr:uid="{00000000-0005-0000-0000-0000A1160000}"/>
    <cellStyle name="20 % - Markeringsfarve3 3 3 6 2 2" xfId="5211" xr:uid="{00000000-0005-0000-0000-0000A2160000}"/>
    <cellStyle name="20 % - Markeringsfarve3 3 3 6 2 2 2" xfId="11001" xr:uid="{00000000-0005-0000-0000-0000A3160000}"/>
    <cellStyle name="20 % - Markeringsfarve3 3 3 6 2 2 2 2" xfId="18773" xr:uid="{00000000-0005-0000-0000-0000A4160000}"/>
    <cellStyle name="20 % - Markeringsfarve3 3 3 6 2 2 2 2 2" xfId="36724" xr:uid="{00000000-0005-0000-0000-0000A5160000}"/>
    <cellStyle name="20 % - Markeringsfarve3 3 3 6 2 2 2 3" xfId="29723" xr:uid="{00000000-0005-0000-0000-0000A6160000}"/>
    <cellStyle name="20 % - Markeringsfarve3 3 3 6 2 2 3" xfId="13636" xr:uid="{00000000-0005-0000-0000-0000A7160000}"/>
    <cellStyle name="20 % - Markeringsfarve3 3 3 6 2 2 3 2" xfId="31594" xr:uid="{00000000-0005-0000-0000-0000A8160000}"/>
    <cellStyle name="20 % - Markeringsfarve3 3 3 6 2 2 4" xfId="24592" xr:uid="{00000000-0005-0000-0000-0000A9160000}"/>
    <cellStyle name="20 % - Markeringsfarve3 3 3 6 2 3" xfId="9512" xr:uid="{00000000-0005-0000-0000-0000AA160000}"/>
    <cellStyle name="20 % - Markeringsfarve3 3 3 6 2 3 2" xfId="17297" xr:uid="{00000000-0005-0000-0000-0000AB160000}"/>
    <cellStyle name="20 % - Markeringsfarve3 3 3 6 2 3 2 2" xfId="35248" xr:uid="{00000000-0005-0000-0000-0000AC160000}"/>
    <cellStyle name="20 % - Markeringsfarve3 3 3 6 2 3 3" xfId="28247" xr:uid="{00000000-0005-0000-0000-0000AD160000}"/>
    <cellStyle name="20 % - Markeringsfarve3 3 3 6 2 4" xfId="13635" xr:uid="{00000000-0005-0000-0000-0000AE160000}"/>
    <cellStyle name="20 % - Markeringsfarve3 3 3 6 2 4 2" xfId="31593" xr:uid="{00000000-0005-0000-0000-0000AF160000}"/>
    <cellStyle name="20 % - Markeringsfarve3 3 3 6 2 5" xfId="24591" xr:uid="{00000000-0005-0000-0000-0000B0160000}"/>
    <cellStyle name="20 % - Markeringsfarve3 3 3 6 3" xfId="5212" xr:uid="{00000000-0005-0000-0000-0000B1160000}"/>
    <cellStyle name="20 % - Markeringsfarve3 3 3 6 3 2" xfId="10278" xr:uid="{00000000-0005-0000-0000-0000B2160000}"/>
    <cellStyle name="20 % - Markeringsfarve3 3 3 6 3 2 2" xfId="18059" xr:uid="{00000000-0005-0000-0000-0000B3160000}"/>
    <cellStyle name="20 % - Markeringsfarve3 3 3 6 3 2 2 2" xfId="36010" xr:uid="{00000000-0005-0000-0000-0000B4160000}"/>
    <cellStyle name="20 % - Markeringsfarve3 3 3 6 3 2 3" xfId="29009" xr:uid="{00000000-0005-0000-0000-0000B5160000}"/>
    <cellStyle name="20 % - Markeringsfarve3 3 3 6 3 3" xfId="13637" xr:uid="{00000000-0005-0000-0000-0000B6160000}"/>
    <cellStyle name="20 % - Markeringsfarve3 3 3 6 3 3 2" xfId="31595" xr:uid="{00000000-0005-0000-0000-0000B7160000}"/>
    <cellStyle name="20 % - Markeringsfarve3 3 3 6 3 4" xfId="24593" xr:uid="{00000000-0005-0000-0000-0000B8160000}"/>
    <cellStyle name="20 % - Markeringsfarve3 3 3 6 4" xfId="5213" xr:uid="{00000000-0005-0000-0000-0000B9160000}"/>
    <cellStyle name="20 % - Markeringsfarve3 3 3 6 4 2" xfId="10002" xr:uid="{00000000-0005-0000-0000-0000BA160000}"/>
    <cellStyle name="20 % - Markeringsfarve3 3 3 6 4 2 2" xfId="17783" xr:uid="{00000000-0005-0000-0000-0000BB160000}"/>
    <cellStyle name="20 % - Markeringsfarve3 3 3 6 4 2 2 2" xfId="35734" xr:uid="{00000000-0005-0000-0000-0000BC160000}"/>
    <cellStyle name="20 % - Markeringsfarve3 3 3 6 4 2 3" xfId="28733" xr:uid="{00000000-0005-0000-0000-0000BD160000}"/>
    <cellStyle name="20 % - Markeringsfarve3 3 3 6 4 3" xfId="13638" xr:uid="{00000000-0005-0000-0000-0000BE160000}"/>
    <cellStyle name="20 % - Markeringsfarve3 3 3 6 4 3 2" xfId="31596" xr:uid="{00000000-0005-0000-0000-0000BF160000}"/>
    <cellStyle name="20 % - Markeringsfarve3 3 3 6 4 4" xfId="24594" xr:uid="{00000000-0005-0000-0000-0000C0160000}"/>
    <cellStyle name="20 % - Markeringsfarve3 3 3 6 5" xfId="8451" xr:uid="{00000000-0005-0000-0000-0000C1160000}"/>
    <cellStyle name="20 % - Markeringsfarve3 3 3 6 5 2" xfId="16240" xr:uid="{00000000-0005-0000-0000-0000C2160000}"/>
    <cellStyle name="20 % - Markeringsfarve3 3 3 6 5 2 2" xfId="34191" xr:uid="{00000000-0005-0000-0000-0000C3160000}"/>
    <cellStyle name="20 % - Markeringsfarve3 3 3 6 5 3" xfId="27190" xr:uid="{00000000-0005-0000-0000-0000C4160000}"/>
    <cellStyle name="20 % - Markeringsfarve3 3 3 6 6" xfId="13634" xr:uid="{00000000-0005-0000-0000-0000C5160000}"/>
    <cellStyle name="20 % - Markeringsfarve3 3 3 6 6 2" xfId="31592" xr:uid="{00000000-0005-0000-0000-0000C6160000}"/>
    <cellStyle name="20 % - Markeringsfarve3 3 3 6 7" xfId="24590" xr:uid="{00000000-0005-0000-0000-0000C7160000}"/>
    <cellStyle name="20 % - Markeringsfarve3 3 3 7" xfId="5214" xr:uid="{00000000-0005-0000-0000-0000C8160000}"/>
    <cellStyle name="20 % - Markeringsfarve3 3 3 7 2" xfId="5215" xr:uid="{00000000-0005-0000-0000-0000C9160000}"/>
    <cellStyle name="20 % - Markeringsfarve3 3 3 7 2 2" xfId="10482" xr:uid="{00000000-0005-0000-0000-0000CA160000}"/>
    <cellStyle name="20 % - Markeringsfarve3 3 3 7 2 2 2" xfId="18254" xr:uid="{00000000-0005-0000-0000-0000CB160000}"/>
    <cellStyle name="20 % - Markeringsfarve3 3 3 7 2 2 2 2" xfId="36205" xr:uid="{00000000-0005-0000-0000-0000CC160000}"/>
    <cellStyle name="20 % - Markeringsfarve3 3 3 7 2 2 3" xfId="29204" xr:uid="{00000000-0005-0000-0000-0000CD160000}"/>
    <cellStyle name="20 % - Markeringsfarve3 3 3 7 2 3" xfId="13640" xr:uid="{00000000-0005-0000-0000-0000CE160000}"/>
    <cellStyle name="20 % - Markeringsfarve3 3 3 7 2 3 2" xfId="31598" xr:uid="{00000000-0005-0000-0000-0000CF160000}"/>
    <cellStyle name="20 % - Markeringsfarve3 3 3 7 2 4" xfId="24596" xr:uid="{00000000-0005-0000-0000-0000D0160000}"/>
    <cellStyle name="20 % - Markeringsfarve3 3 3 7 3" xfId="9070" xr:uid="{00000000-0005-0000-0000-0000D1160000}"/>
    <cellStyle name="20 % - Markeringsfarve3 3 3 7 3 2" xfId="16858" xr:uid="{00000000-0005-0000-0000-0000D2160000}"/>
    <cellStyle name="20 % - Markeringsfarve3 3 3 7 3 2 2" xfId="34809" xr:uid="{00000000-0005-0000-0000-0000D3160000}"/>
    <cellStyle name="20 % - Markeringsfarve3 3 3 7 3 3" xfId="27808" xr:uid="{00000000-0005-0000-0000-0000D4160000}"/>
    <cellStyle name="20 % - Markeringsfarve3 3 3 7 4" xfId="13639" xr:uid="{00000000-0005-0000-0000-0000D5160000}"/>
    <cellStyle name="20 % - Markeringsfarve3 3 3 7 4 2" xfId="31597" xr:uid="{00000000-0005-0000-0000-0000D6160000}"/>
    <cellStyle name="20 % - Markeringsfarve3 3 3 7 5" xfId="24595" xr:uid="{00000000-0005-0000-0000-0000D7160000}"/>
    <cellStyle name="20 % - Markeringsfarve3 3 3 8" xfId="5216" xr:uid="{00000000-0005-0000-0000-0000D8160000}"/>
    <cellStyle name="20 % - Markeringsfarve3 3 3 8 2" xfId="9710" xr:uid="{00000000-0005-0000-0000-0000D9160000}"/>
    <cellStyle name="20 % - Markeringsfarve3 3 3 8 2 2" xfId="17492" xr:uid="{00000000-0005-0000-0000-0000DA160000}"/>
    <cellStyle name="20 % - Markeringsfarve3 3 3 8 2 2 2" xfId="35443" xr:uid="{00000000-0005-0000-0000-0000DB160000}"/>
    <cellStyle name="20 % - Markeringsfarve3 3 3 8 2 3" xfId="28442" xr:uid="{00000000-0005-0000-0000-0000DC160000}"/>
    <cellStyle name="20 % - Markeringsfarve3 3 3 8 3" xfId="13641" xr:uid="{00000000-0005-0000-0000-0000DD160000}"/>
    <cellStyle name="20 % - Markeringsfarve3 3 3 8 3 2" xfId="31599" xr:uid="{00000000-0005-0000-0000-0000DE160000}"/>
    <cellStyle name="20 % - Markeringsfarve3 3 3 8 4" xfId="24597" xr:uid="{00000000-0005-0000-0000-0000DF160000}"/>
    <cellStyle name="20 % - Markeringsfarve3 3 3 9" xfId="5217" xr:uid="{00000000-0005-0000-0000-0000E0160000}"/>
    <cellStyle name="20 % - Markeringsfarve3 3 3 9 2" xfId="11211" xr:uid="{00000000-0005-0000-0000-0000E1160000}"/>
    <cellStyle name="20 % - Markeringsfarve3 3 3 9 2 2" xfId="18976" xr:uid="{00000000-0005-0000-0000-0000E2160000}"/>
    <cellStyle name="20 % - Markeringsfarve3 3 3 9 2 2 2" xfId="36927" xr:uid="{00000000-0005-0000-0000-0000E3160000}"/>
    <cellStyle name="20 % - Markeringsfarve3 3 3 9 2 3" xfId="29926" xr:uid="{00000000-0005-0000-0000-0000E4160000}"/>
    <cellStyle name="20 % - Markeringsfarve3 3 3 9 3" xfId="13642" xr:uid="{00000000-0005-0000-0000-0000E5160000}"/>
    <cellStyle name="20 % - Markeringsfarve3 3 3 9 3 2" xfId="31600" xr:uid="{00000000-0005-0000-0000-0000E6160000}"/>
    <cellStyle name="20 % - Markeringsfarve3 3 3 9 4" xfId="24598" xr:uid="{00000000-0005-0000-0000-0000E7160000}"/>
    <cellStyle name="20 % - Markeringsfarve3 3 4" xfId="5218" xr:uid="{00000000-0005-0000-0000-0000E8160000}"/>
    <cellStyle name="20 % - Markeringsfarve3 3 4 2" xfId="5219" xr:uid="{00000000-0005-0000-0000-0000E9160000}"/>
    <cellStyle name="20 % - Markeringsfarve3 3 4 2 2" xfId="5220" xr:uid="{00000000-0005-0000-0000-0000EA160000}"/>
    <cellStyle name="20 % - Markeringsfarve3 3 4 2 2 2" xfId="10523" xr:uid="{00000000-0005-0000-0000-0000EB160000}"/>
    <cellStyle name="20 % - Markeringsfarve3 3 4 2 2 2 2" xfId="18295" xr:uid="{00000000-0005-0000-0000-0000EC160000}"/>
    <cellStyle name="20 % - Markeringsfarve3 3 4 2 2 2 2 2" xfId="36246" xr:uid="{00000000-0005-0000-0000-0000ED160000}"/>
    <cellStyle name="20 % - Markeringsfarve3 3 4 2 2 2 3" xfId="29245" xr:uid="{00000000-0005-0000-0000-0000EE160000}"/>
    <cellStyle name="20 % - Markeringsfarve3 3 4 2 2 3" xfId="13645" xr:uid="{00000000-0005-0000-0000-0000EF160000}"/>
    <cellStyle name="20 % - Markeringsfarve3 3 4 2 2 3 2" xfId="31603" xr:uid="{00000000-0005-0000-0000-0000F0160000}"/>
    <cellStyle name="20 % - Markeringsfarve3 3 4 2 2 4" xfId="24601" xr:uid="{00000000-0005-0000-0000-0000F1160000}"/>
    <cellStyle name="20 % - Markeringsfarve3 3 4 2 3" xfId="9103" xr:uid="{00000000-0005-0000-0000-0000F2160000}"/>
    <cellStyle name="20 % - Markeringsfarve3 3 4 2 3 2" xfId="16891" xr:uid="{00000000-0005-0000-0000-0000F3160000}"/>
    <cellStyle name="20 % - Markeringsfarve3 3 4 2 3 2 2" xfId="34842" xr:uid="{00000000-0005-0000-0000-0000F4160000}"/>
    <cellStyle name="20 % - Markeringsfarve3 3 4 2 3 3" xfId="27841" xr:uid="{00000000-0005-0000-0000-0000F5160000}"/>
    <cellStyle name="20 % - Markeringsfarve3 3 4 2 4" xfId="13644" xr:uid="{00000000-0005-0000-0000-0000F6160000}"/>
    <cellStyle name="20 % - Markeringsfarve3 3 4 2 4 2" xfId="31602" xr:uid="{00000000-0005-0000-0000-0000F7160000}"/>
    <cellStyle name="20 % - Markeringsfarve3 3 4 2 5" xfId="24600" xr:uid="{00000000-0005-0000-0000-0000F8160000}"/>
    <cellStyle name="20 % - Markeringsfarve3 3 4 3" xfId="5221" xr:uid="{00000000-0005-0000-0000-0000F9160000}"/>
    <cellStyle name="20 % - Markeringsfarve3 3 4 3 2" xfId="9753" xr:uid="{00000000-0005-0000-0000-0000FA160000}"/>
    <cellStyle name="20 % - Markeringsfarve3 3 4 3 2 2" xfId="17535" xr:uid="{00000000-0005-0000-0000-0000FB160000}"/>
    <cellStyle name="20 % - Markeringsfarve3 3 4 3 2 2 2" xfId="35486" xr:uid="{00000000-0005-0000-0000-0000FC160000}"/>
    <cellStyle name="20 % - Markeringsfarve3 3 4 3 2 3" xfId="28485" xr:uid="{00000000-0005-0000-0000-0000FD160000}"/>
    <cellStyle name="20 % - Markeringsfarve3 3 4 3 3" xfId="13646" xr:uid="{00000000-0005-0000-0000-0000FE160000}"/>
    <cellStyle name="20 % - Markeringsfarve3 3 4 3 3 2" xfId="31604" xr:uid="{00000000-0005-0000-0000-0000FF160000}"/>
    <cellStyle name="20 % - Markeringsfarve3 3 4 3 4" xfId="24602" xr:uid="{00000000-0005-0000-0000-000000170000}"/>
    <cellStyle name="20 % - Markeringsfarve3 3 4 4" xfId="5222" xr:uid="{00000000-0005-0000-0000-000001170000}"/>
    <cellStyle name="20 % - Markeringsfarve3 3 4 4 2" xfId="11695" xr:uid="{00000000-0005-0000-0000-000002170000}"/>
    <cellStyle name="20 % - Markeringsfarve3 3 4 4 2 2" xfId="19442" xr:uid="{00000000-0005-0000-0000-000003170000}"/>
    <cellStyle name="20 % - Markeringsfarve3 3 4 4 2 2 2" xfId="37393" xr:uid="{00000000-0005-0000-0000-000004170000}"/>
    <cellStyle name="20 % - Markeringsfarve3 3 4 4 2 3" xfId="30392" xr:uid="{00000000-0005-0000-0000-000005170000}"/>
    <cellStyle name="20 % - Markeringsfarve3 3 4 4 3" xfId="13647" xr:uid="{00000000-0005-0000-0000-000006170000}"/>
    <cellStyle name="20 % - Markeringsfarve3 3 4 4 3 2" xfId="31605" xr:uid="{00000000-0005-0000-0000-000007170000}"/>
    <cellStyle name="20 % - Markeringsfarve3 3 4 4 4" xfId="24603" xr:uid="{00000000-0005-0000-0000-000008170000}"/>
    <cellStyle name="20 % - Markeringsfarve3 3 4 5" xfId="8452" xr:uid="{00000000-0005-0000-0000-000009170000}"/>
    <cellStyle name="20 % - Markeringsfarve3 3 4 5 2" xfId="16241" xr:uid="{00000000-0005-0000-0000-00000A170000}"/>
    <cellStyle name="20 % - Markeringsfarve3 3 4 5 2 2" xfId="34192" xr:uid="{00000000-0005-0000-0000-00000B170000}"/>
    <cellStyle name="20 % - Markeringsfarve3 3 4 5 3" xfId="27191" xr:uid="{00000000-0005-0000-0000-00000C170000}"/>
    <cellStyle name="20 % - Markeringsfarve3 3 4 6" xfId="13643" xr:uid="{00000000-0005-0000-0000-00000D170000}"/>
    <cellStyle name="20 % - Markeringsfarve3 3 4 6 2" xfId="31601" xr:uid="{00000000-0005-0000-0000-00000E170000}"/>
    <cellStyle name="20 % - Markeringsfarve3 3 4 7" xfId="24599" xr:uid="{00000000-0005-0000-0000-00000F170000}"/>
    <cellStyle name="20 % - Markeringsfarve3 3 5" xfId="5223" xr:uid="{00000000-0005-0000-0000-000010170000}"/>
    <cellStyle name="20 % - Markeringsfarve3 3 5 2" xfId="5224" xr:uid="{00000000-0005-0000-0000-000011170000}"/>
    <cellStyle name="20 % - Markeringsfarve3 3 5 2 2" xfId="5225" xr:uid="{00000000-0005-0000-0000-000012170000}"/>
    <cellStyle name="20 % - Markeringsfarve3 3 5 2 2 2" xfId="10644" xr:uid="{00000000-0005-0000-0000-000013170000}"/>
    <cellStyle name="20 % - Markeringsfarve3 3 5 2 2 2 2" xfId="18416" xr:uid="{00000000-0005-0000-0000-000014170000}"/>
    <cellStyle name="20 % - Markeringsfarve3 3 5 2 2 2 2 2" xfId="36367" xr:uid="{00000000-0005-0000-0000-000015170000}"/>
    <cellStyle name="20 % - Markeringsfarve3 3 5 2 2 2 3" xfId="29366" xr:uid="{00000000-0005-0000-0000-000016170000}"/>
    <cellStyle name="20 % - Markeringsfarve3 3 5 2 2 3" xfId="13650" xr:uid="{00000000-0005-0000-0000-000017170000}"/>
    <cellStyle name="20 % - Markeringsfarve3 3 5 2 2 3 2" xfId="31608" xr:uid="{00000000-0005-0000-0000-000018170000}"/>
    <cellStyle name="20 % - Markeringsfarve3 3 5 2 2 4" xfId="24606" xr:uid="{00000000-0005-0000-0000-000019170000}"/>
    <cellStyle name="20 % - Markeringsfarve3 3 5 2 3" xfId="9208" xr:uid="{00000000-0005-0000-0000-00001A170000}"/>
    <cellStyle name="20 % - Markeringsfarve3 3 5 2 3 2" xfId="16996" xr:uid="{00000000-0005-0000-0000-00001B170000}"/>
    <cellStyle name="20 % - Markeringsfarve3 3 5 2 3 2 2" xfId="34947" xr:uid="{00000000-0005-0000-0000-00001C170000}"/>
    <cellStyle name="20 % - Markeringsfarve3 3 5 2 3 3" xfId="27946" xr:uid="{00000000-0005-0000-0000-00001D170000}"/>
    <cellStyle name="20 % - Markeringsfarve3 3 5 2 4" xfId="13649" xr:uid="{00000000-0005-0000-0000-00001E170000}"/>
    <cellStyle name="20 % - Markeringsfarve3 3 5 2 4 2" xfId="31607" xr:uid="{00000000-0005-0000-0000-00001F170000}"/>
    <cellStyle name="20 % - Markeringsfarve3 3 5 2 5" xfId="24605" xr:uid="{00000000-0005-0000-0000-000020170000}"/>
    <cellStyle name="20 % - Markeringsfarve3 3 5 3" xfId="5226" xr:uid="{00000000-0005-0000-0000-000021170000}"/>
    <cellStyle name="20 % - Markeringsfarve3 3 5 3 2" xfId="9874" xr:uid="{00000000-0005-0000-0000-000022170000}"/>
    <cellStyle name="20 % - Markeringsfarve3 3 5 3 2 2" xfId="17656" xr:uid="{00000000-0005-0000-0000-000023170000}"/>
    <cellStyle name="20 % - Markeringsfarve3 3 5 3 2 2 2" xfId="35607" xr:uid="{00000000-0005-0000-0000-000024170000}"/>
    <cellStyle name="20 % - Markeringsfarve3 3 5 3 2 3" xfId="28606" xr:uid="{00000000-0005-0000-0000-000025170000}"/>
    <cellStyle name="20 % - Markeringsfarve3 3 5 3 3" xfId="13651" xr:uid="{00000000-0005-0000-0000-000026170000}"/>
    <cellStyle name="20 % - Markeringsfarve3 3 5 3 3 2" xfId="31609" xr:uid="{00000000-0005-0000-0000-000027170000}"/>
    <cellStyle name="20 % - Markeringsfarve3 3 5 3 4" xfId="24607" xr:uid="{00000000-0005-0000-0000-000028170000}"/>
    <cellStyle name="20 % - Markeringsfarve3 3 5 4" xfId="5227" xr:uid="{00000000-0005-0000-0000-000029170000}"/>
    <cellStyle name="20 % - Markeringsfarve3 3 5 4 2" xfId="11420" xr:uid="{00000000-0005-0000-0000-00002A170000}"/>
    <cellStyle name="20 % - Markeringsfarve3 3 5 4 2 2" xfId="19180" xr:uid="{00000000-0005-0000-0000-00002B170000}"/>
    <cellStyle name="20 % - Markeringsfarve3 3 5 4 2 2 2" xfId="37131" xr:uid="{00000000-0005-0000-0000-00002C170000}"/>
    <cellStyle name="20 % - Markeringsfarve3 3 5 4 2 3" xfId="30130" xr:uid="{00000000-0005-0000-0000-00002D170000}"/>
    <cellStyle name="20 % - Markeringsfarve3 3 5 4 3" xfId="13652" xr:uid="{00000000-0005-0000-0000-00002E170000}"/>
    <cellStyle name="20 % - Markeringsfarve3 3 5 4 3 2" xfId="31610" xr:uid="{00000000-0005-0000-0000-00002F170000}"/>
    <cellStyle name="20 % - Markeringsfarve3 3 5 4 4" xfId="24608" xr:uid="{00000000-0005-0000-0000-000030170000}"/>
    <cellStyle name="20 % - Markeringsfarve3 3 5 5" xfId="8453" xr:uid="{00000000-0005-0000-0000-000031170000}"/>
    <cellStyle name="20 % - Markeringsfarve3 3 5 5 2" xfId="16242" xr:uid="{00000000-0005-0000-0000-000032170000}"/>
    <cellStyle name="20 % - Markeringsfarve3 3 5 5 2 2" xfId="34193" xr:uid="{00000000-0005-0000-0000-000033170000}"/>
    <cellStyle name="20 % - Markeringsfarve3 3 5 5 3" xfId="27192" xr:uid="{00000000-0005-0000-0000-000034170000}"/>
    <cellStyle name="20 % - Markeringsfarve3 3 5 6" xfId="13648" xr:uid="{00000000-0005-0000-0000-000035170000}"/>
    <cellStyle name="20 % - Markeringsfarve3 3 5 6 2" xfId="31606" xr:uid="{00000000-0005-0000-0000-000036170000}"/>
    <cellStyle name="20 % - Markeringsfarve3 3 5 7" xfId="24604" xr:uid="{00000000-0005-0000-0000-000037170000}"/>
    <cellStyle name="20 % - Markeringsfarve3 3 6" xfId="5228" xr:uid="{00000000-0005-0000-0000-000038170000}"/>
    <cellStyle name="20 % - Markeringsfarve3 3 6 2" xfId="5229" xr:uid="{00000000-0005-0000-0000-000039170000}"/>
    <cellStyle name="20 % - Markeringsfarve3 3 6 2 2" xfId="5230" xr:uid="{00000000-0005-0000-0000-00003A170000}"/>
    <cellStyle name="20 % - Markeringsfarve3 3 6 2 2 2" xfId="10761" xr:uid="{00000000-0005-0000-0000-00003B170000}"/>
    <cellStyle name="20 % - Markeringsfarve3 3 6 2 2 2 2" xfId="18533" xr:uid="{00000000-0005-0000-0000-00003C170000}"/>
    <cellStyle name="20 % - Markeringsfarve3 3 6 2 2 2 2 2" xfId="36484" xr:uid="{00000000-0005-0000-0000-00003D170000}"/>
    <cellStyle name="20 % - Markeringsfarve3 3 6 2 2 2 3" xfId="29483" xr:uid="{00000000-0005-0000-0000-00003E170000}"/>
    <cellStyle name="20 % - Markeringsfarve3 3 6 2 2 3" xfId="13655" xr:uid="{00000000-0005-0000-0000-00003F170000}"/>
    <cellStyle name="20 % - Markeringsfarve3 3 6 2 2 3 2" xfId="31613" xr:uid="{00000000-0005-0000-0000-000040170000}"/>
    <cellStyle name="20 % - Markeringsfarve3 3 6 2 2 4" xfId="24611" xr:uid="{00000000-0005-0000-0000-000041170000}"/>
    <cellStyle name="20 % - Markeringsfarve3 3 6 2 3" xfId="9305" xr:uid="{00000000-0005-0000-0000-000042170000}"/>
    <cellStyle name="20 % - Markeringsfarve3 3 6 2 3 2" xfId="17090" xr:uid="{00000000-0005-0000-0000-000043170000}"/>
    <cellStyle name="20 % - Markeringsfarve3 3 6 2 3 2 2" xfId="35041" xr:uid="{00000000-0005-0000-0000-000044170000}"/>
    <cellStyle name="20 % - Markeringsfarve3 3 6 2 3 3" xfId="28040" xr:uid="{00000000-0005-0000-0000-000045170000}"/>
    <cellStyle name="20 % - Markeringsfarve3 3 6 2 4" xfId="13654" xr:uid="{00000000-0005-0000-0000-000046170000}"/>
    <cellStyle name="20 % - Markeringsfarve3 3 6 2 4 2" xfId="31612" xr:uid="{00000000-0005-0000-0000-000047170000}"/>
    <cellStyle name="20 % - Markeringsfarve3 3 6 2 5" xfId="24610" xr:uid="{00000000-0005-0000-0000-000048170000}"/>
    <cellStyle name="20 % - Markeringsfarve3 3 6 3" xfId="5231" xr:uid="{00000000-0005-0000-0000-000049170000}"/>
    <cellStyle name="20 % - Markeringsfarve3 3 6 3 2" xfId="10037" xr:uid="{00000000-0005-0000-0000-00004A170000}"/>
    <cellStyle name="20 % - Markeringsfarve3 3 6 3 2 2" xfId="17818" xr:uid="{00000000-0005-0000-0000-00004B170000}"/>
    <cellStyle name="20 % - Markeringsfarve3 3 6 3 2 2 2" xfId="35769" xr:uid="{00000000-0005-0000-0000-00004C170000}"/>
    <cellStyle name="20 % - Markeringsfarve3 3 6 3 2 3" xfId="28768" xr:uid="{00000000-0005-0000-0000-00004D170000}"/>
    <cellStyle name="20 % - Markeringsfarve3 3 6 3 3" xfId="13656" xr:uid="{00000000-0005-0000-0000-00004E170000}"/>
    <cellStyle name="20 % - Markeringsfarve3 3 6 3 3 2" xfId="31614" xr:uid="{00000000-0005-0000-0000-00004F170000}"/>
    <cellStyle name="20 % - Markeringsfarve3 3 6 3 4" xfId="24612" xr:uid="{00000000-0005-0000-0000-000050170000}"/>
    <cellStyle name="20 % - Markeringsfarve3 3 6 4" xfId="5232" xr:uid="{00000000-0005-0000-0000-000051170000}"/>
    <cellStyle name="20 % - Markeringsfarve3 3 6 4 2" xfId="11694" xr:uid="{00000000-0005-0000-0000-000052170000}"/>
    <cellStyle name="20 % - Markeringsfarve3 3 6 4 2 2" xfId="19441" xr:uid="{00000000-0005-0000-0000-000053170000}"/>
    <cellStyle name="20 % - Markeringsfarve3 3 6 4 2 2 2" xfId="37392" xr:uid="{00000000-0005-0000-0000-000054170000}"/>
    <cellStyle name="20 % - Markeringsfarve3 3 6 4 2 3" xfId="30391" xr:uid="{00000000-0005-0000-0000-000055170000}"/>
    <cellStyle name="20 % - Markeringsfarve3 3 6 4 3" xfId="13657" xr:uid="{00000000-0005-0000-0000-000056170000}"/>
    <cellStyle name="20 % - Markeringsfarve3 3 6 4 3 2" xfId="31615" xr:uid="{00000000-0005-0000-0000-000057170000}"/>
    <cellStyle name="20 % - Markeringsfarve3 3 6 4 4" xfId="24613" xr:uid="{00000000-0005-0000-0000-000058170000}"/>
    <cellStyle name="20 % - Markeringsfarve3 3 6 5" xfId="8454" xr:uid="{00000000-0005-0000-0000-000059170000}"/>
    <cellStyle name="20 % - Markeringsfarve3 3 6 5 2" xfId="16243" xr:uid="{00000000-0005-0000-0000-00005A170000}"/>
    <cellStyle name="20 % - Markeringsfarve3 3 6 5 2 2" xfId="34194" xr:uid="{00000000-0005-0000-0000-00005B170000}"/>
    <cellStyle name="20 % - Markeringsfarve3 3 6 5 3" xfId="27193" xr:uid="{00000000-0005-0000-0000-00005C170000}"/>
    <cellStyle name="20 % - Markeringsfarve3 3 6 6" xfId="13653" xr:uid="{00000000-0005-0000-0000-00005D170000}"/>
    <cellStyle name="20 % - Markeringsfarve3 3 6 6 2" xfId="31611" xr:uid="{00000000-0005-0000-0000-00005E170000}"/>
    <cellStyle name="20 % - Markeringsfarve3 3 6 7" xfId="24609" xr:uid="{00000000-0005-0000-0000-00005F170000}"/>
    <cellStyle name="20 % - Markeringsfarve3 3 7" xfId="5233" xr:uid="{00000000-0005-0000-0000-000060170000}"/>
    <cellStyle name="20 % - Markeringsfarve3 3 7 2" xfId="5234" xr:uid="{00000000-0005-0000-0000-000061170000}"/>
    <cellStyle name="20 % - Markeringsfarve3 3 7 2 2" xfId="5235" xr:uid="{00000000-0005-0000-0000-000062170000}"/>
    <cellStyle name="20 % - Markeringsfarve3 3 7 2 2 2" xfId="10878" xr:uid="{00000000-0005-0000-0000-000063170000}"/>
    <cellStyle name="20 % - Markeringsfarve3 3 7 2 2 2 2" xfId="18650" xr:uid="{00000000-0005-0000-0000-000064170000}"/>
    <cellStyle name="20 % - Markeringsfarve3 3 7 2 2 2 2 2" xfId="36601" xr:uid="{00000000-0005-0000-0000-000065170000}"/>
    <cellStyle name="20 % - Markeringsfarve3 3 7 2 2 2 3" xfId="29600" xr:uid="{00000000-0005-0000-0000-000066170000}"/>
    <cellStyle name="20 % - Markeringsfarve3 3 7 2 2 3" xfId="13660" xr:uid="{00000000-0005-0000-0000-000067170000}"/>
    <cellStyle name="20 % - Markeringsfarve3 3 7 2 2 3 2" xfId="31618" xr:uid="{00000000-0005-0000-0000-000068170000}"/>
    <cellStyle name="20 % - Markeringsfarve3 3 7 2 2 4" xfId="24616" xr:uid="{00000000-0005-0000-0000-000069170000}"/>
    <cellStyle name="20 % - Markeringsfarve3 3 7 2 3" xfId="9404" xr:uid="{00000000-0005-0000-0000-00006A170000}"/>
    <cellStyle name="20 % - Markeringsfarve3 3 7 2 3 2" xfId="17189" xr:uid="{00000000-0005-0000-0000-00006B170000}"/>
    <cellStyle name="20 % - Markeringsfarve3 3 7 2 3 2 2" xfId="35140" xr:uid="{00000000-0005-0000-0000-00006C170000}"/>
    <cellStyle name="20 % - Markeringsfarve3 3 7 2 3 3" xfId="28139" xr:uid="{00000000-0005-0000-0000-00006D170000}"/>
    <cellStyle name="20 % - Markeringsfarve3 3 7 2 4" xfId="13659" xr:uid="{00000000-0005-0000-0000-00006E170000}"/>
    <cellStyle name="20 % - Markeringsfarve3 3 7 2 4 2" xfId="31617" xr:uid="{00000000-0005-0000-0000-00006F170000}"/>
    <cellStyle name="20 % - Markeringsfarve3 3 7 2 5" xfId="24615" xr:uid="{00000000-0005-0000-0000-000070170000}"/>
    <cellStyle name="20 % - Markeringsfarve3 3 7 3" xfId="5236" xr:uid="{00000000-0005-0000-0000-000071170000}"/>
    <cellStyle name="20 % - Markeringsfarve3 3 7 3 2" xfId="10154" xr:uid="{00000000-0005-0000-0000-000072170000}"/>
    <cellStyle name="20 % - Markeringsfarve3 3 7 3 2 2" xfId="17935" xr:uid="{00000000-0005-0000-0000-000073170000}"/>
    <cellStyle name="20 % - Markeringsfarve3 3 7 3 2 2 2" xfId="35886" xr:uid="{00000000-0005-0000-0000-000074170000}"/>
    <cellStyle name="20 % - Markeringsfarve3 3 7 3 2 3" xfId="28885" xr:uid="{00000000-0005-0000-0000-000075170000}"/>
    <cellStyle name="20 % - Markeringsfarve3 3 7 3 3" xfId="13661" xr:uid="{00000000-0005-0000-0000-000076170000}"/>
    <cellStyle name="20 % - Markeringsfarve3 3 7 3 3 2" xfId="31619" xr:uid="{00000000-0005-0000-0000-000077170000}"/>
    <cellStyle name="20 % - Markeringsfarve3 3 7 3 4" xfId="24617" xr:uid="{00000000-0005-0000-0000-000078170000}"/>
    <cellStyle name="20 % - Markeringsfarve3 3 7 4" xfId="5237" xr:uid="{00000000-0005-0000-0000-000079170000}"/>
    <cellStyle name="20 % - Markeringsfarve3 3 7 4 2" xfId="11419" xr:uid="{00000000-0005-0000-0000-00007A170000}"/>
    <cellStyle name="20 % - Markeringsfarve3 3 7 4 2 2" xfId="19179" xr:uid="{00000000-0005-0000-0000-00007B170000}"/>
    <cellStyle name="20 % - Markeringsfarve3 3 7 4 2 2 2" xfId="37130" xr:uid="{00000000-0005-0000-0000-00007C170000}"/>
    <cellStyle name="20 % - Markeringsfarve3 3 7 4 2 3" xfId="30129" xr:uid="{00000000-0005-0000-0000-00007D170000}"/>
    <cellStyle name="20 % - Markeringsfarve3 3 7 4 3" xfId="13662" xr:uid="{00000000-0005-0000-0000-00007E170000}"/>
    <cellStyle name="20 % - Markeringsfarve3 3 7 4 3 2" xfId="31620" xr:uid="{00000000-0005-0000-0000-00007F170000}"/>
    <cellStyle name="20 % - Markeringsfarve3 3 7 4 4" xfId="24618" xr:uid="{00000000-0005-0000-0000-000080170000}"/>
    <cellStyle name="20 % - Markeringsfarve3 3 7 5" xfId="8455" xr:uid="{00000000-0005-0000-0000-000081170000}"/>
    <cellStyle name="20 % - Markeringsfarve3 3 7 5 2" xfId="16244" xr:uid="{00000000-0005-0000-0000-000082170000}"/>
    <cellStyle name="20 % - Markeringsfarve3 3 7 5 2 2" xfId="34195" xr:uid="{00000000-0005-0000-0000-000083170000}"/>
    <cellStyle name="20 % - Markeringsfarve3 3 7 5 3" xfId="27194" xr:uid="{00000000-0005-0000-0000-000084170000}"/>
    <cellStyle name="20 % - Markeringsfarve3 3 7 6" xfId="13658" xr:uid="{00000000-0005-0000-0000-000085170000}"/>
    <cellStyle name="20 % - Markeringsfarve3 3 7 6 2" xfId="31616" xr:uid="{00000000-0005-0000-0000-000086170000}"/>
    <cellStyle name="20 % - Markeringsfarve3 3 7 7" xfId="24614" xr:uid="{00000000-0005-0000-0000-000087170000}"/>
    <cellStyle name="20 % - Markeringsfarve3 3 8" xfId="5238" xr:uid="{00000000-0005-0000-0000-000088170000}"/>
    <cellStyle name="20 % - Markeringsfarve3 3 8 2" xfId="5239" xr:uid="{00000000-0005-0000-0000-000089170000}"/>
    <cellStyle name="20 % - Markeringsfarve3 3 8 2 2" xfId="5240" xr:uid="{00000000-0005-0000-0000-00008A170000}"/>
    <cellStyle name="20 % - Markeringsfarve3 3 8 2 2 2" xfId="10999" xr:uid="{00000000-0005-0000-0000-00008B170000}"/>
    <cellStyle name="20 % - Markeringsfarve3 3 8 2 2 2 2" xfId="18771" xr:uid="{00000000-0005-0000-0000-00008C170000}"/>
    <cellStyle name="20 % - Markeringsfarve3 3 8 2 2 2 2 2" xfId="36722" xr:uid="{00000000-0005-0000-0000-00008D170000}"/>
    <cellStyle name="20 % - Markeringsfarve3 3 8 2 2 2 3" xfId="29721" xr:uid="{00000000-0005-0000-0000-00008E170000}"/>
    <cellStyle name="20 % - Markeringsfarve3 3 8 2 2 3" xfId="13665" xr:uid="{00000000-0005-0000-0000-00008F170000}"/>
    <cellStyle name="20 % - Markeringsfarve3 3 8 2 2 3 2" xfId="31623" xr:uid="{00000000-0005-0000-0000-000090170000}"/>
    <cellStyle name="20 % - Markeringsfarve3 3 8 2 2 4" xfId="24621" xr:uid="{00000000-0005-0000-0000-000091170000}"/>
    <cellStyle name="20 % - Markeringsfarve3 3 8 2 3" xfId="9510" xr:uid="{00000000-0005-0000-0000-000092170000}"/>
    <cellStyle name="20 % - Markeringsfarve3 3 8 2 3 2" xfId="17295" xr:uid="{00000000-0005-0000-0000-000093170000}"/>
    <cellStyle name="20 % - Markeringsfarve3 3 8 2 3 2 2" xfId="35246" xr:uid="{00000000-0005-0000-0000-000094170000}"/>
    <cellStyle name="20 % - Markeringsfarve3 3 8 2 3 3" xfId="28245" xr:uid="{00000000-0005-0000-0000-000095170000}"/>
    <cellStyle name="20 % - Markeringsfarve3 3 8 2 4" xfId="13664" xr:uid="{00000000-0005-0000-0000-000096170000}"/>
    <cellStyle name="20 % - Markeringsfarve3 3 8 2 4 2" xfId="31622" xr:uid="{00000000-0005-0000-0000-000097170000}"/>
    <cellStyle name="20 % - Markeringsfarve3 3 8 2 5" xfId="24620" xr:uid="{00000000-0005-0000-0000-000098170000}"/>
    <cellStyle name="20 % - Markeringsfarve3 3 8 3" xfId="5241" xr:uid="{00000000-0005-0000-0000-000099170000}"/>
    <cellStyle name="20 % - Markeringsfarve3 3 8 3 2" xfId="10276" xr:uid="{00000000-0005-0000-0000-00009A170000}"/>
    <cellStyle name="20 % - Markeringsfarve3 3 8 3 2 2" xfId="18057" xr:uid="{00000000-0005-0000-0000-00009B170000}"/>
    <cellStyle name="20 % - Markeringsfarve3 3 8 3 2 2 2" xfId="36008" xr:uid="{00000000-0005-0000-0000-00009C170000}"/>
    <cellStyle name="20 % - Markeringsfarve3 3 8 3 2 3" xfId="29007" xr:uid="{00000000-0005-0000-0000-00009D170000}"/>
    <cellStyle name="20 % - Markeringsfarve3 3 8 3 3" xfId="13666" xr:uid="{00000000-0005-0000-0000-00009E170000}"/>
    <cellStyle name="20 % - Markeringsfarve3 3 8 3 3 2" xfId="31624" xr:uid="{00000000-0005-0000-0000-00009F170000}"/>
    <cellStyle name="20 % - Markeringsfarve3 3 8 3 4" xfId="24622" xr:uid="{00000000-0005-0000-0000-0000A0170000}"/>
    <cellStyle name="20 % - Markeringsfarve3 3 8 4" xfId="5242" xr:uid="{00000000-0005-0000-0000-0000A1170000}"/>
    <cellStyle name="20 % - Markeringsfarve3 3 8 4 2" xfId="10005" xr:uid="{00000000-0005-0000-0000-0000A2170000}"/>
    <cellStyle name="20 % - Markeringsfarve3 3 8 4 2 2" xfId="17786" xr:uid="{00000000-0005-0000-0000-0000A3170000}"/>
    <cellStyle name="20 % - Markeringsfarve3 3 8 4 2 2 2" xfId="35737" xr:uid="{00000000-0005-0000-0000-0000A4170000}"/>
    <cellStyle name="20 % - Markeringsfarve3 3 8 4 2 3" xfId="28736" xr:uid="{00000000-0005-0000-0000-0000A5170000}"/>
    <cellStyle name="20 % - Markeringsfarve3 3 8 4 3" xfId="13667" xr:uid="{00000000-0005-0000-0000-0000A6170000}"/>
    <cellStyle name="20 % - Markeringsfarve3 3 8 4 3 2" xfId="31625" xr:uid="{00000000-0005-0000-0000-0000A7170000}"/>
    <cellStyle name="20 % - Markeringsfarve3 3 8 4 4" xfId="24623" xr:uid="{00000000-0005-0000-0000-0000A8170000}"/>
    <cellStyle name="20 % - Markeringsfarve3 3 8 5" xfId="8456" xr:uid="{00000000-0005-0000-0000-0000A9170000}"/>
    <cellStyle name="20 % - Markeringsfarve3 3 8 5 2" xfId="16245" xr:uid="{00000000-0005-0000-0000-0000AA170000}"/>
    <cellStyle name="20 % - Markeringsfarve3 3 8 5 2 2" xfId="34196" xr:uid="{00000000-0005-0000-0000-0000AB170000}"/>
    <cellStyle name="20 % - Markeringsfarve3 3 8 5 3" xfId="27195" xr:uid="{00000000-0005-0000-0000-0000AC170000}"/>
    <cellStyle name="20 % - Markeringsfarve3 3 8 6" xfId="13663" xr:uid="{00000000-0005-0000-0000-0000AD170000}"/>
    <cellStyle name="20 % - Markeringsfarve3 3 8 6 2" xfId="31621" xr:uid="{00000000-0005-0000-0000-0000AE170000}"/>
    <cellStyle name="20 % - Markeringsfarve3 3 8 7" xfId="24619" xr:uid="{00000000-0005-0000-0000-0000AF170000}"/>
    <cellStyle name="20 % - Markeringsfarve3 3 9" xfId="5243" xr:uid="{00000000-0005-0000-0000-0000B0170000}"/>
    <cellStyle name="20 % - Markeringsfarve3 3 9 2" xfId="5244" xr:uid="{00000000-0005-0000-0000-0000B1170000}"/>
    <cellStyle name="20 % - Markeringsfarve3 3 9 2 2" xfId="10404" xr:uid="{00000000-0005-0000-0000-0000B2170000}"/>
    <cellStyle name="20 % - Markeringsfarve3 3 9 2 2 2" xfId="18176" xr:uid="{00000000-0005-0000-0000-0000B3170000}"/>
    <cellStyle name="20 % - Markeringsfarve3 3 9 2 2 2 2" xfId="36127" xr:uid="{00000000-0005-0000-0000-0000B4170000}"/>
    <cellStyle name="20 % - Markeringsfarve3 3 9 2 2 3" xfId="29126" xr:uid="{00000000-0005-0000-0000-0000B5170000}"/>
    <cellStyle name="20 % - Markeringsfarve3 3 9 2 3" xfId="13669" xr:uid="{00000000-0005-0000-0000-0000B6170000}"/>
    <cellStyle name="20 % - Markeringsfarve3 3 9 2 3 2" xfId="31627" xr:uid="{00000000-0005-0000-0000-0000B7170000}"/>
    <cellStyle name="20 % - Markeringsfarve3 3 9 2 4" xfId="24625" xr:uid="{00000000-0005-0000-0000-0000B8170000}"/>
    <cellStyle name="20 % - Markeringsfarve3 3 9 3" xfId="9004" xr:uid="{00000000-0005-0000-0000-0000B9170000}"/>
    <cellStyle name="20 % - Markeringsfarve3 3 9 3 2" xfId="16792" xr:uid="{00000000-0005-0000-0000-0000BA170000}"/>
    <cellStyle name="20 % - Markeringsfarve3 3 9 3 2 2" xfId="34743" xr:uid="{00000000-0005-0000-0000-0000BB170000}"/>
    <cellStyle name="20 % - Markeringsfarve3 3 9 3 3" xfId="27742" xr:uid="{00000000-0005-0000-0000-0000BC170000}"/>
    <cellStyle name="20 % - Markeringsfarve3 3 9 4" xfId="13668" xr:uid="{00000000-0005-0000-0000-0000BD170000}"/>
    <cellStyle name="20 % - Markeringsfarve3 3 9 4 2" xfId="31626" xr:uid="{00000000-0005-0000-0000-0000BE170000}"/>
    <cellStyle name="20 % - Markeringsfarve3 3 9 5" xfId="24624" xr:uid="{00000000-0005-0000-0000-0000BF170000}"/>
    <cellStyle name="20 % - Markeringsfarve3 4" xfId="2880" xr:uid="{00000000-0005-0000-0000-0000C0170000}"/>
    <cellStyle name="20 % - Markeringsfarve3 4 10" xfId="8457" xr:uid="{00000000-0005-0000-0000-0000C1170000}"/>
    <cellStyle name="20 % - Markeringsfarve3 4 10 2" xfId="16246" xr:uid="{00000000-0005-0000-0000-0000C2170000}"/>
    <cellStyle name="20 % - Markeringsfarve3 4 10 2 2" xfId="34197" xr:uid="{00000000-0005-0000-0000-0000C3170000}"/>
    <cellStyle name="20 % - Markeringsfarve3 4 10 3" xfId="27196" xr:uid="{00000000-0005-0000-0000-0000C4170000}"/>
    <cellStyle name="20 % - Markeringsfarve3 4 11" xfId="13670" xr:uid="{00000000-0005-0000-0000-0000C5170000}"/>
    <cellStyle name="20 % - Markeringsfarve3 4 11 2" xfId="31628" xr:uid="{00000000-0005-0000-0000-0000C6170000}"/>
    <cellStyle name="20 % - Markeringsfarve3 4 12" xfId="5245" xr:uid="{00000000-0005-0000-0000-0000C7170000}"/>
    <cellStyle name="20 % - Markeringsfarve3 4 12 2" xfId="24626" xr:uid="{00000000-0005-0000-0000-0000C8170000}"/>
    <cellStyle name="20 % - Markeringsfarve3 4 13" xfId="22264" xr:uid="{00000000-0005-0000-0000-0000C9170000}"/>
    <cellStyle name="20 % - Markeringsfarve3 4 2" xfId="2881" xr:uid="{00000000-0005-0000-0000-0000CA170000}"/>
    <cellStyle name="20 % - Markeringsfarve3 4 2 2" xfId="5247" xr:uid="{00000000-0005-0000-0000-0000CB170000}"/>
    <cellStyle name="20 % - Markeringsfarve3 4 2 2 2" xfId="5248" xr:uid="{00000000-0005-0000-0000-0000CC170000}"/>
    <cellStyle name="20 % - Markeringsfarve3 4 2 2 2 2" xfId="10548" xr:uid="{00000000-0005-0000-0000-0000CD170000}"/>
    <cellStyle name="20 % - Markeringsfarve3 4 2 2 2 2 2" xfId="18320" xr:uid="{00000000-0005-0000-0000-0000CE170000}"/>
    <cellStyle name="20 % - Markeringsfarve3 4 2 2 2 2 2 2" xfId="36271" xr:uid="{00000000-0005-0000-0000-0000CF170000}"/>
    <cellStyle name="20 % - Markeringsfarve3 4 2 2 2 2 3" xfId="29270" xr:uid="{00000000-0005-0000-0000-0000D0170000}"/>
    <cellStyle name="20 % - Markeringsfarve3 4 2 2 2 3" xfId="13673" xr:uid="{00000000-0005-0000-0000-0000D1170000}"/>
    <cellStyle name="20 % - Markeringsfarve3 4 2 2 2 3 2" xfId="31631" xr:uid="{00000000-0005-0000-0000-0000D2170000}"/>
    <cellStyle name="20 % - Markeringsfarve3 4 2 2 2 4" xfId="24629" xr:uid="{00000000-0005-0000-0000-0000D3170000}"/>
    <cellStyle name="20 % - Markeringsfarve3 4 2 2 3" xfId="9124" xr:uid="{00000000-0005-0000-0000-0000D4170000}"/>
    <cellStyle name="20 % - Markeringsfarve3 4 2 2 3 2" xfId="16912" xr:uid="{00000000-0005-0000-0000-0000D5170000}"/>
    <cellStyle name="20 % - Markeringsfarve3 4 2 2 3 2 2" xfId="34863" xr:uid="{00000000-0005-0000-0000-0000D6170000}"/>
    <cellStyle name="20 % - Markeringsfarve3 4 2 2 3 3" xfId="27862" xr:uid="{00000000-0005-0000-0000-0000D7170000}"/>
    <cellStyle name="20 % - Markeringsfarve3 4 2 2 4" xfId="13672" xr:uid="{00000000-0005-0000-0000-0000D8170000}"/>
    <cellStyle name="20 % - Markeringsfarve3 4 2 2 4 2" xfId="31630" xr:uid="{00000000-0005-0000-0000-0000D9170000}"/>
    <cellStyle name="20 % - Markeringsfarve3 4 2 2 5" xfId="24628" xr:uid="{00000000-0005-0000-0000-0000DA170000}"/>
    <cellStyle name="20 % - Markeringsfarve3 4 2 3" xfId="5249" xr:uid="{00000000-0005-0000-0000-0000DB170000}"/>
    <cellStyle name="20 % - Markeringsfarve3 4 2 3 2" xfId="9778" xr:uid="{00000000-0005-0000-0000-0000DC170000}"/>
    <cellStyle name="20 % - Markeringsfarve3 4 2 3 2 2" xfId="17560" xr:uid="{00000000-0005-0000-0000-0000DD170000}"/>
    <cellStyle name="20 % - Markeringsfarve3 4 2 3 2 2 2" xfId="35511" xr:uid="{00000000-0005-0000-0000-0000DE170000}"/>
    <cellStyle name="20 % - Markeringsfarve3 4 2 3 2 3" xfId="28510" xr:uid="{00000000-0005-0000-0000-0000DF170000}"/>
    <cellStyle name="20 % - Markeringsfarve3 4 2 3 3" xfId="13674" xr:uid="{00000000-0005-0000-0000-0000E0170000}"/>
    <cellStyle name="20 % - Markeringsfarve3 4 2 3 3 2" xfId="31632" xr:uid="{00000000-0005-0000-0000-0000E1170000}"/>
    <cellStyle name="20 % - Markeringsfarve3 4 2 3 4" xfId="24630" xr:uid="{00000000-0005-0000-0000-0000E2170000}"/>
    <cellStyle name="20 % - Markeringsfarve3 4 2 4" xfId="5250" xr:uid="{00000000-0005-0000-0000-0000E3170000}"/>
    <cellStyle name="20 % - Markeringsfarve3 4 2 4 2" xfId="11418" xr:uid="{00000000-0005-0000-0000-0000E4170000}"/>
    <cellStyle name="20 % - Markeringsfarve3 4 2 4 2 2" xfId="19178" xr:uid="{00000000-0005-0000-0000-0000E5170000}"/>
    <cellStyle name="20 % - Markeringsfarve3 4 2 4 2 2 2" xfId="37129" xr:uid="{00000000-0005-0000-0000-0000E6170000}"/>
    <cellStyle name="20 % - Markeringsfarve3 4 2 4 2 3" xfId="30128" xr:uid="{00000000-0005-0000-0000-0000E7170000}"/>
    <cellStyle name="20 % - Markeringsfarve3 4 2 4 3" xfId="13675" xr:uid="{00000000-0005-0000-0000-0000E8170000}"/>
    <cellStyle name="20 % - Markeringsfarve3 4 2 4 3 2" xfId="31633" xr:uid="{00000000-0005-0000-0000-0000E9170000}"/>
    <cellStyle name="20 % - Markeringsfarve3 4 2 4 4" xfId="24631" xr:uid="{00000000-0005-0000-0000-0000EA170000}"/>
    <cellStyle name="20 % - Markeringsfarve3 4 2 5" xfId="8458" xr:uid="{00000000-0005-0000-0000-0000EB170000}"/>
    <cellStyle name="20 % - Markeringsfarve3 4 2 5 2" xfId="16247" xr:uid="{00000000-0005-0000-0000-0000EC170000}"/>
    <cellStyle name="20 % - Markeringsfarve3 4 2 5 2 2" xfId="34198" xr:uid="{00000000-0005-0000-0000-0000ED170000}"/>
    <cellStyle name="20 % - Markeringsfarve3 4 2 5 3" xfId="27197" xr:uid="{00000000-0005-0000-0000-0000EE170000}"/>
    <cellStyle name="20 % - Markeringsfarve3 4 2 6" xfId="13671" xr:uid="{00000000-0005-0000-0000-0000EF170000}"/>
    <cellStyle name="20 % - Markeringsfarve3 4 2 6 2" xfId="31629" xr:uid="{00000000-0005-0000-0000-0000F0170000}"/>
    <cellStyle name="20 % - Markeringsfarve3 4 2 7" xfId="5246" xr:uid="{00000000-0005-0000-0000-0000F1170000}"/>
    <cellStyle name="20 % - Markeringsfarve3 4 2 7 2" xfId="24627" xr:uid="{00000000-0005-0000-0000-0000F2170000}"/>
    <cellStyle name="20 % - Markeringsfarve3 4 2 8" xfId="22265" xr:uid="{00000000-0005-0000-0000-0000F3170000}"/>
    <cellStyle name="20 % - Markeringsfarve3 4 3" xfId="5251" xr:uid="{00000000-0005-0000-0000-0000F4170000}"/>
    <cellStyle name="20 % - Markeringsfarve3 4 3 2" xfId="5252" xr:uid="{00000000-0005-0000-0000-0000F5170000}"/>
    <cellStyle name="20 % - Markeringsfarve3 4 3 2 2" xfId="5253" xr:uid="{00000000-0005-0000-0000-0000F6170000}"/>
    <cellStyle name="20 % - Markeringsfarve3 4 3 2 2 2" xfId="10647" xr:uid="{00000000-0005-0000-0000-0000F7170000}"/>
    <cellStyle name="20 % - Markeringsfarve3 4 3 2 2 2 2" xfId="18419" xr:uid="{00000000-0005-0000-0000-0000F8170000}"/>
    <cellStyle name="20 % - Markeringsfarve3 4 3 2 2 2 2 2" xfId="36370" xr:uid="{00000000-0005-0000-0000-0000F9170000}"/>
    <cellStyle name="20 % - Markeringsfarve3 4 3 2 2 2 3" xfId="29369" xr:uid="{00000000-0005-0000-0000-0000FA170000}"/>
    <cellStyle name="20 % - Markeringsfarve3 4 3 2 2 3" xfId="13678" xr:uid="{00000000-0005-0000-0000-0000FB170000}"/>
    <cellStyle name="20 % - Markeringsfarve3 4 3 2 2 3 2" xfId="31636" xr:uid="{00000000-0005-0000-0000-0000FC170000}"/>
    <cellStyle name="20 % - Markeringsfarve3 4 3 2 2 4" xfId="24634" xr:uid="{00000000-0005-0000-0000-0000FD170000}"/>
    <cellStyle name="20 % - Markeringsfarve3 4 3 2 3" xfId="9211" xr:uid="{00000000-0005-0000-0000-0000FE170000}"/>
    <cellStyle name="20 % - Markeringsfarve3 4 3 2 3 2" xfId="16999" xr:uid="{00000000-0005-0000-0000-0000FF170000}"/>
    <cellStyle name="20 % - Markeringsfarve3 4 3 2 3 2 2" xfId="34950" xr:uid="{00000000-0005-0000-0000-000000180000}"/>
    <cellStyle name="20 % - Markeringsfarve3 4 3 2 3 3" xfId="27949" xr:uid="{00000000-0005-0000-0000-000001180000}"/>
    <cellStyle name="20 % - Markeringsfarve3 4 3 2 4" xfId="13677" xr:uid="{00000000-0005-0000-0000-000002180000}"/>
    <cellStyle name="20 % - Markeringsfarve3 4 3 2 4 2" xfId="31635" xr:uid="{00000000-0005-0000-0000-000003180000}"/>
    <cellStyle name="20 % - Markeringsfarve3 4 3 2 5" xfId="24633" xr:uid="{00000000-0005-0000-0000-000004180000}"/>
    <cellStyle name="20 % - Markeringsfarve3 4 3 3" xfId="5254" xr:uid="{00000000-0005-0000-0000-000005180000}"/>
    <cellStyle name="20 % - Markeringsfarve3 4 3 3 2" xfId="9877" xr:uid="{00000000-0005-0000-0000-000006180000}"/>
    <cellStyle name="20 % - Markeringsfarve3 4 3 3 2 2" xfId="17659" xr:uid="{00000000-0005-0000-0000-000007180000}"/>
    <cellStyle name="20 % - Markeringsfarve3 4 3 3 2 2 2" xfId="35610" xr:uid="{00000000-0005-0000-0000-000008180000}"/>
    <cellStyle name="20 % - Markeringsfarve3 4 3 3 2 3" xfId="28609" xr:uid="{00000000-0005-0000-0000-000009180000}"/>
    <cellStyle name="20 % - Markeringsfarve3 4 3 3 3" xfId="13679" xr:uid="{00000000-0005-0000-0000-00000A180000}"/>
    <cellStyle name="20 % - Markeringsfarve3 4 3 3 3 2" xfId="31637" xr:uid="{00000000-0005-0000-0000-00000B180000}"/>
    <cellStyle name="20 % - Markeringsfarve3 4 3 3 4" xfId="24635" xr:uid="{00000000-0005-0000-0000-00000C180000}"/>
    <cellStyle name="20 % - Markeringsfarve3 4 3 4" xfId="5255" xr:uid="{00000000-0005-0000-0000-00000D180000}"/>
    <cellStyle name="20 % - Markeringsfarve3 4 3 4 2" xfId="11208" xr:uid="{00000000-0005-0000-0000-00000E180000}"/>
    <cellStyle name="20 % - Markeringsfarve3 4 3 4 2 2" xfId="18973" xr:uid="{00000000-0005-0000-0000-00000F180000}"/>
    <cellStyle name="20 % - Markeringsfarve3 4 3 4 2 2 2" xfId="36924" xr:uid="{00000000-0005-0000-0000-000010180000}"/>
    <cellStyle name="20 % - Markeringsfarve3 4 3 4 2 3" xfId="29923" xr:uid="{00000000-0005-0000-0000-000011180000}"/>
    <cellStyle name="20 % - Markeringsfarve3 4 3 4 3" xfId="13680" xr:uid="{00000000-0005-0000-0000-000012180000}"/>
    <cellStyle name="20 % - Markeringsfarve3 4 3 4 3 2" xfId="31638" xr:uid="{00000000-0005-0000-0000-000013180000}"/>
    <cellStyle name="20 % - Markeringsfarve3 4 3 4 4" xfId="24636" xr:uid="{00000000-0005-0000-0000-000014180000}"/>
    <cellStyle name="20 % - Markeringsfarve3 4 3 5" xfId="8459" xr:uid="{00000000-0005-0000-0000-000015180000}"/>
    <cellStyle name="20 % - Markeringsfarve3 4 3 5 2" xfId="16248" xr:uid="{00000000-0005-0000-0000-000016180000}"/>
    <cellStyle name="20 % - Markeringsfarve3 4 3 5 2 2" xfId="34199" xr:uid="{00000000-0005-0000-0000-000017180000}"/>
    <cellStyle name="20 % - Markeringsfarve3 4 3 5 3" xfId="27198" xr:uid="{00000000-0005-0000-0000-000018180000}"/>
    <cellStyle name="20 % - Markeringsfarve3 4 3 6" xfId="13676" xr:uid="{00000000-0005-0000-0000-000019180000}"/>
    <cellStyle name="20 % - Markeringsfarve3 4 3 6 2" xfId="31634" xr:uid="{00000000-0005-0000-0000-00001A180000}"/>
    <cellStyle name="20 % - Markeringsfarve3 4 3 7" xfId="24632" xr:uid="{00000000-0005-0000-0000-00001B180000}"/>
    <cellStyle name="20 % - Markeringsfarve3 4 4" xfId="5256" xr:uid="{00000000-0005-0000-0000-00001C180000}"/>
    <cellStyle name="20 % - Markeringsfarve3 4 4 2" xfId="5257" xr:uid="{00000000-0005-0000-0000-00001D180000}"/>
    <cellStyle name="20 % - Markeringsfarve3 4 4 2 2" xfId="5258" xr:uid="{00000000-0005-0000-0000-00001E180000}"/>
    <cellStyle name="20 % - Markeringsfarve3 4 4 2 2 2" xfId="10786" xr:uid="{00000000-0005-0000-0000-00001F180000}"/>
    <cellStyle name="20 % - Markeringsfarve3 4 4 2 2 2 2" xfId="18558" xr:uid="{00000000-0005-0000-0000-000020180000}"/>
    <cellStyle name="20 % - Markeringsfarve3 4 4 2 2 2 2 2" xfId="36509" xr:uid="{00000000-0005-0000-0000-000021180000}"/>
    <cellStyle name="20 % - Markeringsfarve3 4 4 2 2 2 3" xfId="29508" xr:uid="{00000000-0005-0000-0000-000022180000}"/>
    <cellStyle name="20 % - Markeringsfarve3 4 4 2 2 3" xfId="13683" xr:uid="{00000000-0005-0000-0000-000023180000}"/>
    <cellStyle name="20 % - Markeringsfarve3 4 4 2 2 3 2" xfId="31641" xr:uid="{00000000-0005-0000-0000-000024180000}"/>
    <cellStyle name="20 % - Markeringsfarve3 4 4 2 2 4" xfId="24639" xr:uid="{00000000-0005-0000-0000-000025180000}"/>
    <cellStyle name="20 % - Markeringsfarve3 4 4 2 3" xfId="9326" xr:uid="{00000000-0005-0000-0000-000026180000}"/>
    <cellStyle name="20 % - Markeringsfarve3 4 4 2 3 2" xfId="17111" xr:uid="{00000000-0005-0000-0000-000027180000}"/>
    <cellStyle name="20 % - Markeringsfarve3 4 4 2 3 2 2" xfId="35062" xr:uid="{00000000-0005-0000-0000-000028180000}"/>
    <cellStyle name="20 % - Markeringsfarve3 4 4 2 3 3" xfId="28061" xr:uid="{00000000-0005-0000-0000-000029180000}"/>
    <cellStyle name="20 % - Markeringsfarve3 4 4 2 4" xfId="13682" xr:uid="{00000000-0005-0000-0000-00002A180000}"/>
    <cellStyle name="20 % - Markeringsfarve3 4 4 2 4 2" xfId="31640" xr:uid="{00000000-0005-0000-0000-00002B180000}"/>
    <cellStyle name="20 % - Markeringsfarve3 4 4 2 5" xfId="24638" xr:uid="{00000000-0005-0000-0000-00002C180000}"/>
    <cellStyle name="20 % - Markeringsfarve3 4 4 3" xfId="5259" xr:uid="{00000000-0005-0000-0000-00002D180000}"/>
    <cellStyle name="20 % - Markeringsfarve3 4 4 3 2" xfId="10062" xr:uid="{00000000-0005-0000-0000-00002E180000}"/>
    <cellStyle name="20 % - Markeringsfarve3 4 4 3 2 2" xfId="17843" xr:uid="{00000000-0005-0000-0000-00002F180000}"/>
    <cellStyle name="20 % - Markeringsfarve3 4 4 3 2 2 2" xfId="35794" xr:uid="{00000000-0005-0000-0000-000030180000}"/>
    <cellStyle name="20 % - Markeringsfarve3 4 4 3 2 3" xfId="28793" xr:uid="{00000000-0005-0000-0000-000031180000}"/>
    <cellStyle name="20 % - Markeringsfarve3 4 4 3 3" xfId="13684" xr:uid="{00000000-0005-0000-0000-000032180000}"/>
    <cellStyle name="20 % - Markeringsfarve3 4 4 3 3 2" xfId="31642" xr:uid="{00000000-0005-0000-0000-000033180000}"/>
    <cellStyle name="20 % - Markeringsfarve3 4 4 3 4" xfId="24640" xr:uid="{00000000-0005-0000-0000-000034180000}"/>
    <cellStyle name="20 % - Markeringsfarve3 4 4 4" xfId="5260" xr:uid="{00000000-0005-0000-0000-000035180000}"/>
    <cellStyle name="20 % - Markeringsfarve3 4 4 4 2" xfId="11417" xr:uid="{00000000-0005-0000-0000-000036180000}"/>
    <cellStyle name="20 % - Markeringsfarve3 4 4 4 2 2" xfId="19177" xr:uid="{00000000-0005-0000-0000-000037180000}"/>
    <cellStyle name="20 % - Markeringsfarve3 4 4 4 2 2 2" xfId="37128" xr:uid="{00000000-0005-0000-0000-000038180000}"/>
    <cellStyle name="20 % - Markeringsfarve3 4 4 4 2 3" xfId="30127" xr:uid="{00000000-0005-0000-0000-000039180000}"/>
    <cellStyle name="20 % - Markeringsfarve3 4 4 4 3" xfId="13685" xr:uid="{00000000-0005-0000-0000-00003A180000}"/>
    <cellStyle name="20 % - Markeringsfarve3 4 4 4 3 2" xfId="31643" xr:uid="{00000000-0005-0000-0000-00003B180000}"/>
    <cellStyle name="20 % - Markeringsfarve3 4 4 4 4" xfId="24641" xr:uid="{00000000-0005-0000-0000-00003C180000}"/>
    <cellStyle name="20 % - Markeringsfarve3 4 4 5" xfId="8460" xr:uid="{00000000-0005-0000-0000-00003D180000}"/>
    <cellStyle name="20 % - Markeringsfarve3 4 4 5 2" xfId="16249" xr:uid="{00000000-0005-0000-0000-00003E180000}"/>
    <cellStyle name="20 % - Markeringsfarve3 4 4 5 2 2" xfId="34200" xr:uid="{00000000-0005-0000-0000-00003F180000}"/>
    <cellStyle name="20 % - Markeringsfarve3 4 4 5 3" xfId="27199" xr:uid="{00000000-0005-0000-0000-000040180000}"/>
    <cellStyle name="20 % - Markeringsfarve3 4 4 6" xfId="13681" xr:uid="{00000000-0005-0000-0000-000041180000}"/>
    <cellStyle name="20 % - Markeringsfarve3 4 4 6 2" xfId="31639" xr:uid="{00000000-0005-0000-0000-000042180000}"/>
    <cellStyle name="20 % - Markeringsfarve3 4 4 7" xfId="24637" xr:uid="{00000000-0005-0000-0000-000043180000}"/>
    <cellStyle name="20 % - Markeringsfarve3 4 5" xfId="5261" xr:uid="{00000000-0005-0000-0000-000044180000}"/>
    <cellStyle name="20 % - Markeringsfarve3 4 5 2" xfId="5262" xr:uid="{00000000-0005-0000-0000-000045180000}"/>
    <cellStyle name="20 % - Markeringsfarve3 4 5 2 2" xfId="5263" xr:uid="{00000000-0005-0000-0000-000046180000}"/>
    <cellStyle name="20 % - Markeringsfarve3 4 5 2 2 2" xfId="10903" xr:uid="{00000000-0005-0000-0000-000047180000}"/>
    <cellStyle name="20 % - Markeringsfarve3 4 5 2 2 2 2" xfId="18675" xr:uid="{00000000-0005-0000-0000-000048180000}"/>
    <cellStyle name="20 % - Markeringsfarve3 4 5 2 2 2 2 2" xfId="36626" xr:uid="{00000000-0005-0000-0000-000049180000}"/>
    <cellStyle name="20 % - Markeringsfarve3 4 5 2 2 2 3" xfId="29625" xr:uid="{00000000-0005-0000-0000-00004A180000}"/>
    <cellStyle name="20 % - Markeringsfarve3 4 5 2 2 3" xfId="13688" xr:uid="{00000000-0005-0000-0000-00004B180000}"/>
    <cellStyle name="20 % - Markeringsfarve3 4 5 2 2 3 2" xfId="31646" xr:uid="{00000000-0005-0000-0000-00004C180000}"/>
    <cellStyle name="20 % - Markeringsfarve3 4 5 2 2 4" xfId="24644" xr:uid="{00000000-0005-0000-0000-00004D180000}"/>
    <cellStyle name="20 % - Markeringsfarve3 4 5 2 3" xfId="9425" xr:uid="{00000000-0005-0000-0000-00004E180000}"/>
    <cellStyle name="20 % - Markeringsfarve3 4 5 2 3 2" xfId="17210" xr:uid="{00000000-0005-0000-0000-00004F180000}"/>
    <cellStyle name="20 % - Markeringsfarve3 4 5 2 3 2 2" xfId="35161" xr:uid="{00000000-0005-0000-0000-000050180000}"/>
    <cellStyle name="20 % - Markeringsfarve3 4 5 2 3 3" xfId="28160" xr:uid="{00000000-0005-0000-0000-000051180000}"/>
    <cellStyle name="20 % - Markeringsfarve3 4 5 2 4" xfId="13687" xr:uid="{00000000-0005-0000-0000-000052180000}"/>
    <cellStyle name="20 % - Markeringsfarve3 4 5 2 4 2" xfId="31645" xr:uid="{00000000-0005-0000-0000-000053180000}"/>
    <cellStyle name="20 % - Markeringsfarve3 4 5 2 5" xfId="24643" xr:uid="{00000000-0005-0000-0000-000054180000}"/>
    <cellStyle name="20 % - Markeringsfarve3 4 5 3" xfId="5264" xr:uid="{00000000-0005-0000-0000-000055180000}"/>
    <cellStyle name="20 % - Markeringsfarve3 4 5 3 2" xfId="10179" xr:uid="{00000000-0005-0000-0000-000056180000}"/>
    <cellStyle name="20 % - Markeringsfarve3 4 5 3 2 2" xfId="17960" xr:uid="{00000000-0005-0000-0000-000057180000}"/>
    <cellStyle name="20 % - Markeringsfarve3 4 5 3 2 2 2" xfId="35911" xr:uid="{00000000-0005-0000-0000-000058180000}"/>
    <cellStyle name="20 % - Markeringsfarve3 4 5 3 2 3" xfId="28910" xr:uid="{00000000-0005-0000-0000-000059180000}"/>
    <cellStyle name="20 % - Markeringsfarve3 4 5 3 3" xfId="13689" xr:uid="{00000000-0005-0000-0000-00005A180000}"/>
    <cellStyle name="20 % - Markeringsfarve3 4 5 3 3 2" xfId="31647" xr:uid="{00000000-0005-0000-0000-00005B180000}"/>
    <cellStyle name="20 % - Markeringsfarve3 4 5 3 4" xfId="24645" xr:uid="{00000000-0005-0000-0000-00005C180000}"/>
    <cellStyle name="20 % - Markeringsfarve3 4 5 4" xfId="5265" xr:uid="{00000000-0005-0000-0000-00005D180000}"/>
    <cellStyle name="20 % - Markeringsfarve3 4 5 4 2" xfId="11416" xr:uid="{00000000-0005-0000-0000-00005E180000}"/>
    <cellStyle name="20 % - Markeringsfarve3 4 5 4 2 2" xfId="19176" xr:uid="{00000000-0005-0000-0000-00005F180000}"/>
    <cellStyle name="20 % - Markeringsfarve3 4 5 4 2 2 2" xfId="37127" xr:uid="{00000000-0005-0000-0000-000060180000}"/>
    <cellStyle name="20 % - Markeringsfarve3 4 5 4 2 3" xfId="30126" xr:uid="{00000000-0005-0000-0000-000061180000}"/>
    <cellStyle name="20 % - Markeringsfarve3 4 5 4 3" xfId="13690" xr:uid="{00000000-0005-0000-0000-000062180000}"/>
    <cellStyle name="20 % - Markeringsfarve3 4 5 4 3 2" xfId="31648" xr:uid="{00000000-0005-0000-0000-000063180000}"/>
    <cellStyle name="20 % - Markeringsfarve3 4 5 4 4" xfId="24646" xr:uid="{00000000-0005-0000-0000-000064180000}"/>
    <cellStyle name="20 % - Markeringsfarve3 4 5 5" xfId="8461" xr:uid="{00000000-0005-0000-0000-000065180000}"/>
    <cellStyle name="20 % - Markeringsfarve3 4 5 5 2" xfId="16250" xr:uid="{00000000-0005-0000-0000-000066180000}"/>
    <cellStyle name="20 % - Markeringsfarve3 4 5 5 2 2" xfId="34201" xr:uid="{00000000-0005-0000-0000-000067180000}"/>
    <cellStyle name="20 % - Markeringsfarve3 4 5 5 3" xfId="27200" xr:uid="{00000000-0005-0000-0000-000068180000}"/>
    <cellStyle name="20 % - Markeringsfarve3 4 5 6" xfId="13686" xr:uid="{00000000-0005-0000-0000-000069180000}"/>
    <cellStyle name="20 % - Markeringsfarve3 4 5 6 2" xfId="31644" xr:uid="{00000000-0005-0000-0000-00006A180000}"/>
    <cellStyle name="20 % - Markeringsfarve3 4 5 7" xfId="24642" xr:uid="{00000000-0005-0000-0000-00006B180000}"/>
    <cellStyle name="20 % - Markeringsfarve3 4 6" xfId="5266" xr:uid="{00000000-0005-0000-0000-00006C180000}"/>
    <cellStyle name="20 % - Markeringsfarve3 4 6 2" xfId="5267" xr:uid="{00000000-0005-0000-0000-00006D180000}"/>
    <cellStyle name="20 % - Markeringsfarve3 4 6 2 2" xfId="5268" xr:uid="{00000000-0005-0000-0000-00006E180000}"/>
    <cellStyle name="20 % - Markeringsfarve3 4 6 2 2 2" xfId="11002" xr:uid="{00000000-0005-0000-0000-00006F180000}"/>
    <cellStyle name="20 % - Markeringsfarve3 4 6 2 2 2 2" xfId="18774" xr:uid="{00000000-0005-0000-0000-000070180000}"/>
    <cellStyle name="20 % - Markeringsfarve3 4 6 2 2 2 2 2" xfId="36725" xr:uid="{00000000-0005-0000-0000-000071180000}"/>
    <cellStyle name="20 % - Markeringsfarve3 4 6 2 2 2 3" xfId="29724" xr:uid="{00000000-0005-0000-0000-000072180000}"/>
    <cellStyle name="20 % - Markeringsfarve3 4 6 2 2 3" xfId="13693" xr:uid="{00000000-0005-0000-0000-000073180000}"/>
    <cellStyle name="20 % - Markeringsfarve3 4 6 2 2 3 2" xfId="31651" xr:uid="{00000000-0005-0000-0000-000074180000}"/>
    <cellStyle name="20 % - Markeringsfarve3 4 6 2 2 4" xfId="24649" xr:uid="{00000000-0005-0000-0000-000075180000}"/>
    <cellStyle name="20 % - Markeringsfarve3 4 6 2 3" xfId="9513" xr:uid="{00000000-0005-0000-0000-000076180000}"/>
    <cellStyle name="20 % - Markeringsfarve3 4 6 2 3 2" xfId="17298" xr:uid="{00000000-0005-0000-0000-000077180000}"/>
    <cellStyle name="20 % - Markeringsfarve3 4 6 2 3 2 2" xfId="35249" xr:uid="{00000000-0005-0000-0000-000078180000}"/>
    <cellStyle name="20 % - Markeringsfarve3 4 6 2 3 3" xfId="28248" xr:uid="{00000000-0005-0000-0000-000079180000}"/>
    <cellStyle name="20 % - Markeringsfarve3 4 6 2 4" xfId="13692" xr:uid="{00000000-0005-0000-0000-00007A180000}"/>
    <cellStyle name="20 % - Markeringsfarve3 4 6 2 4 2" xfId="31650" xr:uid="{00000000-0005-0000-0000-00007B180000}"/>
    <cellStyle name="20 % - Markeringsfarve3 4 6 2 5" xfId="24648" xr:uid="{00000000-0005-0000-0000-00007C180000}"/>
    <cellStyle name="20 % - Markeringsfarve3 4 6 3" xfId="5269" xr:uid="{00000000-0005-0000-0000-00007D180000}"/>
    <cellStyle name="20 % - Markeringsfarve3 4 6 3 2" xfId="10279" xr:uid="{00000000-0005-0000-0000-00007E180000}"/>
    <cellStyle name="20 % - Markeringsfarve3 4 6 3 2 2" xfId="18060" xr:uid="{00000000-0005-0000-0000-00007F180000}"/>
    <cellStyle name="20 % - Markeringsfarve3 4 6 3 2 2 2" xfId="36011" xr:uid="{00000000-0005-0000-0000-000080180000}"/>
    <cellStyle name="20 % - Markeringsfarve3 4 6 3 2 3" xfId="29010" xr:uid="{00000000-0005-0000-0000-000081180000}"/>
    <cellStyle name="20 % - Markeringsfarve3 4 6 3 3" xfId="13694" xr:uid="{00000000-0005-0000-0000-000082180000}"/>
    <cellStyle name="20 % - Markeringsfarve3 4 6 3 3 2" xfId="31652" xr:uid="{00000000-0005-0000-0000-000083180000}"/>
    <cellStyle name="20 % - Markeringsfarve3 4 6 3 4" xfId="24650" xr:uid="{00000000-0005-0000-0000-000084180000}"/>
    <cellStyle name="20 % - Markeringsfarve3 4 6 4" xfId="5270" xr:uid="{00000000-0005-0000-0000-000085180000}"/>
    <cellStyle name="20 % - Markeringsfarve3 4 6 4 2" xfId="11207" xr:uid="{00000000-0005-0000-0000-000086180000}"/>
    <cellStyle name="20 % - Markeringsfarve3 4 6 4 2 2" xfId="18972" xr:uid="{00000000-0005-0000-0000-000087180000}"/>
    <cellStyle name="20 % - Markeringsfarve3 4 6 4 2 2 2" xfId="36923" xr:uid="{00000000-0005-0000-0000-000088180000}"/>
    <cellStyle name="20 % - Markeringsfarve3 4 6 4 2 3" xfId="29922" xr:uid="{00000000-0005-0000-0000-000089180000}"/>
    <cellStyle name="20 % - Markeringsfarve3 4 6 4 3" xfId="13695" xr:uid="{00000000-0005-0000-0000-00008A180000}"/>
    <cellStyle name="20 % - Markeringsfarve3 4 6 4 3 2" xfId="31653" xr:uid="{00000000-0005-0000-0000-00008B180000}"/>
    <cellStyle name="20 % - Markeringsfarve3 4 6 4 4" xfId="24651" xr:uid="{00000000-0005-0000-0000-00008C180000}"/>
    <cellStyle name="20 % - Markeringsfarve3 4 6 5" xfId="8462" xr:uid="{00000000-0005-0000-0000-00008D180000}"/>
    <cellStyle name="20 % - Markeringsfarve3 4 6 5 2" xfId="16251" xr:uid="{00000000-0005-0000-0000-00008E180000}"/>
    <cellStyle name="20 % - Markeringsfarve3 4 6 5 2 2" xfId="34202" xr:uid="{00000000-0005-0000-0000-00008F180000}"/>
    <cellStyle name="20 % - Markeringsfarve3 4 6 5 3" xfId="27201" xr:uid="{00000000-0005-0000-0000-000090180000}"/>
    <cellStyle name="20 % - Markeringsfarve3 4 6 6" xfId="13691" xr:uid="{00000000-0005-0000-0000-000091180000}"/>
    <cellStyle name="20 % - Markeringsfarve3 4 6 6 2" xfId="31649" xr:uid="{00000000-0005-0000-0000-000092180000}"/>
    <cellStyle name="20 % - Markeringsfarve3 4 6 7" xfId="24647" xr:uid="{00000000-0005-0000-0000-000093180000}"/>
    <cellStyle name="20 % - Markeringsfarve3 4 7" xfId="5271" xr:uid="{00000000-0005-0000-0000-000094180000}"/>
    <cellStyle name="20 % - Markeringsfarve3 4 7 2" xfId="5272" xr:uid="{00000000-0005-0000-0000-000095180000}"/>
    <cellStyle name="20 % - Markeringsfarve3 4 7 2 2" xfId="10429" xr:uid="{00000000-0005-0000-0000-000096180000}"/>
    <cellStyle name="20 % - Markeringsfarve3 4 7 2 2 2" xfId="18201" xr:uid="{00000000-0005-0000-0000-000097180000}"/>
    <cellStyle name="20 % - Markeringsfarve3 4 7 2 2 2 2" xfId="36152" xr:uid="{00000000-0005-0000-0000-000098180000}"/>
    <cellStyle name="20 % - Markeringsfarve3 4 7 2 2 3" xfId="29151" xr:uid="{00000000-0005-0000-0000-000099180000}"/>
    <cellStyle name="20 % - Markeringsfarve3 4 7 2 3" xfId="13697" xr:uid="{00000000-0005-0000-0000-00009A180000}"/>
    <cellStyle name="20 % - Markeringsfarve3 4 7 2 3 2" xfId="31655" xr:uid="{00000000-0005-0000-0000-00009B180000}"/>
    <cellStyle name="20 % - Markeringsfarve3 4 7 2 4" xfId="24653" xr:uid="{00000000-0005-0000-0000-00009C180000}"/>
    <cellStyle name="20 % - Markeringsfarve3 4 7 3" xfId="9025" xr:uid="{00000000-0005-0000-0000-00009D180000}"/>
    <cellStyle name="20 % - Markeringsfarve3 4 7 3 2" xfId="16813" xr:uid="{00000000-0005-0000-0000-00009E180000}"/>
    <cellStyle name="20 % - Markeringsfarve3 4 7 3 2 2" xfId="34764" xr:uid="{00000000-0005-0000-0000-00009F180000}"/>
    <cellStyle name="20 % - Markeringsfarve3 4 7 3 3" xfId="27763" xr:uid="{00000000-0005-0000-0000-0000A0180000}"/>
    <cellStyle name="20 % - Markeringsfarve3 4 7 4" xfId="13696" xr:uid="{00000000-0005-0000-0000-0000A1180000}"/>
    <cellStyle name="20 % - Markeringsfarve3 4 7 4 2" xfId="31654" xr:uid="{00000000-0005-0000-0000-0000A2180000}"/>
    <cellStyle name="20 % - Markeringsfarve3 4 7 5" xfId="24652" xr:uid="{00000000-0005-0000-0000-0000A3180000}"/>
    <cellStyle name="20 % - Markeringsfarve3 4 8" xfId="5273" xr:uid="{00000000-0005-0000-0000-0000A4180000}"/>
    <cellStyle name="20 % - Markeringsfarve3 4 8 2" xfId="9657" xr:uid="{00000000-0005-0000-0000-0000A5180000}"/>
    <cellStyle name="20 % - Markeringsfarve3 4 8 2 2" xfId="17439" xr:uid="{00000000-0005-0000-0000-0000A6180000}"/>
    <cellStyle name="20 % - Markeringsfarve3 4 8 2 2 2" xfId="35390" xr:uid="{00000000-0005-0000-0000-0000A7180000}"/>
    <cellStyle name="20 % - Markeringsfarve3 4 8 2 3" xfId="28389" xr:uid="{00000000-0005-0000-0000-0000A8180000}"/>
    <cellStyle name="20 % - Markeringsfarve3 4 8 3" xfId="13698" xr:uid="{00000000-0005-0000-0000-0000A9180000}"/>
    <cellStyle name="20 % - Markeringsfarve3 4 8 3 2" xfId="31656" xr:uid="{00000000-0005-0000-0000-0000AA180000}"/>
    <cellStyle name="20 % - Markeringsfarve3 4 8 4" xfId="24654" xr:uid="{00000000-0005-0000-0000-0000AB180000}"/>
    <cellStyle name="20 % - Markeringsfarve3 4 9" xfId="5274" xr:uid="{00000000-0005-0000-0000-0000AC180000}"/>
    <cellStyle name="20 % - Markeringsfarve3 4 9 2" xfId="9997" xr:uid="{00000000-0005-0000-0000-0000AD180000}"/>
    <cellStyle name="20 % - Markeringsfarve3 4 9 2 2" xfId="17778" xr:uid="{00000000-0005-0000-0000-0000AE180000}"/>
    <cellStyle name="20 % - Markeringsfarve3 4 9 2 2 2" xfId="35729" xr:uid="{00000000-0005-0000-0000-0000AF180000}"/>
    <cellStyle name="20 % - Markeringsfarve3 4 9 2 3" xfId="28728" xr:uid="{00000000-0005-0000-0000-0000B0180000}"/>
    <cellStyle name="20 % - Markeringsfarve3 4 9 3" xfId="13699" xr:uid="{00000000-0005-0000-0000-0000B1180000}"/>
    <cellStyle name="20 % - Markeringsfarve3 4 9 3 2" xfId="31657" xr:uid="{00000000-0005-0000-0000-0000B2180000}"/>
    <cellStyle name="20 % - Markeringsfarve3 4 9 4" xfId="24655" xr:uid="{00000000-0005-0000-0000-0000B3180000}"/>
    <cellStyle name="20 % - Markeringsfarve3 5" xfId="2882" xr:uid="{00000000-0005-0000-0000-0000B4180000}"/>
    <cellStyle name="20 % - Markeringsfarve3 5 10" xfId="8463" xr:uid="{00000000-0005-0000-0000-0000B5180000}"/>
    <cellStyle name="20 % - Markeringsfarve3 5 10 2" xfId="16252" xr:uid="{00000000-0005-0000-0000-0000B6180000}"/>
    <cellStyle name="20 % - Markeringsfarve3 5 10 2 2" xfId="34203" xr:uid="{00000000-0005-0000-0000-0000B7180000}"/>
    <cellStyle name="20 % - Markeringsfarve3 5 10 3" xfId="27202" xr:uid="{00000000-0005-0000-0000-0000B8180000}"/>
    <cellStyle name="20 % - Markeringsfarve3 5 11" xfId="13700" xr:uid="{00000000-0005-0000-0000-0000B9180000}"/>
    <cellStyle name="20 % - Markeringsfarve3 5 11 2" xfId="31658" xr:uid="{00000000-0005-0000-0000-0000BA180000}"/>
    <cellStyle name="20 % - Markeringsfarve3 5 12" xfId="5275" xr:uid="{00000000-0005-0000-0000-0000BB180000}"/>
    <cellStyle name="20 % - Markeringsfarve3 5 12 2" xfId="24656" xr:uid="{00000000-0005-0000-0000-0000BC180000}"/>
    <cellStyle name="20 % - Markeringsfarve3 5 13" xfId="22266" xr:uid="{00000000-0005-0000-0000-0000BD180000}"/>
    <cellStyle name="20 % - Markeringsfarve3 5 2" xfId="2883" xr:uid="{00000000-0005-0000-0000-0000BE180000}"/>
    <cellStyle name="20 % - Markeringsfarve3 5 2 2" xfId="5277" xr:uid="{00000000-0005-0000-0000-0000BF180000}"/>
    <cellStyle name="20 % - Markeringsfarve3 5 2 2 2" xfId="5278" xr:uid="{00000000-0005-0000-0000-0000C0180000}"/>
    <cellStyle name="20 % - Markeringsfarve3 5 2 2 2 2" xfId="10587" xr:uid="{00000000-0005-0000-0000-0000C1180000}"/>
    <cellStyle name="20 % - Markeringsfarve3 5 2 2 2 2 2" xfId="18359" xr:uid="{00000000-0005-0000-0000-0000C2180000}"/>
    <cellStyle name="20 % - Markeringsfarve3 5 2 2 2 2 2 2" xfId="36310" xr:uid="{00000000-0005-0000-0000-0000C3180000}"/>
    <cellStyle name="20 % - Markeringsfarve3 5 2 2 2 2 3" xfId="29309" xr:uid="{00000000-0005-0000-0000-0000C4180000}"/>
    <cellStyle name="20 % - Markeringsfarve3 5 2 2 2 3" xfId="13703" xr:uid="{00000000-0005-0000-0000-0000C5180000}"/>
    <cellStyle name="20 % - Markeringsfarve3 5 2 2 2 3 2" xfId="31661" xr:uid="{00000000-0005-0000-0000-0000C6180000}"/>
    <cellStyle name="20 % - Markeringsfarve3 5 2 2 2 4" xfId="24659" xr:uid="{00000000-0005-0000-0000-0000C7180000}"/>
    <cellStyle name="20 % - Markeringsfarve3 5 2 2 3" xfId="9157" xr:uid="{00000000-0005-0000-0000-0000C8180000}"/>
    <cellStyle name="20 % - Markeringsfarve3 5 2 2 3 2" xfId="16945" xr:uid="{00000000-0005-0000-0000-0000C9180000}"/>
    <cellStyle name="20 % - Markeringsfarve3 5 2 2 3 2 2" xfId="34896" xr:uid="{00000000-0005-0000-0000-0000CA180000}"/>
    <cellStyle name="20 % - Markeringsfarve3 5 2 2 3 3" xfId="27895" xr:uid="{00000000-0005-0000-0000-0000CB180000}"/>
    <cellStyle name="20 % - Markeringsfarve3 5 2 2 4" xfId="13702" xr:uid="{00000000-0005-0000-0000-0000CC180000}"/>
    <cellStyle name="20 % - Markeringsfarve3 5 2 2 4 2" xfId="31660" xr:uid="{00000000-0005-0000-0000-0000CD180000}"/>
    <cellStyle name="20 % - Markeringsfarve3 5 2 2 5" xfId="24658" xr:uid="{00000000-0005-0000-0000-0000CE180000}"/>
    <cellStyle name="20 % - Markeringsfarve3 5 2 3" xfId="5279" xr:uid="{00000000-0005-0000-0000-0000CF180000}"/>
    <cellStyle name="20 % - Markeringsfarve3 5 2 3 2" xfId="9817" xr:uid="{00000000-0005-0000-0000-0000D0180000}"/>
    <cellStyle name="20 % - Markeringsfarve3 5 2 3 2 2" xfId="17599" xr:uid="{00000000-0005-0000-0000-0000D1180000}"/>
    <cellStyle name="20 % - Markeringsfarve3 5 2 3 2 2 2" xfId="35550" xr:uid="{00000000-0005-0000-0000-0000D2180000}"/>
    <cellStyle name="20 % - Markeringsfarve3 5 2 3 2 3" xfId="28549" xr:uid="{00000000-0005-0000-0000-0000D3180000}"/>
    <cellStyle name="20 % - Markeringsfarve3 5 2 3 3" xfId="13704" xr:uid="{00000000-0005-0000-0000-0000D4180000}"/>
    <cellStyle name="20 % - Markeringsfarve3 5 2 3 3 2" xfId="31662" xr:uid="{00000000-0005-0000-0000-0000D5180000}"/>
    <cellStyle name="20 % - Markeringsfarve3 5 2 3 4" xfId="24660" xr:uid="{00000000-0005-0000-0000-0000D6180000}"/>
    <cellStyle name="20 % - Markeringsfarve3 5 2 4" xfId="5280" xr:uid="{00000000-0005-0000-0000-0000D7180000}"/>
    <cellStyle name="20 % - Markeringsfarve3 5 2 4 2" xfId="11205" xr:uid="{00000000-0005-0000-0000-0000D8180000}"/>
    <cellStyle name="20 % - Markeringsfarve3 5 2 4 2 2" xfId="18970" xr:uid="{00000000-0005-0000-0000-0000D9180000}"/>
    <cellStyle name="20 % - Markeringsfarve3 5 2 4 2 2 2" xfId="36921" xr:uid="{00000000-0005-0000-0000-0000DA180000}"/>
    <cellStyle name="20 % - Markeringsfarve3 5 2 4 2 3" xfId="29920" xr:uid="{00000000-0005-0000-0000-0000DB180000}"/>
    <cellStyle name="20 % - Markeringsfarve3 5 2 4 3" xfId="13705" xr:uid="{00000000-0005-0000-0000-0000DC180000}"/>
    <cellStyle name="20 % - Markeringsfarve3 5 2 4 3 2" xfId="31663" xr:uid="{00000000-0005-0000-0000-0000DD180000}"/>
    <cellStyle name="20 % - Markeringsfarve3 5 2 4 4" xfId="24661" xr:uid="{00000000-0005-0000-0000-0000DE180000}"/>
    <cellStyle name="20 % - Markeringsfarve3 5 2 5" xfId="8464" xr:uid="{00000000-0005-0000-0000-0000DF180000}"/>
    <cellStyle name="20 % - Markeringsfarve3 5 2 5 2" xfId="16253" xr:uid="{00000000-0005-0000-0000-0000E0180000}"/>
    <cellStyle name="20 % - Markeringsfarve3 5 2 5 2 2" xfId="34204" xr:uid="{00000000-0005-0000-0000-0000E1180000}"/>
    <cellStyle name="20 % - Markeringsfarve3 5 2 5 3" xfId="27203" xr:uid="{00000000-0005-0000-0000-0000E2180000}"/>
    <cellStyle name="20 % - Markeringsfarve3 5 2 6" xfId="13701" xr:uid="{00000000-0005-0000-0000-0000E3180000}"/>
    <cellStyle name="20 % - Markeringsfarve3 5 2 6 2" xfId="31659" xr:uid="{00000000-0005-0000-0000-0000E4180000}"/>
    <cellStyle name="20 % - Markeringsfarve3 5 2 7" xfId="5276" xr:uid="{00000000-0005-0000-0000-0000E5180000}"/>
    <cellStyle name="20 % - Markeringsfarve3 5 2 7 2" xfId="24657" xr:uid="{00000000-0005-0000-0000-0000E6180000}"/>
    <cellStyle name="20 % - Markeringsfarve3 5 2 8" xfId="22267" xr:uid="{00000000-0005-0000-0000-0000E7180000}"/>
    <cellStyle name="20 % - Markeringsfarve3 5 3" xfId="5281" xr:uid="{00000000-0005-0000-0000-0000E8180000}"/>
    <cellStyle name="20 % - Markeringsfarve3 5 3 2" xfId="5282" xr:uid="{00000000-0005-0000-0000-0000E9180000}"/>
    <cellStyle name="20 % - Markeringsfarve3 5 3 2 2" xfId="5283" xr:uid="{00000000-0005-0000-0000-0000EA180000}"/>
    <cellStyle name="20 % - Markeringsfarve3 5 3 2 2 2" xfId="10648" xr:uid="{00000000-0005-0000-0000-0000EB180000}"/>
    <cellStyle name="20 % - Markeringsfarve3 5 3 2 2 2 2" xfId="18420" xr:uid="{00000000-0005-0000-0000-0000EC180000}"/>
    <cellStyle name="20 % - Markeringsfarve3 5 3 2 2 2 2 2" xfId="36371" xr:uid="{00000000-0005-0000-0000-0000ED180000}"/>
    <cellStyle name="20 % - Markeringsfarve3 5 3 2 2 2 3" xfId="29370" xr:uid="{00000000-0005-0000-0000-0000EE180000}"/>
    <cellStyle name="20 % - Markeringsfarve3 5 3 2 2 3" xfId="13708" xr:uid="{00000000-0005-0000-0000-0000EF180000}"/>
    <cellStyle name="20 % - Markeringsfarve3 5 3 2 2 3 2" xfId="31666" xr:uid="{00000000-0005-0000-0000-0000F0180000}"/>
    <cellStyle name="20 % - Markeringsfarve3 5 3 2 2 4" xfId="24664" xr:uid="{00000000-0005-0000-0000-0000F1180000}"/>
    <cellStyle name="20 % - Markeringsfarve3 5 3 2 3" xfId="9212" xr:uid="{00000000-0005-0000-0000-0000F2180000}"/>
    <cellStyle name="20 % - Markeringsfarve3 5 3 2 3 2" xfId="17000" xr:uid="{00000000-0005-0000-0000-0000F3180000}"/>
    <cellStyle name="20 % - Markeringsfarve3 5 3 2 3 2 2" xfId="34951" xr:uid="{00000000-0005-0000-0000-0000F4180000}"/>
    <cellStyle name="20 % - Markeringsfarve3 5 3 2 3 3" xfId="27950" xr:uid="{00000000-0005-0000-0000-0000F5180000}"/>
    <cellStyle name="20 % - Markeringsfarve3 5 3 2 4" xfId="13707" xr:uid="{00000000-0005-0000-0000-0000F6180000}"/>
    <cellStyle name="20 % - Markeringsfarve3 5 3 2 4 2" xfId="31665" xr:uid="{00000000-0005-0000-0000-0000F7180000}"/>
    <cellStyle name="20 % - Markeringsfarve3 5 3 2 5" xfId="24663" xr:uid="{00000000-0005-0000-0000-0000F8180000}"/>
    <cellStyle name="20 % - Markeringsfarve3 5 3 3" xfId="5284" xr:uid="{00000000-0005-0000-0000-0000F9180000}"/>
    <cellStyle name="20 % - Markeringsfarve3 5 3 3 2" xfId="9878" xr:uid="{00000000-0005-0000-0000-0000FA180000}"/>
    <cellStyle name="20 % - Markeringsfarve3 5 3 3 2 2" xfId="17660" xr:uid="{00000000-0005-0000-0000-0000FB180000}"/>
    <cellStyle name="20 % - Markeringsfarve3 5 3 3 2 2 2" xfId="35611" xr:uid="{00000000-0005-0000-0000-0000FC180000}"/>
    <cellStyle name="20 % - Markeringsfarve3 5 3 3 2 3" xfId="28610" xr:uid="{00000000-0005-0000-0000-0000FD180000}"/>
    <cellStyle name="20 % - Markeringsfarve3 5 3 3 3" xfId="13709" xr:uid="{00000000-0005-0000-0000-0000FE180000}"/>
    <cellStyle name="20 % - Markeringsfarve3 5 3 3 3 2" xfId="31667" xr:uid="{00000000-0005-0000-0000-0000FF180000}"/>
    <cellStyle name="20 % - Markeringsfarve3 5 3 3 4" xfId="24665" xr:uid="{00000000-0005-0000-0000-000000190000}"/>
    <cellStyle name="20 % - Markeringsfarve3 5 3 4" xfId="5285" xr:uid="{00000000-0005-0000-0000-000001190000}"/>
    <cellStyle name="20 % - Markeringsfarve3 5 3 4 2" xfId="11204" xr:uid="{00000000-0005-0000-0000-000002190000}"/>
    <cellStyle name="20 % - Markeringsfarve3 5 3 4 2 2" xfId="18969" xr:uid="{00000000-0005-0000-0000-000003190000}"/>
    <cellStyle name="20 % - Markeringsfarve3 5 3 4 2 2 2" xfId="36920" xr:uid="{00000000-0005-0000-0000-000004190000}"/>
    <cellStyle name="20 % - Markeringsfarve3 5 3 4 2 3" xfId="29919" xr:uid="{00000000-0005-0000-0000-000005190000}"/>
    <cellStyle name="20 % - Markeringsfarve3 5 3 4 3" xfId="13710" xr:uid="{00000000-0005-0000-0000-000006190000}"/>
    <cellStyle name="20 % - Markeringsfarve3 5 3 4 3 2" xfId="31668" xr:uid="{00000000-0005-0000-0000-000007190000}"/>
    <cellStyle name="20 % - Markeringsfarve3 5 3 4 4" xfId="24666" xr:uid="{00000000-0005-0000-0000-000008190000}"/>
    <cellStyle name="20 % - Markeringsfarve3 5 3 5" xfId="8465" xr:uid="{00000000-0005-0000-0000-000009190000}"/>
    <cellStyle name="20 % - Markeringsfarve3 5 3 5 2" xfId="16254" xr:uid="{00000000-0005-0000-0000-00000A190000}"/>
    <cellStyle name="20 % - Markeringsfarve3 5 3 5 2 2" xfId="34205" xr:uid="{00000000-0005-0000-0000-00000B190000}"/>
    <cellStyle name="20 % - Markeringsfarve3 5 3 5 3" xfId="27204" xr:uid="{00000000-0005-0000-0000-00000C190000}"/>
    <cellStyle name="20 % - Markeringsfarve3 5 3 6" xfId="13706" xr:uid="{00000000-0005-0000-0000-00000D190000}"/>
    <cellStyle name="20 % - Markeringsfarve3 5 3 6 2" xfId="31664" xr:uid="{00000000-0005-0000-0000-00000E190000}"/>
    <cellStyle name="20 % - Markeringsfarve3 5 3 7" xfId="24662" xr:uid="{00000000-0005-0000-0000-00000F190000}"/>
    <cellStyle name="20 % - Markeringsfarve3 5 4" xfId="5286" xr:uid="{00000000-0005-0000-0000-000010190000}"/>
    <cellStyle name="20 % - Markeringsfarve3 5 4 2" xfId="5287" xr:uid="{00000000-0005-0000-0000-000011190000}"/>
    <cellStyle name="20 % - Markeringsfarve3 5 4 2 2" xfId="5288" xr:uid="{00000000-0005-0000-0000-000012190000}"/>
    <cellStyle name="20 % - Markeringsfarve3 5 4 2 2 2" xfId="10825" xr:uid="{00000000-0005-0000-0000-000013190000}"/>
    <cellStyle name="20 % - Markeringsfarve3 5 4 2 2 2 2" xfId="18597" xr:uid="{00000000-0005-0000-0000-000014190000}"/>
    <cellStyle name="20 % - Markeringsfarve3 5 4 2 2 2 2 2" xfId="36548" xr:uid="{00000000-0005-0000-0000-000015190000}"/>
    <cellStyle name="20 % - Markeringsfarve3 5 4 2 2 2 3" xfId="29547" xr:uid="{00000000-0005-0000-0000-000016190000}"/>
    <cellStyle name="20 % - Markeringsfarve3 5 4 2 2 3" xfId="13713" xr:uid="{00000000-0005-0000-0000-000017190000}"/>
    <cellStyle name="20 % - Markeringsfarve3 5 4 2 2 3 2" xfId="31671" xr:uid="{00000000-0005-0000-0000-000018190000}"/>
    <cellStyle name="20 % - Markeringsfarve3 5 4 2 2 4" xfId="24669" xr:uid="{00000000-0005-0000-0000-000019190000}"/>
    <cellStyle name="20 % - Markeringsfarve3 5 4 2 3" xfId="9359" xr:uid="{00000000-0005-0000-0000-00001A190000}"/>
    <cellStyle name="20 % - Markeringsfarve3 5 4 2 3 2" xfId="17144" xr:uid="{00000000-0005-0000-0000-00001B190000}"/>
    <cellStyle name="20 % - Markeringsfarve3 5 4 2 3 2 2" xfId="35095" xr:uid="{00000000-0005-0000-0000-00001C190000}"/>
    <cellStyle name="20 % - Markeringsfarve3 5 4 2 3 3" xfId="28094" xr:uid="{00000000-0005-0000-0000-00001D190000}"/>
    <cellStyle name="20 % - Markeringsfarve3 5 4 2 4" xfId="13712" xr:uid="{00000000-0005-0000-0000-00001E190000}"/>
    <cellStyle name="20 % - Markeringsfarve3 5 4 2 4 2" xfId="31670" xr:uid="{00000000-0005-0000-0000-00001F190000}"/>
    <cellStyle name="20 % - Markeringsfarve3 5 4 2 5" xfId="24668" xr:uid="{00000000-0005-0000-0000-000020190000}"/>
    <cellStyle name="20 % - Markeringsfarve3 5 4 3" xfId="5289" xr:uid="{00000000-0005-0000-0000-000021190000}"/>
    <cellStyle name="20 % - Markeringsfarve3 5 4 3 2" xfId="10101" xr:uid="{00000000-0005-0000-0000-000022190000}"/>
    <cellStyle name="20 % - Markeringsfarve3 5 4 3 2 2" xfId="17882" xr:uid="{00000000-0005-0000-0000-000023190000}"/>
    <cellStyle name="20 % - Markeringsfarve3 5 4 3 2 2 2" xfId="35833" xr:uid="{00000000-0005-0000-0000-000024190000}"/>
    <cellStyle name="20 % - Markeringsfarve3 5 4 3 2 3" xfId="28832" xr:uid="{00000000-0005-0000-0000-000025190000}"/>
    <cellStyle name="20 % - Markeringsfarve3 5 4 3 3" xfId="13714" xr:uid="{00000000-0005-0000-0000-000026190000}"/>
    <cellStyle name="20 % - Markeringsfarve3 5 4 3 3 2" xfId="31672" xr:uid="{00000000-0005-0000-0000-000027190000}"/>
    <cellStyle name="20 % - Markeringsfarve3 5 4 3 4" xfId="24670" xr:uid="{00000000-0005-0000-0000-000028190000}"/>
    <cellStyle name="20 % - Markeringsfarve3 5 4 4" xfId="5290" xr:uid="{00000000-0005-0000-0000-000029190000}"/>
    <cellStyle name="20 % - Markeringsfarve3 5 4 4 2" xfId="11203" xr:uid="{00000000-0005-0000-0000-00002A190000}"/>
    <cellStyle name="20 % - Markeringsfarve3 5 4 4 2 2" xfId="18968" xr:uid="{00000000-0005-0000-0000-00002B190000}"/>
    <cellStyle name="20 % - Markeringsfarve3 5 4 4 2 2 2" xfId="36919" xr:uid="{00000000-0005-0000-0000-00002C190000}"/>
    <cellStyle name="20 % - Markeringsfarve3 5 4 4 2 3" xfId="29918" xr:uid="{00000000-0005-0000-0000-00002D190000}"/>
    <cellStyle name="20 % - Markeringsfarve3 5 4 4 3" xfId="13715" xr:uid="{00000000-0005-0000-0000-00002E190000}"/>
    <cellStyle name="20 % - Markeringsfarve3 5 4 4 3 2" xfId="31673" xr:uid="{00000000-0005-0000-0000-00002F190000}"/>
    <cellStyle name="20 % - Markeringsfarve3 5 4 4 4" xfId="24671" xr:uid="{00000000-0005-0000-0000-000030190000}"/>
    <cellStyle name="20 % - Markeringsfarve3 5 4 5" xfId="8466" xr:uid="{00000000-0005-0000-0000-000031190000}"/>
    <cellStyle name="20 % - Markeringsfarve3 5 4 5 2" xfId="16255" xr:uid="{00000000-0005-0000-0000-000032190000}"/>
    <cellStyle name="20 % - Markeringsfarve3 5 4 5 2 2" xfId="34206" xr:uid="{00000000-0005-0000-0000-000033190000}"/>
    <cellStyle name="20 % - Markeringsfarve3 5 4 5 3" xfId="27205" xr:uid="{00000000-0005-0000-0000-000034190000}"/>
    <cellStyle name="20 % - Markeringsfarve3 5 4 6" xfId="13711" xr:uid="{00000000-0005-0000-0000-000035190000}"/>
    <cellStyle name="20 % - Markeringsfarve3 5 4 6 2" xfId="31669" xr:uid="{00000000-0005-0000-0000-000036190000}"/>
    <cellStyle name="20 % - Markeringsfarve3 5 4 7" xfId="24667" xr:uid="{00000000-0005-0000-0000-000037190000}"/>
    <cellStyle name="20 % - Markeringsfarve3 5 5" xfId="5291" xr:uid="{00000000-0005-0000-0000-000038190000}"/>
    <cellStyle name="20 % - Markeringsfarve3 5 5 2" xfId="5292" xr:uid="{00000000-0005-0000-0000-000039190000}"/>
    <cellStyle name="20 % - Markeringsfarve3 5 5 2 2" xfId="5293" xr:uid="{00000000-0005-0000-0000-00003A190000}"/>
    <cellStyle name="20 % - Markeringsfarve3 5 5 2 2 2" xfId="10942" xr:uid="{00000000-0005-0000-0000-00003B190000}"/>
    <cellStyle name="20 % - Markeringsfarve3 5 5 2 2 2 2" xfId="18714" xr:uid="{00000000-0005-0000-0000-00003C190000}"/>
    <cellStyle name="20 % - Markeringsfarve3 5 5 2 2 2 2 2" xfId="36665" xr:uid="{00000000-0005-0000-0000-00003D190000}"/>
    <cellStyle name="20 % - Markeringsfarve3 5 5 2 2 2 3" xfId="29664" xr:uid="{00000000-0005-0000-0000-00003E190000}"/>
    <cellStyle name="20 % - Markeringsfarve3 5 5 2 2 3" xfId="13718" xr:uid="{00000000-0005-0000-0000-00003F190000}"/>
    <cellStyle name="20 % - Markeringsfarve3 5 5 2 2 3 2" xfId="31676" xr:uid="{00000000-0005-0000-0000-000040190000}"/>
    <cellStyle name="20 % - Markeringsfarve3 5 5 2 2 4" xfId="24674" xr:uid="{00000000-0005-0000-0000-000041190000}"/>
    <cellStyle name="20 % - Markeringsfarve3 5 5 2 3" xfId="9458" xr:uid="{00000000-0005-0000-0000-000042190000}"/>
    <cellStyle name="20 % - Markeringsfarve3 5 5 2 3 2" xfId="17243" xr:uid="{00000000-0005-0000-0000-000043190000}"/>
    <cellStyle name="20 % - Markeringsfarve3 5 5 2 3 2 2" xfId="35194" xr:uid="{00000000-0005-0000-0000-000044190000}"/>
    <cellStyle name="20 % - Markeringsfarve3 5 5 2 3 3" xfId="28193" xr:uid="{00000000-0005-0000-0000-000045190000}"/>
    <cellStyle name="20 % - Markeringsfarve3 5 5 2 4" xfId="13717" xr:uid="{00000000-0005-0000-0000-000046190000}"/>
    <cellStyle name="20 % - Markeringsfarve3 5 5 2 4 2" xfId="31675" xr:uid="{00000000-0005-0000-0000-000047190000}"/>
    <cellStyle name="20 % - Markeringsfarve3 5 5 2 5" xfId="24673" xr:uid="{00000000-0005-0000-0000-000048190000}"/>
    <cellStyle name="20 % - Markeringsfarve3 5 5 3" xfId="5294" xr:uid="{00000000-0005-0000-0000-000049190000}"/>
    <cellStyle name="20 % - Markeringsfarve3 5 5 3 2" xfId="10218" xr:uid="{00000000-0005-0000-0000-00004A190000}"/>
    <cellStyle name="20 % - Markeringsfarve3 5 5 3 2 2" xfId="17999" xr:uid="{00000000-0005-0000-0000-00004B190000}"/>
    <cellStyle name="20 % - Markeringsfarve3 5 5 3 2 2 2" xfId="35950" xr:uid="{00000000-0005-0000-0000-00004C190000}"/>
    <cellStyle name="20 % - Markeringsfarve3 5 5 3 2 3" xfId="28949" xr:uid="{00000000-0005-0000-0000-00004D190000}"/>
    <cellStyle name="20 % - Markeringsfarve3 5 5 3 3" xfId="13719" xr:uid="{00000000-0005-0000-0000-00004E190000}"/>
    <cellStyle name="20 % - Markeringsfarve3 5 5 3 3 2" xfId="31677" xr:uid="{00000000-0005-0000-0000-00004F190000}"/>
    <cellStyle name="20 % - Markeringsfarve3 5 5 3 4" xfId="24675" xr:uid="{00000000-0005-0000-0000-000050190000}"/>
    <cellStyle name="20 % - Markeringsfarve3 5 5 4" xfId="5295" xr:uid="{00000000-0005-0000-0000-000051190000}"/>
    <cellStyle name="20 % - Markeringsfarve3 5 5 4 2" xfId="11202" xr:uid="{00000000-0005-0000-0000-000052190000}"/>
    <cellStyle name="20 % - Markeringsfarve3 5 5 4 2 2" xfId="18967" xr:uid="{00000000-0005-0000-0000-000053190000}"/>
    <cellStyle name="20 % - Markeringsfarve3 5 5 4 2 2 2" xfId="36918" xr:uid="{00000000-0005-0000-0000-000054190000}"/>
    <cellStyle name="20 % - Markeringsfarve3 5 5 4 2 3" xfId="29917" xr:uid="{00000000-0005-0000-0000-000055190000}"/>
    <cellStyle name="20 % - Markeringsfarve3 5 5 4 3" xfId="13720" xr:uid="{00000000-0005-0000-0000-000056190000}"/>
    <cellStyle name="20 % - Markeringsfarve3 5 5 4 3 2" xfId="31678" xr:uid="{00000000-0005-0000-0000-000057190000}"/>
    <cellStyle name="20 % - Markeringsfarve3 5 5 4 4" xfId="24676" xr:uid="{00000000-0005-0000-0000-000058190000}"/>
    <cellStyle name="20 % - Markeringsfarve3 5 5 5" xfId="8467" xr:uid="{00000000-0005-0000-0000-000059190000}"/>
    <cellStyle name="20 % - Markeringsfarve3 5 5 5 2" xfId="16256" xr:uid="{00000000-0005-0000-0000-00005A190000}"/>
    <cellStyle name="20 % - Markeringsfarve3 5 5 5 2 2" xfId="34207" xr:uid="{00000000-0005-0000-0000-00005B190000}"/>
    <cellStyle name="20 % - Markeringsfarve3 5 5 5 3" xfId="27206" xr:uid="{00000000-0005-0000-0000-00005C190000}"/>
    <cellStyle name="20 % - Markeringsfarve3 5 5 6" xfId="13716" xr:uid="{00000000-0005-0000-0000-00005D190000}"/>
    <cellStyle name="20 % - Markeringsfarve3 5 5 6 2" xfId="31674" xr:uid="{00000000-0005-0000-0000-00005E190000}"/>
    <cellStyle name="20 % - Markeringsfarve3 5 5 7" xfId="24672" xr:uid="{00000000-0005-0000-0000-00005F190000}"/>
    <cellStyle name="20 % - Markeringsfarve3 5 6" xfId="5296" xr:uid="{00000000-0005-0000-0000-000060190000}"/>
    <cellStyle name="20 % - Markeringsfarve3 5 6 2" xfId="5297" xr:uid="{00000000-0005-0000-0000-000061190000}"/>
    <cellStyle name="20 % - Markeringsfarve3 5 6 2 2" xfId="5298" xr:uid="{00000000-0005-0000-0000-000062190000}"/>
    <cellStyle name="20 % - Markeringsfarve3 5 6 2 2 2" xfId="11003" xr:uid="{00000000-0005-0000-0000-000063190000}"/>
    <cellStyle name="20 % - Markeringsfarve3 5 6 2 2 2 2" xfId="18775" xr:uid="{00000000-0005-0000-0000-000064190000}"/>
    <cellStyle name="20 % - Markeringsfarve3 5 6 2 2 2 2 2" xfId="36726" xr:uid="{00000000-0005-0000-0000-000065190000}"/>
    <cellStyle name="20 % - Markeringsfarve3 5 6 2 2 2 3" xfId="29725" xr:uid="{00000000-0005-0000-0000-000066190000}"/>
    <cellStyle name="20 % - Markeringsfarve3 5 6 2 2 3" xfId="13723" xr:uid="{00000000-0005-0000-0000-000067190000}"/>
    <cellStyle name="20 % - Markeringsfarve3 5 6 2 2 3 2" xfId="31681" xr:uid="{00000000-0005-0000-0000-000068190000}"/>
    <cellStyle name="20 % - Markeringsfarve3 5 6 2 2 4" xfId="24679" xr:uid="{00000000-0005-0000-0000-000069190000}"/>
    <cellStyle name="20 % - Markeringsfarve3 5 6 2 3" xfId="9514" xr:uid="{00000000-0005-0000-0000-00006A190000}"/>
    <cellStyle name="20 % - Markeringsfarve3 5 6 2 3 2" xfId="17299" xr:uid="{00000000-0005-0000-0000-00006B190000}"/>
    <cellStyle name="20 % - Markeringsfarve3 5 6 2 3 2 2" xfId="35250" xr:uid="{00000000-0005-0000-0000-00006C190000}"/>
    <cellStyle name="20 % - Markeringsfarve3 5 6 2 3 3" xfId="28249" xr:uid="{00000000-0005-0000-0000-00006D190000}"/>
    <cellStyle name="20 % - Markeringsfarve3 5 6 2 4" xfId="13722" xr:uid="{00000000-0005-0000-0000-00006E190000}"/>
    <cellStyle name="20 % - Markeringsfarve3 5 6 2 4 2" xfId="31680" xr:uid="{00000000-0005-0000-0000-00006F190000}"/>
    <cellStyle name="20 % - Markeringsfarve3 5 6 2 5" xfId="24678" xr:uid="{00000000-0005-0000-0000-000070190000}"/>
    <cellStyle name="20 % - Markeringsfarve3 5 6 3" xfId="5299" xr:uid="{00000000-0005-0000-0000-000071190000}"/>
    <cellStyle name="20 % - Markeringsfarve3 5 6 3 2" xfId="10280" xr:uid="{00000000-0005-0000-0000-000072190000}"/>
    <cellStyle name="20 % - Markeringsfarve3 5 6 3 2 2" xfId="18061" xr:uid="{00000000-0005-0000-0000-000073190000}"/>
    <cellStyle name="20 % - Markeringsfarve3 5 6 3 2 2 2" xfId="36012" xr:uid="{00000000-0005-0000-0000-000074190000}"/>
    <cellStyle name="20 % - Markeringsfarve3 5 6 3 2 3" xfId="29011" xr:uid="{00000000-0005-0000-0000-000075190000}"/>
    <cellStyle name="20 % - Markeringsfarve3 5 6 3 3" xfId="13724" xr:uid="{00000000-0005-0000-0000-000076190000}"/>
    <cellStyle name="20 % - Markeringsfarve3 5 6 3 3 2" xfId="31682" xr:uid="{00000000-0005-0000-0000-000077190000}"/>
    <cellStyle name="20 % - Markeringsfarve3 5 6 3 4" xfId="24680" xr:uid="{00000000-0005-0000-0000-000078190000}"/>
    <cellStyle name="20 % - Markeringsfarve3 5 6 4" xfId="5300" xr:uid="{00000000-0005-0000-0000-000079190000}"/>
    <cellStyle name="20 % - Markeringsfarve3 5 6 4 2" xfId="11415" xr:uid="{00000000-0005-0000-0000-00007A190000}"/>
    <cellStyle name="20 % - Markeringsfarve3 5 6 4 2 2" xfId="19175" xr:uid="{00000000-0005-0000-0000-00007B190000}"/>
    <cellStyle name="20 % - Markeringsfarve3 5 6 4 2 2 2" xfId="37126" xr:uid="{00000000-0005-0000-0000-00007C190000}"/>
    <cellStyle name="20 % - Markeringsfarve3 5 6 4 2 3" xfId="30125" xr:uid="{00000000-0005-0000-0000-00007D190000}"/>
    <cellStyle name="20 % - Markeringsfarve3 5 6 4 3" xfId="13725" xr:uid="{00000000-0005-0000-0000-00007E190000}"/>
    <cellStyle name="20 % - Markeringsfarve3 5 6 4 3 2" xfId="31683" xr:uid="{00000000-0005-0000-0000-00007F190000}"/>
    <cellStyle name="20 % - Markeringsfarve3 5 6 4 4" xfId="24681" xr:uid="{00000000-0005-0000-0000-000080190000}"/>
    <cellStyle name="20 % - Markeringsfarve3 5 6 5" xfId="8468" xr:uid="{00000000-0005-0000-0000-000081190000}"/>
    <cellStyle name="20 % - Markeringsfarve3 5 6 5 2" xfId="16257" xr:uid="{00000000-0005-0000-0000-000082190000}"/>
    <cellStyle name="20 % - Markeringsfarve3 5 6 5 2 2" xfId="34208" xr:uid="{00000000-0005-0000-0000-000083190000}"/>
    <cellStyle name="20 % - Markeringsfarve3 5 6 5 3" xfId="27207" xr:uid="{00000000-0005-0000-0000-000084190000}"/>
    <cellStyle name="20 % - Markeringsfarve3 5 6 6" xfId="13721" xr:uid="{00000000-0005-0000-0000-000085190000}"/>
    <cellStyle name="20 % - Markeringsfarve3 5 6 6 2" xfId="31679" xr:uid="{00000000-0005-0000-0000-000086190000}"/>
    <cellStyle name="20 % - Markeringsfarve3 5 6 7" xfId="24677" xr:uid="{00000000-0005-0000-0000-000087190000}"/>
    <cellStyle name="20 % - Markeringsfarve3 5 7" xfId="5301" xr:uid="{00000000-0005-0000-0000-000088190000}"/>
    <cellStyle name="20 % - Markeringsfarve3 5 7 2" xfId="5302" xr:uid="{00000000-0005-0000-0000-000089190000}"/>
    <cellStyle name="20 % - Markeringsfarve3 5 7 2 2" xfId="10468" xr:uid="{00000000-0005-0000-0000-00008A190000}"/>
    <cellStyle name="20 % - Markeringsfarve3 5 7 2 2 2" xfId="18240" xr:uid="{00000000-0005-0000-0000-00008B190000}"/>
    <cellStyle name="20 % - Markeringsfarve3 5 7 2 2 2 2" xfId="36191" xr:uid="{00000000-0005-0000-0000-00008C190000}"/>
    <cellStyle name="20 % - Markeringsfarve3 5 7 2 2 3" xfId="29190" xr:uid="{00000000-0005-0000-0000-00008D190000}"/>
    <cellStyle name="20 % - Markeringsfarve3 5 7 2 3" xfId="13727" xr:uid="{00000000-0005-0000-0000-00008E190000}"/>
    <cellStyle name="20 % - Markeringsfarve3 5 7 2 3 2" xfId="31685" xr:uid="{00000000-0005-0000-0000-00008F190000}"/>
    <cellStyle name="20 % - Markeringsfarve3 5 7 2 4" xfId="24683" xr:uid="{00000000-0005-0000-0000-000090190000}"/>
    <cellStyle name="20 % - Markeringsfarve3 5 7 3" xfId="9058" xr:uid="{00000000-0005-0000-0000-000091190000}"/>
    <cellStyle name="20 % - Markeringsfarve3 5 7 3 2" xfId="16846" xr:uid="{00000000-0005-0000-0000-000092190000}"/>
    <cellStyle name="20 % - Markeringsfarve3 5 7 3 2 2" xfId="34797" xr:uid="{00000000-0005-0000-0000-000093190000}"/>
    <cellStyle name="20 % - Markeringsfarve3 5 7 3 3" xfId="27796" xr:uid="{00000000-0005-0000-0000-000094190000}"/>
    <cellStyle name="20 % - Markeringsfarve3 5 7 4" xfId="13726" xr:uid="{00000000-0005-0000-0000-000095190000}"/>
    <cellStyle name="20 % - Markeringsfarve3 5 7 4 2" xfId="31684" xr:uid="{00000000-0005-0000-0000-000096190000}"/>
    <cellStyle name="20 % - Markeringsfarve3 5 7 5" xfId="24682" xr:uid="{00000000-0005-0000-0000-000097190000}"/>
    <cellStyle name="20 % - Markeringsfarve3 5 8" xfId="5303" xr:uid="{00000000-0005-0000-0000-000098190000}"/>
    <cellStyle name="20 % - Markeringsfarve3 5 8 2" xfId="9696" xr:uid="{00000000-0005-0000-0000-000099190000}"/>
    <cellStyle name="20 % - Markeringsfarve3 5 8 2 2" xfId="17478" xr:uid="{00000000-0005-0000-0000-00009A190000}"/>
    <cellStyle name="20 % - Markeringsfarve3 5 8 2 2 2" xfId="35429" xr:uid="{00000000-0005-0000-0000-00009B190000}"/>
    <cellStyle name="20 % - Markeringsfarve3 5 8 2 3" xfId="28428" xr:uid="{00000000-0005-0000-0000-00009C190000}"/>
    <cellStyle name="20 % - Markeringsfarve3 5 8 3" xfId="13728" xr:uid="{00000000-0005-0000-0000-00009D190000}"/>
    <cellStyle name="20 % - Markeringsfarve3 5 8 3 2" xfId="31686" xr:uid="{00000000-0005-0000-0000-00009E190000}"/>
    <cellStyle name="20 % - Markeringsfarve3 5 8 4" xfId="24684" xr:uid="{00000000-0005-0000-0000-00009F190000}"/>
    <cellStyle name="20 % - Markeringsfarve3 5 9" xfId="5304" xr:uid="{00000000-0005-0000-0000-0000A0190000}"/>
    <cellStyle name="20 % - Markeringsfarve3 5 9 2" xfId="11206" xr:uid="{00000000-0005-0000-0000-0000A1190000}"/>
    <cellStyle name="20 % - Markeringsfarve3 5 9 2 2" xfId="18971" xr:uid="{00000000-0005-0000-0000-0000A2190000}"/>
    <cellStyle name="20 % - Markeringsfarve3 5 9 2 2 2" xfId="36922" xr:uid="{00000000-0005-0000-0000-0000A3190000}"/>
    <cellStyle name="20 % - Markeringsfarve3 5 9 2 3" xfId="29921" xr:uid="{00000000-0005-0000-0000-0000A4190000}"/>
    <cellStyle name="20 % - Markeringsfarve3 5 9 3" xfId="13729" xr:uid="{00000000-0005-0000-0000-0000A5190000}"/>
    <cellStyle name="20 % - Markeringsfarve3 5 9 3 2" xfId="31687" xr:uid="{00000000-0005-0000-0000-0000A6190000}"/>
    <cellStyle name="20 % - Markeringsfarve3 5 9 4" xfId="24685" xr:uid="{00000000-0005-0000-0000-0000A7190000}"/>
    <cellStyle name="20 % - Markeringsfarve3 6" xfId="2884" xr:uid="{00000000-0005-0000-0000-0000A8190000}"/>
    <cellStyle name="20 % - Markeringsfarve3 6 2" xfId="2885" xr:uid="{00000000-0005-0000-0000-0000A9190000}"/>
    <cellStyle name="20 % - Markeringsfarve3 6 2 2" xfId="5307" xr:uid="{00000000-0005-0000-0000-0000AA190000}"/>
    <cellStyle name="20 % - Markeringsfarve3 6 2 2 2" xfId="5308" xr:uid="{00000000-0005-0000-0000-0000AB190000}"/>
    <cellStyle name="20 % - Markeringsfarve3 6 2 2 2 2" xfId="10649" xr:uid="{00000000-0005-0000-0000-0000AC190000}"/>
    <cellStyle name="20 % - Markeringsfarve3 6 2 2 2 2 2" xfId="18421" xr:uid="{00000000-0005-0000-0000-0000AD190000}"/>
    <cellStyle name="20 % - Markeringsfarve3 6 2 2 2 2 2 2" xfId="36372" xr:uid="{00000000-0005-0000-0000-0000AE190000}"/>
    <cellStyle name="20 % - Markeringsfarve3 6 2 2 2 2 3" xfId="29371" xr:uid="{00000000-0005-0000-0000-0000AF190000}"/>
    <cellStyle name="20 % - Markeringsfarve3 6 2 2 2 3" xfId="13733" xr:uid="{00000000-0005-0000-0000-0000B0190000}"/>
    <cellStyle name="20 % - Markeringsfarve3 6 2 2 2 3 2" xfId="31691" xr:uid="{00000000-0005-0000-0000-0000B1190000}"/>
    <cellStyle name="20 % - Markeringsfarve3 6 2 2 2 4" xfId="24689" xr:uid="{00000000-0005-0000-0000-0000B2190000}"/>
    <cellStyle name="20 % - Markeringsfarve3 6 2 2 3" xfId="9213" xr:uid="{00000000-0005-0000-0000-0000B3190000}"/>
    <cellStyle name="20 % - Markeringsfarve3 6 2 2 3 2" xfId="17001" xr:uid="{00000000-0005-0000-0000-0000B4190000}"/>
    <cellStyle name="20 % - Markeringsfarve3 6 2 2 3 2 2" xfId="34952" xr:uid="{00000000-0005-0000-0000-0000B5190000}"/>
    <cellStyle name="20 % - Markeringsfarve3 6 2 2 3 3" xfId="27951" xr:uid="{00000000-0005-0000-0000-0000B6190000}"/>
    <cellStyle name="20 % - Markeringsfarve3 6 2 2 4" xfId="13732" xr:uid="{00000000-0005-0000-0000-0000B7190000}"/>
    <cellStyle name="20 % - Markeringsfarve3 6 2 2 4 2" xfId="31690" xr:uid="{00000000-0005-0000-0000-0000B8190000}"/>
    <cellStyle name="20 % - Markeringsfarve3 6 2 2 5" xfId="24688" xr:uid="{00000000-0005-0000-0000-0000B9190000}"/>
    <cellStyle name="20 % - Markeringsfarve3 6 2 3" xfId="5309" xr:uid="{00000000-0005-0000-0000-0000BA190000}"/>
    <cellStyle name="20 % - Markeringsfarve3 6 2 3 2" xfId="9879" xr:uid="{00000000-0005-0000-0000-0000BB190000}"/>
    <cellStyle name="20 % - Markeringsfarve3 6 2 3 2 2" xfId="17661" xr:uid="{00000000-0005-0000-0000-0000BC190000}"/>
    <cellStyle name="20 % - Markeringsfarve3 6 2 3 2 2 2" xfId="35612" xr:uid="{00000000-0005-0000-0000-0000BD190000}"/>
    <cellStyle name="20 % - Markeringsfarve3 6 2 3 2 3" xfId="28611" xr:uid="{00000000-0005-0000-0000-0000BE190000}"/>
    <cellStyle name="20 % - Markeringsfarve3 6 2 3 3" xfId="13734" xr:uid="{00000000-0005-0000-0000-0000BF190000}"/>
    <cellStyle name="20 % - Markeringsfarve3 6 2 3 3 2" xfId="31692" xr:uid="{00000000-0005-0000-0000-0000C0190000}"/>
    <cellStyle name="20 % - Markeringsfarve3 6 2 3 4" xfId="24690" xr:uid="{00000000-0005-0000-0000-0000C1190000}"/>
    <cellStyle name="20 % - Markeringsfarve3 6 2 4" xfId="5310" xr:uid="{00000000-0005-0000-0000-0000C2190000}"/>
    <cellStyle name="20 % - Markeringsfarve3 6 2 4 2" xfId="11431" xr:uid="{00000000-0005-0000-0000-0000C3190000}"/>
    <cellStyle name="20 % - Markeringsfarve3 6 2 4 2 2" xfId="19190" xr:uid="{00000000-0005-0000-0000-0000C4190000}"/>
    <cellStyle name="20 % - Markeringsfarve3 6 2 4 2 2 2" xfId="37141" xr:uid="{00000000-0005-0000-0000-0000C5190000}"/>
    <cellStyle name="20 % - Markeringsfarve3 6 2 4 2 3" xfId="30140" xr:uid="{00000000-0005-0000-0000-0000C6190000}"/>
    <cellStyle name="20 % - Markeringsfarve3 6 2 4 3" xfId="13735" xr:uid="{00000000-0005-0000-0000-0000C7190000}"/>
    <cellStyle name="20 % - Markeringsfarve3 6 2 4 3 2" xfId="31693" xr:uid="{00000000-0005-0000-0000-0000C8190000}"/>
    <cellStyle name="20 % - Markeringsfarve3 6 2 4 4" xfId="24691" xr:uid="{00000000-0005-0000-0000-0000C9190000}"/>
    <cellStyle name="20 % - Markeringsfarve3 6 2 5" xfId="8470" xr:uid="{00000000-0005-0000-0000-0000CA190000}"/>
    <cellStyle name="20 % - Markeringsfarve3 6 2 5 2" xfId="16259" xr:uid="{00000000-0005-0000-0000-0000CB190000}"/>
    <cellStyle name="20 % - Markeringsfarve3 6 2 5 2 2" xfId="34210" xr:uid="{00000000-0005-0000-0000-0000CC190000}"/>
    <cellStyle name="20 % - Markeringsfarve3 6 2 5 3" xfId="27209" xr:uid="{00000000-0005-0000-0000-0000CD190000}"/>
    <cellStyle name="20 % - Markeringsfarve3 6 2 6" xfId="13731" xr:uid="{00000000-0005-0000-0000-0000CE190000}"/>
    <cellStyle name="20 % - Markeringsfarve3 6 2 6 2" xfId="31689" xr:uid="{00000000-0005-0000-0000-0000CF190000}"/>
    <cellStyle name="20 % - Markeringsfarve3 6 2 7" xfId="5306" xr:uid="{00000000-0005-0000-0000-0000D0190000}"/>
    <cellStyle name="20 % - Markeringsfarve3 6 2 7 2" xfId="24687" xr:uid="{00000000-0005-0000-0000-0000D1190000}"/>
    <cellStyle name="20 % - Markeringsfarve3 6 2 8" xfId="22269" xr:uid="{00000000-0005-0000-0000-0000D2190000}"/>
    <cellStyle name="20 % - Markeringsfarve3 6 3" xfId="5311" xr:uid="{00000000-0005-0000-0000-0000D3190000}"/>
    <cellStyle name="20 % - Markeringsfarve3 6 3 2" xfId="5312" xr:uid="{00000000-0005-0000-0000-0000D4190000}"/>
    <cellStyle name="20 % - Markeringsfarve3 6 3 2 2" xfId="10509" xr:uid="{00000000-0005-0000-0000-0000D5190000}"/>
    <cellStyle name="20 % - Markeringsfarve3 6 3 2 2 2" xfId="18281" xr:uid="{00000000-0005-0000-0000-0000D6190000}"/>
    <cellStyle name="20 % - Markeringsfarve3 6 3 2 2 2 2" xfId="36232" xr:uid="{00000000-0005-0000-0000-0000D7190000}"/>
    <cellStyle name="20 % - Markeringsfarve3 6 3 2 2 3" xfId="29231" xr:uid="{00000000-0005-0000-0000-0000D8190000}"/>
    <cellStyle name="20 % - Markeringsfarve3 6 3 2 3" xfId="13737" xr:uid="{00000000-0005-0000-0000-0000D9190000}"/>
    <cellStyle name="20 % - Markeringsfarve3 6 3 2 3 2" xfId="31695" xr:uid="{00000000-0005-0000-0000-0000DA190000}"/>
    <cellStyle name="20 % - Markeringsfarve3 6 3 2 4" xfId="24693" xr:uid="{00000000-0005-0000-0000-0000DB190000}"/>
    <cellStyle name="20 % - Markeringsfarve3 6 3 3" xfId="9091" xr:uid="{00000000-0005-0000-0000-0000DC190000}"/>
    <cellStyle name="20 % - Markeringsfarve3 6 3 3 2" xfId="16879" xr:uid="{00000000-0005-0000-0000-0000DD190000}"/>
    <cellStyle name="20 % - Markeringsfarve3 6 3 3 2 2" xfId="34830" xr:uid="{00000000-0005-0000-0000-0000DE190000}"/>
    <cellStyle name="20 % - Markeringsfarve3 6 3 3 3" xfId="27829" xr:uid="{00000000-0005-0000-0000-0000DF190000}"/>
    <cellStyle name="20 % - Markeringsfarve3 6 3 4" xfId="13736" xr:uid="{00000000-0005-0000-0000-0000E0190000}"/>
    <cellStyle name="20 % - Markeringsfarve3 6 3 4 2" xfId="31694" xr:uid="{00000000-0005-0000-0000-0000E1190000}"/>
    <cellStyle name="20 % - Markeringsfarve3 6 3 5" xfId="24692" xr:uid="{00000000-0005-0000-0000-0000E2190000}"/>
    <cellStyle name="20 % - Markeringsfarve3 6 4" xfId="5313" xr:uid="{00000000-0005-0000-0000-0000E3190000}"/>
    <cellStyle name="20 % - Markeringsfarve3 6 4 2" xfId="9739" xr:uid="{00000000-0005-0000-0000-0000E4190000}"/>
    <cellStyle name="20 % - Markeringsfarve3 6 4 2 2" xfId="17521" xr:uid="{00000000-0005-0000-0000-0000E5190000}"/>
    <cellStyle name="20 % - Markeringsfarve3 6 4 2 2 2" xfId="35472" xr:uid="{00000000-0005-0000-0000-0000E6190000}"/>
    <cellStyle name="20 % - Markeringsfarve3 6 4 2 3" xfId="28471" xr:uid="{00000000-0005-0000-0000-0000E7190000}"/>
    <cellStyle name="20 % - Markeringsfarve3 6 4 3" xfId="13738" xr:uid="{00000000-0005-0000-0000-0000E8190000}"/>
    <cellStyle name="20 % - Markeringsfarve3 6 4 3 2" xfId="31696" xr:uid="{00000000-0005-0000-0000-0000E9190000}"/>
    <cellStyle name="20 % - Markeringsfarve3 6 4 4" xfId="24694" xr:uid="{00000000-0005-0000-0000-0000EA190000}"/>
    <cellStyle name="20 % - Markeringsfarve3 6 5" xfId="5314" xr:uid="{00000000-0005-0000-0000-0000EB190000}"/>
    <cellStyle name="20 % - Markeringsfarve3 6 5 2" xfId="10000" xr:uid="{00000000-0005-0000-0000-0000EC190000}"/>
    <cellStyle name="20 % - Markeringsfarve3 6 5 2 2" xfId="17781" xr:uid="{00000000-0005-0000-0000-0000ED190000}"/>
    <cellStyle name="20 % - Markeringsfarve3 6 5 2 2 2" xfId="35732" xr:uid="{00000000-0005-0000-0000-0000EE190000}"/>
    <cellStyle name="20 % - Markeringsfarve3 6 5 2 3" xfId="28731" xr:uid="{00000000-0005-0000-0000-0000EF190000}"/>
    <cellStyle name="20 % - Markeringsfarve3 6 5 3" xfId="13739" xr:uid="{00000000-0005-0000-0000-0000F0190000}"/>
    <cellStyle name="20 % - Markeringsfarve3 6 5 3 2" xfId="31697" xr:uid="{00000000-0005-0000-0000-0000F1190000}"/>
    <cellStyle name="20 % - Markeringsfarve3 6 5 4" xfId="24695" xr:uid="{00000000-0005-0000-0000-0000F2190000}"/>
    <cellStyle name="20 % - Markeringsfarve3 6 6" xfId="8469" xr:uid="{00000000-0005-0000-0000-0000F3190000}"/>
    <cellStyle name="20 % - Markeringsfarve3 6 6 2" xfId="16258" xr:uid="{00000000-0005-0000-0000-0000F4190000}"/>
    <cellStyle name="20 % - Markeringsfarve3 6 6 2 2" xfId="34209" xr:uid="{00000000-0005-0000-0000-0000F5190000}"/>
    <cellStyle name="20 % - Markeringsfarve3 6 6 3" xfId="27208" xr:uid="{00000000-0005-0000-0000-0000F6190000}"/>
    <cellStyle name="20 % - Markeringsfarve3 6 7" xfId="13730" xr:uid="{00000000-0005-0000-0000-0000F7190000}"/>
    <cellStyle name="20 % - Markeringsfarve3 6 7 2" xfId="31688" xr:uid="{00000000-0005-0000-0000-0000F8190000}"/>
    <cellStyle name="20 % - Markeringsfarve3 6 8" xfId="5305" xr:uid="{00000000-0005-0000-0000-0000F9190000}"/>
    <cellStyle name="20 % - Markeringsfarve3 6 8 2" xfId="24686" xr:uid="{00000000-0005-0000-0000-0000FA190000}"/>
    <cellStyle name="20 % - Markeringsfarve3 6 9" xfId="22268" xr:uid="{00000000-0005-0000-0000-0000FB190000}"/>
    <cellStyle name="20 % - Markeringsfarve3 7" xfId="2886" xr:uid="{00000000-0005-0000-0000-0000FC190000}"/>
    <cellStyle name="20 % - Markeringsfarve3 7 2" xfId="5316" xr:uid="{00000000-0005-0000-0000-0000FD190000}"/>
    <cellStyle name="20 % - Markeringsfarve3 7 2 2" xfId="5317" xr:uid="{00000000-0005-0000-0000-0000FE190000}"/>
    <cellStyle name="20 % - Markeringsfarve3 7 2 2 2" xfId="10747" xr:uid="{00000000-0005-0000-0000-0000FF190000}"/>
    <cellStyle name="20 % - Markeringsfarve3 7 2 2 2 2" xfId="18519" xr:uid="{00000000-0005-0000-0000-0000001A0000}"/>
    <cellStyle name="20 % - Markeringsfarve3 7 2 2 2 2 2" xfId="36470" xr:uid="{00000000-0005-0000-0000-0000011A0000}"/>
    <cellStyle name="20 % - Markeringsfarve3 7 2 2 2 3" xfId="29469" xr:uid="{00000000-0005-0000-0000-0000021A0000}"/>
    <cellStyle name="20 % - Markeringsfarve3 7 2 2 3" xfId="13742" xr:uid="{00000000-0005-0000-0000-0000031A0000}"/>
    <cellStyle name="20 % - Markeringsfarve3 7 2 2 3 2" xfId="31700" xr:uid="{00000000-0005-0000-0000-0000041A0000}"/>
    <cellStyle name="20 % - Markeringsfarve3 7 2 2 4" xfId="24698" xr:uid="{00000000-0005-0000-0000-0000051A0000}"/>
    <cellStyle name="20 % - Markeringsfarve3 7 2 3" xfId="9293" xr:uid="{00000000-0005-0000-0000-0000061A0000}"/>
    <cellStyle name="20 % - Markeringsfarve3 7 2 3 2" xfId="17078" xr:uid="{00000000-0005-0000-0000-0000071A0000}"/>
    <cellStyle name="20 % - Markeringsfarve3 7 2 3 2 2" xfId="35029" xr:uid="{00000000-0005-0000-0000-0000081A0000}"/>
    <cellStyle name="20 % - Markeringsfarve3 7 2 3 3" xfId="28028" xr:uid="{00000000-0005-0000-0000-0000091A0000}"/>
    <cellStyle name="20 % - Markeringsfarve3 7 2 4" xfId="13741" xr:uid="{00000000-0005-0000-0000-00000A1A0000}"/>
    <cellStyle name="20 % - Markeringsfarve3 7 2 4 2" xfId="31699" xr:uid="{00000000-0005-0000-0000-00000B1A0000}"/>
    <cellStyle name="20 % - Markeringsfarve3 7 2 5" xfId="24697" xr:uid="{00000000-0005-0000-0000-00000C1A0000}"/>
    <cellStyle name="20 % - Markeringsfarve3 7 3" xfId="5318" xr:uid="{00000000-0005-0000-0000-00000D1A0000}"/>
    <cellStyle name="20 % - Markeringsfarve3 7 3 2" xfId="10023" xr:uid="{00000000-0005-0000-0000-00000E1A0000}"/>
    <cellStyle name="20 % - Markeringsfarve3 7 3 2 2" xfId="17804" xr:uid="{00000000-0005-0000-0000-00000F1A0000}"/>
    <cellStyle name="20 % - Markeringsfarve3 7 3 2 2 2" xfId="35755" xr:uid="{00000000-0005-0000-0000-0000101A0000}"/>
    <cellStyle name="20 % - Markeringsfarve3 7 3 2 3" xfId="28754" xr:uid="{00000000-0005-0000-0000-0000111A0000}"/>
    <cellStyle name="20 % - Markeringsfarve3 7 3 3" xfId="13743" xr:uid="{00000000-0005-0000-0000-0000121A0000}"/>
    <cellStyle name="20 % - Markeringsfarve3 7 3 3 2" xfId="31701" xr:uid="{00000000-0005-0000-0000-0000131A0000}"/>
    <cellStyle name="20 % - Markeringsfarve3 7 3 4" xfId="24699" xr:uid="{00000000-0005-0000-0000-0000141A0000}"/>
    <cellStyle name="20 % - Markeringsfarve3 7 4" xfId="5319" xr:uid="{00000000-0005-0000-0000-0000151A0000}"/>
    <cellStyle name="20 % - Markeringsfarve3 7 4 2" xfId="11684" xr:uid="{00000000-0005-0000-0000-0000161A0000}"/>
    <cellStyle name="20 % - Markeringsfarve3 7 4 2 2" xfId="19431" xr:uid="{00000000-0005-0000-0000-0000171A0000}"/>
    <cellStyle name="20 % - Markeringsfarve3 7 4 2 2 2" xfId="37382" xr:uid="{00000000-0005-0000-0000-0000181A0000}"/>
    <cellStyle name="20 % - Markeringsfarve3 7 4 2 3" xfId="30381" xr:uid="{00000000-0005-0000-0000-0000191A0000}"/>
    <cellStyle name="20 % - Markeringsfarve3 7 4 3" xfId="13744" xr:uid="{00000000-0005-0000-0000-00001A1A0000}"/>
    <cellStyle name="20 % - Markeringsfarve3 7 4 3 2" xfId="31702" xr:uid="{00000000-0005-0000-0000-00001B1A0000}"/>
    <cellStyle name="20 % - Markeringsfarve3 7 4 4" xfId="24700" xr:uid="{00000000-0005-0000-0000-00001C1A0000}"/>
    <cellStyle name="20 % - Markeringsfarve3 7 5" xfId="8471" xr:uid="{00000000-0005-0000-0000-00001D1A0000}"/>
    <cellStyle name="20 % - Markeringsfarve3 7 5 2" xfId="16260" xr:uid="{00000000-0005-0000-0000-00001E1A0000}"/>
    <cellStyle name="20 % - Markeringsfarve3 7 5 2 2" xfId="34211" xr:uid="{00000000-0005-0000-0000-00001F1A0000}"/>
    <cellStyle name="20 % - Markeringsfarve3 7 5 3" xfId="27210" xr:uid="{00000000-0005-0000-0000-0000201A0000}"/>
    <cellStyle name="20 % - Markeringsfarve3 7 6" xfId="13740" xr:uid="{00000000-0005-0000-0000-0000211A0000}"/>
    <cellStyle name="20 % - Markeringsfarve3 7 6 2" xfId="31698" xr:uid="{00000000-0005-0000-0000-0000221A0000}"/>
    <cellStyle name="20 % - Markeringsfarve3 7 7" xfId="5315" xr:uid="{00000000-0005-0000-0000-0000231A0000}"/>
    <cellStyle name="20 % - Markeringsfarve3 7 7 2" xfId="24696" xr:uid="{00000000-0005-0000-0000-0000241A0000}"/>
    <cellStyle name="20 % - Markeringsfarve3 7 8" xfId="22270" xr:uid="{00000000-0005-0000-0000-0000251A0000}"/>
    <cellStyle name="20 % - Markeringsfarve3 8" xfId="5320" xr:uid="{00000000-0005-0000-0000-0000261A0000}"/>
    <cellStyle name="20 % - Markeringsfarve3 8 2" xfId="5321" xr:uid="{00000000-0005-0000-0000-0000271A0000}"/>
    <cellStyle name="20 % - Markeringsfarve3 8 2 2" xfId="5322" xr:uid="{00000000-0005-0000-0000-0000281A0000}"/>
    <cellStyle name="20 % - Markeringsfarve3 8 2 2 2" xfId="10864" xr:uid="{00000000-0005-0000-0000-0000291A0000}"/>
    <cellStyle name="20 % - Markeringsfarve3 8 2 2 2 2" xfId="18636" xr:uid="{00000000-0005-0000-0000-00002A1A0000}"/>
    <cellStyle name="20 % - Markeringsfarve3 8 2 2 2 2 2" xfId="36587" xr:uid="{00000000-0005-0000-0000-00002B1A0000}"/>
    <cellStyle name="20 % - Markeringsfarve3 8 2 2 2 3" xfId="29586" xr:uid="{00000000-0005-0000-0000-00002C1A0000}"/>
    <cellStyle name="20 % - Markeringsfarve3 8 2 2 3" xfId="13747" xr:uid="{00000000-0005-0000-0000-00002D1A0000}"/>
    <cellStyle name="20 % - Markeringsfarve3 8 2 2 3 2" xfId="31705" xr:uid="{00000000-0005-0000-0000-00002E1A0000}"/>
    <cellStyle name="20 % - Markeringsfarve3 8 2 2 4" xfId="24703" xr:uid="{00000000-0005-0000-0000-00002F1A0000}"/>
    <cellStyle name="20 % - Markeringsfarve3 8 2 3" xfId="9392" xr:uid="{00000000-0005-0000-0000-0000301A0000}"/>
    <cellStyle name="20 % - Markeringsfarve3 8 2 3 2" xfId="17177" xr:uid="{00000000-0005-0000-0000-0000311A0000}"/>
    <cellStyle name="20 % - Markeringsfarve3 8 2 3 2 2" xfId="35128" xr:uid="{00000000-0005-0000-0000-0000321A0000}"/>
    <cellStyle name="20 % - Markeringsfarve3 8 2 3 3" xfId="28127" xr:uid="{00000000-0005-0000-0000-0000331A0000}"/>
    <cellStyle name="20 % - Markeringsfarve3 8 2 4" xfId="13746" xr:uid="{00000000-0005-0000-0000-0000341A0000}"/>
    <cellStyle name="20 % - Markeringsfarve3 8 2 4 2" xfId="31704" xr:uid="{00000000-0005-0000-0000-0000351A0000}"/>
    <cellStyle name="20 % - Markeringsfarve3 8 2 5" xfId="24702" xr:uid="{00000000-0005-0000-0000-0000361A0000}"/>
    <cellStyle name="20 % - Markeringsfarve3 8 3" xfId="5323" xr:uid="{00000000-0005-0000-0000-0000371A0000}"/>
    <cellStyle name="20 % - Markeringsfarve3 8 3 2" xfId="10140" xr:uid="{00000000-0005-0000-0000-0000381A0000}"/>
    <cellStyle name="20 % - Markeringsfarve3 8 3 2 2" xfId="17921" xr:uid="{00000000-0005-0000-0000-0000391A0000}"/>
    <cellStyle name="20 % - Markeringsfarve3 8 3 2 2 2" xfId="35872" xr:uid="{00000000-0005-0000-0000-00003A1A0000}"/>
    <cellStyle name="20 % - Markeringsfarve3 8 3 2 3" xfId="28871" xr:uid="{00000000-0005-0000-0000-00003B1A0000}"/>
    <cellStyle name="20 % - Markeringsfarve3 8 3 3" xfId="13748" xr:uid="{00000000-0005-0000-0000-00003C1A0000}"/>
    <cellStyle name="20 % - Markeringsfarve3 8 3 3 2" xfId="31706" xr:uid="{00000000-0005-0000-0000-00003D1A0000}"/>
    <cellStyle name="20 % - Markeringsfarve3 8 3 4" xfId="24704" xr:uid="{00000000-0005-0000-0000-00003E1A0000}"/>
    <cellStyle name="20 % - Markeringsfarve3 8 4" xfId="5324" xr:uid="{00000000-0005-0000-0000-00003F1A0000}"/>
    <cellStyle name="20 % - Markeringsfarve3 8 4 2" xfId="11404" xr:uid="{00000000-0005-0000-0000-0000401A0000}"/>
    <cellStyle name="20 % - Markeringsfarve3 8 4 2 2" xfId="19164" xr:uid="{00000000-0005-0000-0000-0000411A0000}"/>
    <cellStyle name="20 % - Markeringsfarve3 8 4 2 2 2" xfId="37115" xr:uid="{00000000-0005-0000-0000-0000421A0000}"/>
    <cellStyle name="20 % - Markeringsfarve3 8 4 2 3" xfId="30114" xr:uid="{00000000-0005-0000-0000-0000431A0000}"/>
    <cellStyle name="20 % - Markeringsfarve3 8 4 3" xfId="13749" xr:uid="{00000000-0005-0000-0000-0000441A0000}"/>
    <cellStyle name="20 % - Markeringsfarve3 8 4 3 2" xfId="31707" xr:uid="{00000000-0005-0000-0000-0000451A0000}"/>
    <cellStyle name="20 % - Markeringsfarve3 8 4 4" xfId="24705" xr:uid="{00000000-0005-0000-0000-0000461A0000}"/>
    <cellStyle name="20 % - Markeringsfarve3 8 5" xfId="8472" xr:uid="{00000000-0005-0000-0000-0000471A0000}"/>
    <cellStyle name="20 % - Markeringsfarve3 8 5 2" xfId="16261" xr:uid="{00000000-0005-0000-0000-0000481A0000}"/>
    <cellStyle name="20 % - Markeringsfarve3 8 5 2 2" xfId="34212" xr:uid="{00000000-0005-0000-0000-0000491A0000}"/>
    <cellStyle name="20 % - Markeringsfarve3 8 5 3" xfId="27211" xr:uid="{00000000-0005-0000-0000-00004A1A0000}"/>
    <cellStyle name="20 % - Markeringsfarve3 8 6" xfId="13745" xr:uid="{00000000-0005-0000-0000-00004B1A0000}"/>
    <cellStyle name="20 % - Markeringsfarve3 8 6 2" xfId="31703" xr:uid="{00000000-0005-0000-0000-00004C1A0000}"/>
    <cellStyle name="20 % - Markeringsfarve3 8 7" xfId="24701" xr:uid="{00000000-0005-0000-0000-00004D1A0000}"/>
    <cellStyle name="20 % - Markeringsfarve3 9" xfId="5325" xr:uid="{00000000-0005-0000-0000-00004E1A0000}"/>
    <cellStyle name="20 % - Markeringsfarve3 9 2" xfId="5326" xr:uid="{00000000-0005-0000-0000-00004F1A0000}"/>
    <cellStyle name="20 % - Markeringsfarve3 9 2 2" xfId="5327" xr:uid="{00000000-0005-0000-0000-0000501A0000}"/>
    <cellStyle name="20 % - Markeringsfarve3 9 2 2 2" xfId="10995" xr:uid="{00000000-0005-0000-0000-0000511A0000}"/>
    <cellStyle name="20 % - Markeringsfarve3 9 2 2 2 2" xfId="18767" xr:uid="{00000000-0005-0000-0000-0000521A0000}"/>
    <cellStyle name="20 % - Markeringsfarve3 9 2 2 2 2 2" xfId="36718" xr:uid="{00000000-0005-0000-0000-0000531A0000}"/>
    <cellStyle name="20 % - Markeringsfarve3 9 2 2 2 3" xfId="29717" xr:uid="{00000000-0005-0000-0000-0000541A0000}"/>
    <cellStyle name="20 % - Markeringsfarve3 9 2 2 3" xfId="13752" xr:uid="{00000000-0005-0000-0000-0000551A0000}"/>
    <cellStyle name="20 % - Markeringsfarve3 9 2 2 3 2" xfId="31710" xr:uid="{00000000-0005-0000-0000-0000561A0000}"/>
    <cellStyle name="20 % - Markeringsfarve3 9 2 2 4" xfId="24708" xr:uid="{00000000-0005-0000-0000-0000571A0000}"/>
    <cellStyle name="20 % - Markeringsfarve3 9 2 3" xfId="9506" xr:uid="{00000000-0005-0000-0000-0000581A0000}"/>
    <cellStyle name="20 % - Markeringsfarve3 9 2 3 2" xfId="17291" xr:uid="{00000000-0005-0000-0000-0000591A0000}"/>
    <cellStyle name="20 % - Markeringsfarve3 9 2 3 2 2" xfId="35242" xr:uid="{00000000-0005-0000-0000-00005A1A0000}"/>
    <cellStyle name="20 % - Markeringsfarve3 9 2 3 3" xfId="28241" xr:uid="{00000000-0005-0000-0000-00005B1A0000}"/>
    <cellStyle name="20 % - Markeringsfarve3 9 2 4" xfId="13751" xr:uid="{00000000-0005-0000-0000-00005C1A0000}"/>
    <cellStyle name="20 % - Markeringsfarve3 9 2 4 2" xfId="31709" xr:uid="{00000000-0005-0000-0000-00005D1A0000}"/>
    <cellStyle name="20 % - Markeringsfarve3 9 2 5" xfId="24707" xr:uid="{00000000-0005-0000-0000-00005E1A0000}"/>
    <cellStyle name="20 % - Markeringsfarve3 9 3" xfId="5328" xr:uid="{00000000-0005-0000-0000-00005F1A0000}"/>
    <cellStyle name="20 % - Markeringsfarve3 9 3 2" xfId="10272" xr:uid="{00000000-0005-0000-0000-0000601A0000}"/>
    <cellStyle name="20 % - Markeringsfarve3 9 3 2 2" xfId="18053" xr:uid="{00000000-0005-0000-0000-0000611A0000}"/>
    <cellStyle name="20 % - Markeringsfarve3 9 3 2 2 2" xfId="36004" xr:uid="{00000000-0005-0000-0000-0000621A0000}"/>
    <cellStyle name="20 % - Markeringsfarve3 9 3 2 3" xfId="29003" xr:uid="{00000000-0005-0000-0000-0000631A0000}"/>
    <cellStyle name="20 % - Markeringsfarve3 9 3 3" xfId="13753" xr:uid="{00000000-0005-0000-0000-0000641A0000}"/>
    <cellStyle name="20 % - Markeringsfarve3 9 3 3 2" xfId="31711" xr:uid="{00000000-0005-0000-0000-0000651A0000}"/>
    <cellStyle name="20 % - Markeringsfarve3 9 3 4" xfId="24709" xr:uid="{00000000-0005-0000-0000-0000661A0000}"/>
    <cellStyle name="20 % - Markeringsfarve3 9 4" xfId="5329" xr:uid="{00000000-0005-0000-0000-0000671A0000}"/>
    <cellStyle name="20 % - Markeringsfarve3 9 4 2" xfId="11605" xr:uid="{00000000-0005-0000-0000-0000681A0000}"/>
    <cellStyle name="20 % - Markeringsfarve3 9 4 2 2" xfId="19356" xr:uid="{00000000-0005-0000-0000-0000691A0000}"/>
    <cellStyle name="20 % - Markeringsfarve3 9 4 2 2 2" xfId="37307" xr:uid="{00000000-0005-0000-0000-00006A1A0000}"/>
    <cellStyle name="20 % - Markeringsfarve3 9 4 2 3" xfId="30306" xr:uid="{00000000-0005-0000-0000-00006B1A0000}"/>
    <cellStyle name="20 % - Markeringsfarve3 9 4 3" xfId="13754" xr:uid="{00000000-0005-0000-0000-00006C1A0000}"/>
    <cellStyle name="20 % - Markeringsfarve3 9 4 3 2" xfId="31712" xr:uid="{00000000-0005-0000-0000-00006D1A0000}"/>
    <cellStyle name="20 % - Markeringsfarve3 9 4 4" xfId="24710" xr:uid="{00000000-0005-0000-0000-00006E1A0000}"/>
    <cellStyle name="20 % - Markeringsfarve3 9 5" xfId="8473" xr:uid="{00000000-0005-0000-0000-00006F1A0000}"/>
    <cellStyle name="20 % - Markeringsfarve3 9 5 2" xfId="16262" xr:uid="{00000000-0005-0000-0000-0000701A0000}"/>
    <cellStyle name="20 % - Markeringsfarve3 9 5 2 2" xfId="34213" xr:uid="{00000000-0005-0000-0000-0000711A0000}"/>
    <cellStyle name="20 % - Markeringsfarve3 9 5 3" xfId="27212" xr:uid="{00000000-0005-0000-0000-0000721A0000}"/>
    <cellStyle name="20 % - Markeringsfarve3 9 6" xfId="13750" xr:uid="{00000000-0005-0000-0000-0000731A0000}"/>
    <cellStyle name="20 % - Markeringsfarve3 9 6 2" xfId="31708" xr:uid="{00000000-0005-0000-0000-0000741A0000}"/>
    <cellStyle name="20 % - Markeringsfarve3 9 7" xfId="24706" xr:uid="{00000000-0005-0000-0000-0000751A0000}"/>
    <cellStyle name="20 % - Markeringsfarve4 10" xfId="5331" xr:uid="{00000000-0005-0000-0000-0000761A0000}"/>
    <cellStyle name="20 % - Markeringsfarve4 10 2" xfId="5332" xr:uid="{00000000-0005-0000-0000-0000771A0000}"/>
    <cellStyle name="20 % - Markeringsfarve4 10 2 2" xfId="10391" xr:uid="{00000000-0005-0000-0000-0000781A0000}"/>
    <cellStyle name="20 % - Markeringsfarve4 10 2 2 2" xfId="18163" xr:uid="{00000000-0005-0000-0000-0000791A0000}"/>
    <cellStyle name="20 % - Markeringsfarve4 10 2 2 2 2" xfId="36114" xr:uid="{00000000-0005-0000-0000-00007A1A0000}"/>
    <cellStyle name="20 % - Markeringsfarve4 10 2 2 3" xfId="29113" xr:uid="{00000000-0005-0000-0000-00007B1A0000}"/>
    <cellStyle name="20 % - Markeringsfarve4 10 2 3" xfId="13757" xr:uid="{00000000-0005-0000-0000-00007C1A0000}"/>
    <cellStyle name="20 % - Markeringsfarve4 10 2 3 2" xfId="31715" xr:uid="{00000000-0005-0000-0000-00007D1A0000}"/>
    <cellStyle name="20 % - Markeringsfarve4 10 2 4" xfId="24713" xr:uid="{00000000-0005-0000-0000-00007E1A0000}"/>
    <cellStyle name="20 % - Markeringsfarve4 10 3" xfId="5333" xr:uid="{00000000-0005-0000-0000-00007F1A0000}"/>
    <cellStyle name="20 % - Markeringsfarve4 10 3 2" xfId="11566" xr:uid="{00000000-0005-0000-0000-0000801A0000}"/>
    <cellStyle name="20 % - Markeringsfarve4 10 3 2 2" xfId="19319" xr:uid="{00000000-0005-0000-0000-0000811A0000}"/>
    <cellStyle name="20 % - Markeringsfarve4 10 3 2 2 2" xfId="37270" xr:uid="{00000000-0005-0000-0000-0000821A0000}"/>
    <cellStyle name="20 % - Markeringsfarve4 10 3 2 3" xfId="30269" xr:uid="{00000000-0005-0000-0000-0000831A0000}"/>
    <cellStyle name="20 % - Markeringsfarve4 10 3 3" xfId="13758" xr:uid="{00000000-0005-0000-0000-0000841A0000}"/>
    <cellStyle name="20 % - Markeringsfarve4 10 3 3 2" xfId="31716" xr:uid="{00000000-0005-0000-0000-0000851A0000}"/>
    <cellStyle name="20 % - Markeringsfarve4 10 3 4" xfId="24714" xr:uid="{00000000-0005-0000-0000-0000861A0000}"/>
    <cellStyle name="20 % - Markeringsfarve4 10 4" xfId="8475" xr:uid="{00000000-0005-0000-0000-0000871A0000}"/>
    <cellStyle name="20 % - Markeringsfarve4 10 4 2" xfId="16264" xr:uid="{00000000-0005-0000-0000-0000881A0000}"/>
    <cellStyle name="20 % - Markeringsfarve4 10 4 2 2" xfId="34215" xr:uid="{00000000-0005-0000-0000-0000891A0000}"/>
    <cellStyle name="20 % - Markeringsfarve4 10 4 3" xfId="27214" xr:uid="{00000000-0005-0000-0000-00008A1A0000}"/>
    <cellStyle name="20 % - Markeringsfarve4 10 5" xfId="13756" xr:uid="{00000000-0005-0000-0000-00008B1A0000}"/>
    <cellStyle name="20 % - Markeringsfarve4 10 5 2" xfId="31714" xr:uid="{00000000-0005-0000-0000-00008C1A0000}"/>
    <cellStyle name="20 % - Markeringsfarve4 10 6" xfId="24712" xr:uid="{00000000-0005-0000-0000-00008D1A0000}"/>
    <cellStyle name="20 % - Markeringsfarve4 11" xfId="5334" xr:uid="{00000000-0005-0000-0000-00008E1A0000}"/>
    <cellStyle name="20 % - Markeringsfarve4 11 2" xfId="5335" xr:uid="{00000000-0005-0000-0000-00008F1A0000}"/>
    <cellStyle name="20 % - Markeringsfarve4 11 2 2" xfId="11288" xr:uid="{00000000-0005-0000-0000-0000901A0000}"/>
    <cellStyle name="20 % - Markeringsfarve4 11 2 2 2" xfId="19052" xr:uid="{00000000-0005-0000-0000-0000911A0000}"/>
    <cellStyle name="20 % - Markeringsfarve4 11 2 2 2 2" xfId="37003" xr:uid="{00000000-0005-0000-0000-0000921A0000}"/>
    <cellStyle name="20 % - Markeringsfarve4 11 2 2 3" xfId="30002" xr:uid="{00000000-0005-0000-0000-0000931A0000}"/>
    <cellStyle name="20 % - Markeringsfarve4 11 2 3" xfId="13760" xr:uid="{00000000-0005-0000-0000-0000941A0000}"/>
    <cellStyle name="20 % - Markeringsfarve4 11 2 3 2" xfId="31718" xr:uid="{00000000-0005-0000-0000-0000951A0000}"/>
    <cellStyle name="20 % - Markeringsfarve4 11 2 4" xfId="24716" xr:uid="{00000000-0005-0000-0000-0000961A0000}"/>
    <cellStyle name="20 % - Markeringsfarve4 11 3" xfId="8476" xr:uid="{00000000-0005-0000-0000-0000971A0000}"/>
    <cellStyle name="20 % - Markeringsfarve4 11 3 2" xfId="16265" xr:uid="{00000000-0005-0000-0000-0000981A0000}"/>
    <cellStyle name="20 % - Markeringsfarve4 11 3 2 2" xfId="34216" xr:uid="{00000000-0005-0000-0000-0000991A0000}"/>
    <cellStyle name="20 % - Markeringsfarve4 11 3 3" xfId="27215" xr:uid="{00000000-0005-0000-0000-00009A1A0000}"/>
    <cellStyle name="20 % - Markeringsfarve4 11 4" xfId="13759" xr:uid="{00000000-0005-0000-0000-00009B1A0000}"/>
    <cellStyle name="20 % - Markeringsfarve4 11 4 2" xfId="31717" xr:uid="{00000000-0005-0000-0000-00009C1A0000}"/>
    <cellStyle name="20 % - Markeringsfarve4 11 5" xfId="24715" xr:uid="{00000000-0005-0000-0000-00009D1A0000}"/>
    <cellStyle name="20 % - Markeringsfarve4 12" xfId="5336" xr:uid="{00000000-0005-0000-0000-00009E1A0000}"/>
    <cellStyle name="20 % - Markeringsfarve4 12 2" xfId="5337" xr:uid="{00000000-0005-0000-0000-00009F1A0000}"/>
    <cellStyle name="20 % - Markeringsfarve4 12 2 2" xfId="11550" xr:uid="{00000000-0005-0000-0000-0000A01A0000}"/>
    <cellStyle name="20 % - Markeringsfarve4 12 2 2 2" xfId="19304" xr:uid="{00000000-0005-0000-0000-0000A11A0000}"/>
    <cellStyle name="20 % - Markeringsfarve4 12 2 2 2 2" xfId="37255" xr:uid="{00000000-0005-0000-0000-0000A21A0000}"/>
    <cellStyle name="20 % - Markeringsfarve4 12 2 2 3" xfId="30254" xr:uid="{00000000-0005-0000-0000-0000A31A0000}"/>
    <cellStyle name="20 % - Markeringsfarve4 12 2 3" xfId="13762" xr:uid="{00000000-0005-0000-0000-0000A41A0000}"/>
    <cellStyle name="20 % - Markeringsfarve4 12 2 3 2" xfId="31720" xr:uid="{00000000-0005-0000-0000-0000A51A0000}"/>
    <cellStyle name="20 % - Markeringsfarve4 12 2 4" xfId="24718" xr:uid="{00000000-0005-0000-0000-0000A61A0000}"/>
    <cellStyle name="20 % - Markeringsfarve4 12 3" xfId="8477" xr:uid="{00000000-0005-0000-0000-0000A71A0000}"/>
    <cellStyle name="20 % - Markeringsfarve4 12 3 2" xfId="16266" xr:uid="{00000000-0005-0000-0000-0000A81A0000}"/>
    <cellStyle name="20 % - Markeringsfarve4 12 3 2 2" xfId="34217" xr:uid="{00000000-0005-0000-0000-0000A91A0000}"/>
    <cellStyle name="20 % - Markeringsfarve4 12 3 3" xfId="27216" xr:uid="{00000000-0005-0000-0000-0000AA1A0000}"/>
    <cellStyle name="20 % - Markeringsfarve4 12 4" xfId="13761" xr:uid="{00000000-0005-0000-0000-0000AB1A0000}"/>
    <cellStyle name="20 % - Markeringsfarve4 12 4 2" xfId="31719" xr:uid="{00000000-0005-0000-0000-0000AC1A0000}"/>
    <cellStyle name="20 % - Markeringsfarve4 12 5" xfId="24717" xr:uid="{00000000-0005-0000-0000-0000AD1A0000}"/>
    <cellStyle name="20 % - Markeringsfarve4 13" xfId="5338" xr:uid="{00000000-0005-0000-0000-0000AE1A0000}"/>
    <cellStyle name="20 % - Markeringsfarve4 13 2" xfId="5339" xr:uid="{00000000-0005-0000-0000-0000AF1A0000}"/>
    <cellStyle name="20 % - Markeringsfarve4 13 2 2" xfId="11485" xr:uid="{00000000-0005-0000-0000-0000B01A0000}"/>
    <cellStyle name="20 % - Markeringsfarve4 13 2 2 2" xfId="19243" xr:uid="{00000000-0005-0000-0000-0000B11A0000}"/>
    <cellStyle name="20 % - Markeringsfarve4 13 2 2 2 2" xfId="37194" xr:uid="{00000000-0005-0000-0000-0000B21A0000}"/>
    <cellStyle name="20 % - Markeringsfarve4 13 2 2 3" xfId="30193" xr:uid="{00000000-0005-0000-0000-0000B31A0000}"/>
    <cellStyle name="20 % - Markeringsfarve4 13 2 3" xfId="13764" xr:uid="{00000000-0005-0000-0000-0000B41A0000}"/>
    <cellStyle name="20 % - Markeringsfarve4 13 2 3 2" xfId="31722" xr:uid="{00000000-0005-0000-0000-0000B51A0000}"/>
    <cellStyle name="20 % - Markeringsfarve4 13 2 4" xfId="24720" xr:uid="{00000000-0005-0000-0000-0000B61A0000}"/>
    <cellStyle name="20 % - Markeringsfarve4 13 3" xfId="8474" xr:uid="{00000000-0005-0000-0000-0000B71A0000}"/>
    <cellStyle name="20 % - Markeringsfarve4 13 3 2" xfId="16263" xr:uid="{00000000-0005-0000-0000-0000B81A0000}"/>
    <cellStyle name="20 % - Markeringsfarve4 13 3 2 2" xfId="34214" xr:uid="{00000000-0005-0000-0000-0000B91A0000}"/>
    <cellStyle name="20 % - Markeringsfarve4 13 3 3" xfId="27213" xr:uid="{00000000-0005-0000-0000-0000BA1A0000}"/>
    <cellStyle name="20 % - Markeringsfarve4 13 4" xfId="13763" xr:uid="{00000000-0005-0000-0000-0000BB1A0000}"/>
    <cellStyle name="20 % - Markeringsfarve4 13 4 2" xfId="31721" xr:uid="{00000000-0005-0000-0000-0000BC1A0000}"/>
    <cellStyle name="20 % - Markeringsfarve4 13 5" xfId="24719" xr:uid="{00000000-0005-0000-0000-0000BD1A0000}"/>
    <cellStyle name="20 % - Markeringsfarve4 14" xfId="5340" xr:uid="{00000000-0005-0000-0000-0000BE1A0000}"/>
    <cellStyle name="20 % - Markeringsfarve4 14 2" xfId="9614" xr:uid="{00000000-0005-0000-0000-0000BF1A0000}"/>
    <cellStyle name="20 % - Markeringsfarve4 14 2 2" xfId="17398" xr:uid="{00000000-0005-0000-0000-0000C01A0000}"/>
    <cellStyle name="20 % - Markeringsfarve4 14 2 2 2" xfId="35349" xr:uid="{00000000-0005-0000-0000-0000C11A0000}"/>
    <cellStyle name="20 % - Markeringsfarve4 14 2 3" xfId="28348" xr:uid="{00000000-0005-0000-0000-0000C21A0000}"/>
    <cellStyle name="20 % - Markeringsfarve4 14 3" xfId="13765" xr:uid="{00000000-0005-0000-0000-0000C31A0000}"/>
    <cellStyle name="20 % - Markeringsfarve4 14 3 2" xfId="31723" xr:uid="{00000000-0005-0000-0000-0000C41A0000}"/>
    <cellStyle name="20 % - Markeringsfarve4 14 4" xfId="24721" xr:uid="{00000000-0005-0000-0000-0000C51A0000}"/>
    <cellStyle name="20 % - Markeringsfarve4 15" xfId="5341" xr:uid="{00000000-0005-0000-0000-0000C61A0000}"/>
    <cellStyle name="20 % - Markeringsfarve4 15 2" xfId="11499" xr:uid="{00000000-0005-0000-0000-0000C71A0000}"/>
    <cellStyle name="20 % - Markeringsfarve4 15 2 2" xfId="19256" xr:uid="{00000000-0005-0000-0000-0000C81A0000}"/>
    <cellStyle name="20 % - Markeringsfarve4 15 2 2 2" xfId="37207" xr:uid="{00000000-0005-0000-0000-0000C91A0000}"/>
    <cellStyle name="20 % - Markeringsfarve4 15 2 3" xfId="30206" xr:uid="{00000000-0005-0000-0000-0000CA1A0000}"/>
    <cellStyle name="20 % - Markeringsfarve4 15 3" xfId="13766" xr:uid="{00000000-0005-0000-0000-0000CB1A0000}"/>
    <cellStyle name="20 % - Markeringsfarve4 15 3 2" xfId="31724" xr:uid="{00000000-0005-0000-0000-0000CC1A0000}"/>
    <cellStyle name="20 % - Markeringsfarve4 15 4" xfId="24722" xr:uid="{00000000-0005-0000-0000-0000CD1A0000}"/>
    <cellStyle name="20 % - Markeringsfarve4 16" xfId="5342" xr:uid="{00000000-0005-0000-0000-0000CE1A0000}"/>
    <cellStyle name="20 % - Markeringsfarve4 16 2" xfId="11330" xr:uid="{00000000-0005-0000-0000-0000CF1A0000}"/>
    <cellStyle name="20 % - Markeringsfarve4 16 2 2" xfId="19093" xr:uid="{00000000-0005-0000-0000-0000D01A0000}"/>
    <cellStyle name="20 % - Markeringsfarve4 16 2 2 2" xfId="37044" xr:uid="{00000000-0005-0000-0000-0000D11A0000}"/>
    <cellStyle name="20 % - Markeringsfarve4 16 2 3" xfId="30043" xr:uid="{00000000-0005-0000-0000-0000D21A0000}"/>
    <cellStyle name="20 % - Markeringsfarve4 16 3" xfId="13767" xr:uid="{00000000-0005-0000-0000-0000D31A0000}"/>
    <cellStyle name="20 % - Markeringsfarve4 16 3 2" xfId="31725" xr:uid="{00000000-0005-0000-0000-0000D41A0000}"/>
    <cellStyle name="20 % - Markeringsfarve4 16 4" xfId="24723" xr:uid="{00000000-0005-0000-0000-0000D51A0000}"/>
    <cellStyle name="20 % - Markeringsfarve4 17" xfId="8293" xr:uid="{00000000-0005-0000-0000-0000D61A0000}"/>
    <cellStyle name="20 % - Markeringsfarve4 17 2" xfId="16086" xr:uid="{00000000-0005-0000-0000-0000D71A0000}"/>
    <cellStyle name="20 % - Markeringsfarve4 17 2 2" xfId="34037" xr:uid="{00000000-0005-0000-0000-0000D81A0000}"/>
    <cellStyle name="20 % - Markeringsfarve4 17 3" xfId="27036" xr:uid="{00000000-0005-0000-0000-0000D91A0000}"/>
    <cellStyle name="20 % - Markeringsfarve4 18" xfId="5330" xr:uid="{00000000-0005-0000-0000-0000DA1A0000}"/>
    <cellStyle name="20 % - Markeringsfarve4 18 2" xfId="13755" xr:uid="{00000000-0005-0000-0000-0000DB1A0000}"/>
    <cellStyle name="20 % - Markeringsfarve4 18 2 2" xfId="31713" xr:uid="{00000000-0005-0000-0000-0000DC1A0000}"/>
    <cellStyle name="20 % - Markeringsfarve4 18 3" xfId="24711" xr:uid="{00000000-0005-0000-0000-0000DD1A0000}"/>
    <cellStyle name="20 % - Markeringsfarve4 2" xfId="2887" xr:uid="{00000000-0005-0000-0000-0000DE1A0000}"/>
    <cellStyle name="20 % - Markeringsfarve4 2 10" xfId="5344" xr:uid="{00000000-0005-0000-0000-0000DF1A0000}"/>
    <cellStyle name="20 % - Markeringsfarve4 2 10 2" xfId="9645" xr:uid="{00000000-0005-0000-0000-0000E01A0000}"/>
    <cellStyle name="20 % - Markeringsfarve4 2 10 2 2" xfId="17427" xr:uid="{00000000-0005-0000-0000-0000E11A0000}"/>
    <cellStyle name="20 % - Markeringsfarve4 2 10 2 2 2" xfId="35378" xr:uid="{00000000-0005-0000-0000-0000E21A0000}"/>
    <cellStyle name="20 % - Markeringsfarve4 2 10 2 3" xfId="28377" xr:uid="{00000000-0005-0000-0000-0000E31A0000}"/>
    <cellStyle name="20 % - Markeringsfarve4 2 10 3" xfId="13769" xr:uid="{00000000-0005-0000-0000-0000E41A0000}"/>
    <cellStyle name="20 % - Markeringsfarve4 2 10 3 2" xfId="31727" xr:uid="{00000000-0005-0000-0000-0000E51A0000}"/>
    <cellStyle name="20 % - Markeringsfarve4 2 10 4" xfId="24725" xr:uid="{00000000-0005-0000-0000-0000E61A0000}"/>
    <cellStyle name="20 % - Markeringsfarve4 2 11" xfId="5345" xr:uid="{00000000-0005-0000-0000-0000E71A0000}"/>
    <cellStyle name="20 % - Markeringsfarve4 2 11 2" xfId="11199" xr:uid="{00000000-0005-0000-0000-0000E81A0000}"/>
    <cellStyle name="20 % - Markeringsfarve4 2 11 2 2" xfId="18964" xr:uid="{00000000-0005-0000-0000-0000E91A0000}"/>
    <cellStyle name="20 % - Markeringsfarve4 2 11 2 2 2" xfId="36915" xr:uid="{00000000-0005-0000-0000-0000EA1A0000}"/>
    <cellStyle name="20 % - Markeringsfarve4 2 11 2 3" xfId="29914" xr:uid="{00000000-0005-0000-0000-0000EB1A0000}"/>
    <cellStyle name="20 % - Markeringsfarve4 2 11 3" xfId="13770" xr:uid="{00000000-0005-0000-0000-0000EC1A0000}"/>
    <cellStyle name="20 % - Markeringsfarve4 2 11 3 2" xfId="31728" xr:uid="{00000000-0005-0000-0000-0000ED1A0000}"/>
    <cellStyle name="20 % - Markeringsfarve4 2 11 4" xfId="24726" xr:uid="{00000000-0005-0000-0000-0000EE1A0000}"/>
    <cellStyle name="20 % - Markeringsfarve4 2 12" xfId="8478" xr:uid="{00000000-0005-0000-0000-0000EF1A0000}"/>
    <cellStyle name="20 % - Markeringsfarve4 2 12 2" xfId="16267" xr:uid="{00000000-0005-0000-0000-0000F01A0000}"/>
    <cellStyle name="20 % - Markeringsfarve4 2 12 2 2" xfId="34218" xr:uid="{00000000-0005-0000-0000-0000F11A0000}"/>
    <cellStyle name="20 % - Markeringsfarve4 2 12 3" xfId="27217" xr:uid="{00000000-0005-0000-0000-0000F21A0000}"/>
    <cellStyle name="20 % - Markeringsfarve4 2 13" xfId="13768" xr:uid="{00000000-0005-0000-0000-0000F31A0000}"/>
    <cellStyle name="20 % - Markeringsfarve4 2 13 2" xfId="31726" xr:uid="{00000000-0005-0000-0000-0000F41A0000}"/>
    <cellStyle name="20 % - Markeringsfarve4 2 14" xfId="5343" xr:uid="{00000000-0005-0000-0000-0000F51A0000}"/>
    <cellStyle name="20 % - Markeringsfarve4 2 14 2" xfId="24724" xr:uid="{00000000-0005-0000-0000-0000F61A0000}"/>
    <cellStyle name="20 % - Markeringsfarve4 2 15" xfId="22271" xr:uid="{00000000-0005-0000-0000-0000F71A0000}"/>
    <cellStyle name="20 % - Markeringsfarve4 2 2" xfId="2888" xr:uid="{00000000-0005-0000-0000-0000F81A0000}"/>
    <cellStyle name="20 % - Markeringsfarve4 2 2 10" xfId="8479" xr:uid="{00000000-0005-0000-0000-0000F91A0000}"/>
    <cellStyle name="20 % - Markeringsfarve4 2 2 10 2" xfId="16268" xr:uid="{00000000-0005-0000-0000-0000FA1A0000}"/>
    <cellStyle name="20 % - Markeringsfarve4 2 2 10 2 2" xfId="34219" xr:uid="{00000000-0005-0000-0000-0000FB1A0000}"/>
    <cellStyle name="20 % - Markeringsfarve4 2 2 10 3" xfId="27218" xr:uid="{00000000-0005-0000-0000-0000FC1A0000}"/>
    <cellStyle name="20 % - Markeringsfarve4 2 2 11" xfId="13771" xr:uid="{00000000-0005-0000-0000-0000FD1A0000}"/>
    <cellStyle name="20 % - Markeringsfarve4 2 2 11 2" xfId="31729" xr:uid="{00000000-0005-0000-0000-0000FE1A0000}"/>
    <cellStyle name="20 % - Markeringsfarve4 2 2 12" xfId="5346" xr:uid="{00000000-0005-0000-0000-0000FF1A0000}"/>
    <cellStyle name="20 % - Markeringsfarve4 2 2 12 2" xfId="24727" xr:uid="{00000000-0005-0000-0000-0000001B0000}"/>
    <cellStyle name="20 % - Markeringsfarve4 2 2 13" xfId="22272" xr:uid="{00000000-0005-0000-0000-0000011B0000}"/>
    <cellStyle name="20 % - Markeringsfarve4 2 2 2" xfId="2889" xr:uid="{00000000-0005-0000-0000-0000021B0000}"/>
    <cellStyle name="20 % - Markeringsfarve4 2 2 2 2" xfId="5348" xr:uid="{00000000-0005-0000-0000-0000031B0000}"/>
    <cellStyle name="20 % - Markeringsfarve4 2 2 2 2 2" xfId="5349" xr:uid="{00000000-0005-0000-0000-0000041B0000}"/>
    <cellStyle name="20 % - Markeringsfarve4 2 2 2 2 2 2" xfId="10576" xr:uid="{00000000-0005-0000-0000-0000051B0000}"/>
    <cellStyle name="20 % - Markeringsfarve4 2 2 2 2 2 2 2" xfId="18348" xr:uid="{00000000-0005-0000-0000-0000061B0000}"/>
    <cellStyle name="20 % - Markeringsfarve4 2 2 2 2 2 2 2 2" xfId="36299" xr:uid="{00000000-0005-0000-0000-0000071B0000}"/>
    <cellStyle name="20 % - Markeringsfarve4 2 2 2 2 2 2 3" xfId="29298" xr:uid="{00000000-0005-0000-0000-0000081B0000}"/>
    <cellStyle name="20 % - Markeringsfarve4 2 2 2 2 2 3" xfId="13774" xr:uid="{00000000-0005-0000-0000-0000091B0000}"/>
    <cellStyle name="20 % - Markeringsfarve4 2 2 2 2 2 3 2" xfId="31732" xr:uid="{00000000-0005-0000-0000-00000A1B0000}"/>
    <cellStyle name="20 % - Markeringsfarve4 2 2 2 2 2 4" xfId="24730" xr:uid="{00000000-0005-0000-0000-00000B1B0000}"/>
    <cellStyle name="20 % - Markeringsfarve4 2 2 2 2 3" xfId="9148" xr:uid="{00000000-0005-0000-0000-00000C1B0000}"/>
    <cellStyle name="20 % - Markeringsfarve4 2 2 2 2 3 2" xfId="16936" xr:uid="{00000000-0005-0000-0000-00000D1B0000}"/>
    <cellStyle name="20 % - Markeringsfarve4 2 2 2 2 3 2 2" xfId="34887" xr:uid="{00000000-0005-0000-0000-00000E1B0000}"/>
    <cellStyle name="20 % - Markeringsfarve4 2 2 2 2 3 3" xfId="27886" xr:uid="{00000000-0005-0000-0000-00000F1B0000}"/>
    <cellStyle name="20 % - Markeringsfarve4 2 2 2 2 4" xfId="13773" xr:uid="{00000000-0005-0000-0000-0000101B0000}"/>
    <cellStyle name="20 % - Markeringsfarve4 2 2 2 2 4 2" xfId="31731" xr:uid="{00000000-0005-0000-0000-0000111B0000}"/>
    <cellStyle name="20 % - Markeringsfarve4 2 2 2 2 5" xfId="24729" xr:uid="{00000000-0005-0000-0000-0000121B0000}"/>
    <cellStyle name="20 % - Markeringsfarve4 2 2 2 3" xfId="5350" xr:uid="{00000000-0005-0000-0000-0000131B0000}"/>
    <cellStyle name="20 % - Markeringsfarve4 2 2 2 3 2" xfId="9806" xr:uid="{00000000-0005-0000-0000-0000141B0000}"/>
    <cellStyle name="20 % - Markeringsfarve4 2 2 2 3 2 2" xfId="17588" xr:uid="{00000000-0005-0000-0000-0000151B0000}"/>
    <cellStyle name="20 % - Markeringsfarve4 2 2 2 3 2 2 2" xfId="35539" xr:uid="{00000000-0005-0000-0000-0000161B0000}"/>
    <cellStyle name="20 % - Markeringsfarve4 2 2 2 3 2 3" xfId="28538" xr:uid="{00000000-0005-0000-0000-0000171B0000}"/>
    <cellStyle name="20 % - Markeringsfarve4 2 2 2 3 3" xfId="13775" xr:uid="{00000000-0005-0000-0000-0000181B0000}"/>
    <cellStyle name="20 % - Markeringsfarve4 2 2 2 3 3 2" xfId="31733" xr:uid="{00000000-0005-0000-0000-0000191B0000}"/>
    <cellStyle name="20 % - Markeringsfarve4 2 2 2 3 4" xfId="24731" xr:uid="{00000000-0005-0000-0000-00001A1B0000}"/>
    <cellStyle name="20 % - Markeringsfarve4 2 2 2 4" xfId="5351" xr:uid="{00000000-0005-0000-0000-00001B1B0000}"/>
    <cellStyle name="20 % - Markeringsfarve4 2 2 2 4 2" xfId="11123" xr:uid="{00000000-0005-0000-0000-00001C1B0000}"/>
    <cellStyle name="20 % - Markeringsfarve4 2 2 2 4 2 2" xfId="18891" xr:uid="{00000000-0005-0000-0000-00001D1B0000}"/>
    <cellStyle name="20 % - Markeringsfarve4 2 2 2 4 2 2 2" xfId="36842" xr:uid="{00000000-0005-0000-0000-00001E1B0000}"/>
    <cellStyle name="20 % - Markeringsfarve4 2 2 2 4 2 3" xfId="29841" xr:uid="{00000000-0005-0000-0000-00001F1B0000}"/>
    <cellStyle name="20 % - Markeringsfarve4 2 2 2 4 3" xfId="13776" xr:uid="{00000000-0005-0000-0000-0000201B0000}"/>
    <cellStyle name="20 % - Markeringsfarve4 2 2 2 4 3 2" xfId="31734" xr:uid="{00000000-0005-0000-0000-0000211B0000}"/>
    <cellStyle name="20 % - Markeringsfarve4 2 2 2 4 4" xfId="24732" xr:uid="{00000000-0005-0000-0000-0000221B0000}"/>
    <cellStyle name="20 % - Markeringsfarve4 2 2 2 5" xfId="8480" xr:uid="{00000000-0005-0000-0000-0000231B0000}"/>
    <cellStyle name="20 % - Markeringsfarve4 2 2 2 5 2" xfId="16269" xr:uid="{00000000-0005-0000-0000-0000241B0000}"/>
    <cellStyle name="20 % - Markeringsfarve4 2 2 2 5 2 2" xfId="34220" xr:uid="{00000000-0005-0000-0000-0000251B0000}"/>
    <cellStyle name="20 % - Markeringsfarve4 2 2 2 5 3" xfId="27219" xr:uid="{00000000-0005-0000-0000-0000261B0000}"/>
    <cellStyle name="20 % - Markeringsfarve4 2 2 2 6" xfId="13772" xr:uid="{00000000-0005-0000-0000-0000271B0000}"/>
    <cellStyle name="20 % - Markeringsfarve4 2 2 2 6 2" xfId="31730" xr:uid="{00000000-0005-0000-0000-0000281B0000}"/>
    <cellStyle name="20 % - Markeringsfarve4 2 2 2 7" xfId="5347" xr:uid="{00000000-0005-0000-0000-0000291B0000}"/>
    <cellStyle name="20 % - Markeringsfarve4 2 2 2 7 2" xfId="24728" xr:uid="{00000000-0005-0000-0000-00002A1B0000}"/>
    <cellStyle name="20 % - Markeringsfarve4 2 2 2 8" xfId="22273" xr:uid="{00000000-0005-0000-0000-00002B1B0000}"/>
    <cellStyle name="20 % - Markeringsfarve4 2 2 3" xfId="5352" xr:uid="{00000000-0005-0000-0000-00002C1B0000}"/>
    <cellStyle name="20 % - Markeringsfarve4 2 2 3 2" xfId="5353" xr:uid="{00000000-0005-0000-0000-00002D1B0000}"/>
    <cellStyle name="20 % - Markeringsfarve4 2 2 3 2 2" xfId="5354" xr:uid="{00000000-0005-0000-0000-00002E1B0000}"/>
    <cellStyle name="20 % - Markeringsfarve4 2 2 3 2 2 2" xfId="10651" xr:uid="{00000000-0005-0000-0000-00002F1B0000}"/>
    <cellStyle name="20 % - Markeringsfarve4 2 2 3 2 2 2 2" xfId="18423" xr:uid="{00000000-0005-0000-0000-0000301B0000}"/>
    <cellStyle name="20 % - Markeringsfarve4 2 2 3 2 2 2 2 2" xfId="36374" xr:uid="{00000000-0005-0000-0000-0000311B0000}"/>
    <cellStyle name="20 % - Markeringsfarve4 2 2 3 2 2 2 3" xfId="29373" xr:uid="{00000000-0005-0000-0000-0000321B0000}"/>
    <cellStyle name="20 % - Markeringsfarve4 2 2 3 2 2 3" xfId="13779" xr:uid="{00000000-0005-0000-0000-0000331B0000}"/>
    <cellStyle name="20 % - Markeringsfarve4 2 2 3 2 2 3 2" xfId="31737" xr:uid="{00000000-0005-0000-0000-0000341B0000}"/>
    <cellStyle name="20 % - Markeringsfarve4 2 2 3 2 2 4" xfId="24735" xr:uid="{00000000-0005-0000-0000-0000351B0000}"/>
    <cellStyle name="20 % - Markeringsfarve4 2 2 3 2 3" xfId="9215" xr:uid="{00000000-0005-0000-0000-0000361B0000}"/>
    <cellStyle name="20 % - Markeringsfarve4 2 2 3 2 3 2" xfId="17003" xr:uid="{00000000-0005-0000-0000-0000371B0000}"/>
    <cellStyle name="20 % - Markeringsfarve4 2 2 3 2 3 2 2" xfId="34954" xr:uid="{00000000-0005-0000-0000-0000381B0000}"/>
    <cellStyle name="20 % - Markeringsfarve4 2 2 3 2 3 3" xfId="27953" xr:uid="{00000000-0005-0000-0000-0000391B0000}"/>
    <cellStyle name="20 % - Markeringsfarve4 2 2 3 2 4" xfId="13778" xr:uid="{00000000-0005-0000-0000-00003A1B0000}"/>
    <cellStyle name="20 % - Markeringsfarve4 2 2 3 2 4 2" xfId="31736" xr:uid="{00000000-0005-0000-0000-00003B1B0000}"/>
    <cellStyle name="20 % - Markeringsfarve4 2 2 3 2 5" xfId="24734" xr:uid="{00000000-0005-0000-0000-00003C1B0000}"/>
    <cellStyle name="20 % - Markeringsfarve4 2 2 3 3" xfId="5355" xr:uid="{00000000-0005-0000-0000-00003D1B0000}"/>
    <cellStyle name="20 % - Markeringsfarve4 2 2 3 3 2" xfId="9881" xr:uid="{00000000-0005-0000-0000-00003E1B0000}"/>
    <cellStyle name="20 % - Markeringsfarve4 2 2 3 3 2 2" xfId="17663" xr:uid="{00000000-0005-0000-0000-00003F1B0000}"/>
    <cellStyle name="20 % - Markeringsfarve4 2 2 3 3 2 2 2" xfId="35614" xr:uid="{00000000-0005-0000-0000-0000401B0000}"/>
    <cellStyle name="20 % - Markeringsfarve4 2 2 3 3 2 3" xfId="28613" xr:uid="{00000000-0005-0000-0000-0000411B0000}"/>
    <cellStyle name="20 % - Markeringsfarve4 2 2 3 3 3" xfId="13780" xr:uid="{00000000-0005-0000-0000-0000421B0000}"/>
    <cellStyle name="20 % - Markeringsfarve4 2 2 3 3 3 2" xfId="31738" xr:uid="{00000000-0005-0000-0000-0000431B0000}"/>
    <cellStyle name="20 % - Markeringsfarve4 2 2 3 3 4" xfId="24736" xr:uid="{00000000-0005-0000-0000-0000441B0000}"/>
    <cellStyle name="20 % - Markeringsfarve4 2 2 3 4" xfId="5356" xr:uid="{00000000-0005-0000-0000-0000451B0000}"/>
    <cellStyle name="20 % - Markeringsfarve4 2 2 3 4 2" xfId="11460" xr:uid="{00000000-0005-0000-0000-0000461B0000}"/>
    <cellStyle name="20 % - Markeringsfarve4 2 2 3 4 2 2" xfId="19218" xr:uid="{00000000-0005-0000-0000-0000471B0000}"/>
    <cellStyle name="20 % - Markeringsfarve4 2 2 3 4 2 2 2" xfId="37169" xr:uid="{00000000-0005-0000-0000-0000481B0000}"/>
    <cellStyle name="20 % - Markeringsfarve4 2 2 3 4 2 3" xfId="30168" xr:uid="{00000000-0005-0000-0000-0000491B0000}"/>
    <cellStyle name="20 % - Markeringsfarve4 2 2 3 4 3" xfId="13781" xr:uid="{00000000-0005-0000-0000-00004A1B0000}"/>
    <cellStyle name="20 % - Markeringsfarve4 2 2 3 4 3 2" xfId="31739" xr:uid="{00000000-0005-0000-0000-00004B1B0000}"/>
    <cellStyle name="20 % - Markeringsfarve4 2 2 3 4 4" xfId="24737" xr:uid="{00000000-0005-0000-0000-00004C1B0000}"/>
    <cellStyle name="20 % - Markeringsfarve4 2 2 3 5" xfId="8481" xr:uid="{00000000-0005-0000-0000-00004D1B0000}"/>
    <cellStyle name="20 % - Markeringsfarve4 2 2 3 5 2" xfId="16270" xr:uid="{00000000-0005-0000-0000-00004E1B0000}"/>
    <cellStyle name="20 % - Markeringsfarve4 2 2 3 5 2 2" xfId="34221" xr:uid="{00000000-0005-0000-0000-00004F1B0000}"/>
    <cellStyle name="20 % - Markeringsfarve4 2 2 3 5 3" xfId="27220" xr:uid="{00000000-0005-0000-0000-0000501B0000}"/>
    <cellStyle name="20 % - Markeringsfarve4 2 2 3 6" xfId="13777" xr:uid="{00000000-0005-0000-0000-0000511B0000}"/>
    <cellStyle name="20 % - Markeringsfarve4 2 2 3 6 2" xfId="31735" xr:uid="{00000000-0005-0000-0000-0000521B0000}"/>
    <cellStyle name="20 % - Markeringsfarve4 2 2 3 7" xfId="24733" xr:uid="{00000000-0005-0000-0000-0000531B0000}"/>
    <cellStyle name="20 % - Markeringsfarve4 2 2 4" xfId="5357" xr:uid="{00000000-0005-0000-0000-0000541B0000}"/>
    <cellStyle name="20 % - Markeringsfarve4 2 2 4 2" xfId="5358" xr:uid="{00000000-0005-0000-0000-0000551B0000}"/>
    <cellStyle name="20 % - Markeringsfarve4 2 2 4 2 2" xfId="5359" xr:uid="{00000000-0005-0000-0000-0000561B0000}"/>
    <cellStyle name="20 % - Markeringsfarve4 2 2 4 2 2 2" xfId="10814" xr:uid="{00000000-0005-0000-0000-0000571B0000}"/>
    <cellStyle name="20 % - Markeringsfarve4 2 2 4 2 2 2 2" xfId="18586" xr:uid="{00000000-0005-0000-0000-0000581B0000}"/>
    <cellStyle name="20 % - Markeringsfarve4 2 2 4 2 2 2 2 2" xfId="36537" xr:uid="{00000000-0005-0000-0000-0000591B0000}"/>
    <cellStyle name="20 % - Markeringsfarve4 2 2 4 2 2 2 3" xfId="29536" xr:uid="{00000000-0005-0000-0000-00005A1B0000}"/>
    <cellStyle name="20 % - Markeringsfarve4 2 2 4 2 2 3" xfId="13784" xr:uid="{00000000-0005-0000-0000-00005B1B0000}"/>
    <cellStyle name="20 % - Markeringsfarve4 2 2 4 2 2 3 2" xfId="31742" xr:uid="{00000000-0005-0000-0000-00005C1B0000}"/>
    <cellStyle name="20 % - Markeringsfarve4 2 2 4 2 2 4" xfId="24740" xr:uid="{00000000-0005-0000-0000-00005D1B0000}"/>
    <cellStyle name="20 % - Markeringsfarve4 2 2 4 2 3" xfId="9350" xr:uid="{00000000-0005-0000-0000-00005E1B0000}"/>
    <cellStyle name="20 % - Markeringsfarve4 2 2 4 2 3 2" xfId="17135" xr:uid="{00000000-0005-0000-0000-00005F1B0000}"/>
    <cellStyle name="20 % - Markeringsfarve4 2 2 4 2 3 2 2" xfId="35086" xr:uid="{00000000-0005-0000-0000-0000601B0000}"/>
    <cellStyle name="20 % - Markeringsfarve4 2 2 4 2 3 3" xfId="28085" xr:uid="{00000000-0005-0000-0000-0000611B0000}"/>
    <cellStyle name="20 % - Markeringsfarve4 2 2 4 2 4" xfId="13783" xr:uid="{00000000-0005-0000-0000-0000621B0000}"/>
    <cellStyle name="20 % - Markeringsfarve4 2 2 4 2 4 2" xfId="31741" xr:uid="{00000000-0005-0000-0000-0000631B0000}"/>
    <cellStyle name="20 % - Markeringsfarve4 2 2 4 2 5" xfId="24739" xr:uid="{00000000-0005-0000-0000-0000641B0000}"/>
    <cellStyle name="20 % - Markeringsfarve4 2 2 4 3" xfId="5360" xr:uid="{00000000-0005-0000-0000-0000651B0000}"/>
    <cellStyle name="20 % - Markeringsfarve4 2 2 4 3 2" xfId="10090" xr:uid="{00000000-0005-0000-0000-0000661B0000}"/>
    <cellStyle name="20 % - Markeringsfarve4 2 2 4 3 2 2" xfId="17871" xr:uid="{00000000-0005-0000-0000-0000671B0000}"/>
    <cellStyle name="20 % - Markeringsfarve4 2 2 4 3 2 2 2" xfId="35822" xr:uid="{00000000-0005-0000-0000-0000681B0000}"/>
    <cellStyle name="20 % - Markeringsfarve4 2 2 4 3 2 3" xfId="28821" xr:uid="{00000000-0005-0000-0000-0000691B0000}"/>
    <cellStyle name="20 % - Markeringsfarve4 2 2 4 3 3" xfId="13785" xr:uid="{00000000-0005-0000-0000-00006A1B0000}"/>
    <cellStyle name="20 % - Markeringsfarve4 2 2 4 3 3 2" xfId="31743" xr:uid="{00000000-0005-0000-0000-00006B1B0000}"/>
    <cellStyle name="20 % - Markeringsfarve4 2 2 4 3 4" xfId="24741" xr:uid="{00000000-0005-0000-0000-00006C1B0000}"/>
    <cellStyle name="20 % - Markeringsfarve4 2 2 4 4" xfId="5361" xr:uid="{00000000-0005-0000-0000-00006D1B0000}"/>
    <cellStyle name="20 % - Markeringsfarve4 2 2 4 4 2" xfId="11686" xr:uid="{00000000-0005-0000-0000-00006E1B0000}"/>
    <cellStyle name="20 % - Markeringsfarve4 2 2 4 4 2 2" xfId="19433" xr:uid="{00000000-0005-0000-0000-00006F1B0000}"/>
    <cellStyle name="20 % - Markeringsfarve4 2 2 4 4 2 2 2" xfId="37384" xr:uid="{00000000-0005-0000-0000-0000701B0000}"/>
    <cellStyle name="20 % - Markeringsfarve4 2 2 4 4 2 3" xfId="30383" xr:uid="{00000000-0005-0000-0000-0000711B0000}"/>
    <cellStyle name="20 % - Markeringsfarve4 2 2 4 4 3" xfId="13786" xr:uid="{00000000-0005-0000-0000-0000721B0000}"/>
    <cellStyle name="20 % - Markeringsfarve4 2 2 4 4 3 2" xfId="31744" xr:uid="{00000000-0005-0000-0000-0000731B0000}"/>
    <cellStyle name="20 % - Markeringsfarve4 2 2 4 4 4" xfId="24742" xr:uid="{00000000-0005-0000-0000-0000741B0000}"/>
    <cellStyle name="20 % - Markeringsfarve4 2 2 4 5" xfId="8482" xr:uid="{00000000-0005-0000-0000-0000751B0000}"/>
    <cellStyle name="20 % - Markeringsfarve4 2 2 4 5 2" xfId="16271" xr:uid="{00000000-0005-0000-0000-0000761B0000}"/>
    <cellStyle name="20 % - Markeringsfarve4 2 2 4 5 2 2" xfId="34222" xr:uid="{00000000-0005-0000-0000-0000771B0000}"/>
    <cellStyle name="20 % - Markeringsfarve4 2 2 4 5 3" xfId="27221" xr:uid="{00000000-0005-0000-0000-0000781B0000}"/>
    <cellStyle name="20 % - Markeringsfarve4 2 2 4 6" xfId="13782" xr:uid="{00000000-0005-0000-0000-0000791B0000}"/>
    <cellStyle name="20 % - Markeringsfarve4 2 2 4 6 2" xfId="31740" xr:uid="{00000000-0005-0000-0000-00007A1B0000}"/>
    <cellStyle name="20 % - Markeringsfarve4 2 2 4 7" xfId="24738" xr:uid="{00000000-0005-0000-0000-00007B1B0000}"/>
    <cellStyle name="20 % - Markeringsfarve4 2 2 5" xfId="5362" xr:uid="{00000000-0005-0000-0000-00007C1B0000}"/>
    <cellStyle name="20 % - Markeringsfarve4 2 2 5 2" xfId="5363" xr:uid="{00000000-0005-0000-0000-00007D1B0000}"/>
    <cellStyle name="20 % - Markeringsfarve4 2 2 5 2 2" xfId="5364" xr:uid="{00000000-0005-0000-0000-00007E1B0000}"/>
    <cellStyle name="20 % - Markeringsfarve4 2 2 5 2 2 2" xfId="10931" xr:uid="{00000000-0005-0000-0000-00007F1B0000}"/>
    <cellStyle name="20 % - Markeringsfarve4 2 2 5 2 2 2 2" xfId="18703" xr:uid="{00000000-0005-0000-0000-0000801B0000}"/>
    <cellStyle name="20 % - Markeringsfarve4 2 2 5 2 2 2 2 2" xfId="36654" xr:uid="{00000000-0005-0000-0000-0000811B0000}"/>
    <cellStyle name="20 % - Markeringsfarve4 2 2 5 2 2 2 3" xfId="29653" xr:uid="{00000000-0005-0000-0000-0000821B0000}"/>
    <cellStyle name="20 % - Markeringsfarve4 2 2 5 2 2 3" xfId="13789" xr:uid="{00000000-0005-0000-0000-0000831B0000}"/>
    <cellStyle name="20 % - Markeringsfarve4 2 2 5 2 2 3 2" xfId="31747" xr:uid="{00000000-0005-0000-0000-0000841B0000}"/>
    <cellStyle name="20 % - Markeringsfarve4 2 2 5 2 2 4" xfId="24745" xr:uid="{00000000-0005-0000-0000-0000851B0000}"/>
    <cellStyle name="20 % - Markeringsfarve4 2 2 5 2 3" xfId="9449" xr:uid="{00000000-0005-0000-0000-0000861B0000}"/>
    <cellStyle name="20 % - Markeringsfarve4 2 2 5 2 3 2" xfId="17234" xr:uid="{00000000-0005-0000-0000-0000871B0000}"/>
    <cellStyle name="20 % - Markeringsfarve4 2 2 5 2 3 2 2" xfId="35185" xr:uid="{00000000-0005-0000-0000-0000881B0000}"/>
    <cellStyle name="20 % - Markeringsfarve4 2 2 5 2 3 3" xfId="28184" xr:uid="{00000000-0005-0000-0000-0000891B0000}"/>
    <cellStyle name="20 % - Markeringsfarve4 2 2 5 2 4" xfId="13788" xr:uid="{00000000-0005-0000-0000-00008A1B0000}"/>
    <cellStyle name="20 % - Markeringsfarve4 2 2 5 2 4 2" xfId="31746" xr:uid="{00000000-0005-0000-0000-00008B1B0000}"/>
    <cellStyle name="20 % - Markeringsfarve4 2 2 5 2 5" xfId="24744" xr:uid="{00000000-0005-0000-0000-00008C1B0000}"/>
    <cellStyle name="20 % - Markeringsfarve4 2 2 5 3" xfId="5365" xr:uid="{00000000-0005-0000-0000-00008D1B0000}"/>
    <cellStyle name="20 % - Markeringsfarve4 2 2 5 3 2" xfId="10207" xr:uid="{00000000-0005-0000-0000-00008E1B0000}"/>
    <cellStyle name="20 % - Markeringsfarve4 2 2 5 3 2 2" xfId="17988" xr:uid="{00000000-0005-0000-0000-00008F1B0000}"/>
    <cellStyle name="20 % - Markeringsfarve4 2 2 5 3 2 2 2" xfId="35939" xr:uid="{00000000-0005-0000-0000-0000901B0000}"/>
    <cellStyle name="20 % - Markeringsfarve4 2 2 5 3 2 3" xfId="28938" xr:uid="{00000000-0005-0000-0000-0000911B0000}"/>
    <cellStyle name="20 % - Markeringsfarve4 2 2 5 3 3" xfId="13790" xr:uid="{00000000-0005-0000-0000-0000921B0000}"/>
    <cellStyle name="20 % - Markeringsfarve4 2 2 5 3 3 2" xfId="31748" xr:uid="{00000000-0005-0000-0000-0000931B0000}"/>
    <cellStyle name="20 % - Markeringsfarve4 2 2 5 3 4" xfId="24746" xr:uid="{00000000-0005-0000-0000-0000941B0000}"/>
    <cellStyle name="20 % - Markeringsfarve4 2 2 5 4" xfId="5366" xr:uid="{00000000-0005-0000-0000-0000951B0000}"/>
    <cellStyle name="20 % - Markeringsfarve4 2 2 5 4 2" xfId="11406" xr:uid="{00000000-0005-0000-0000-0000961B0000}"/>
    <cellStyle name="20 % - Markeringsfarve4 2 2 5 4 2 2" xfId="19166" xr:uid="{00000000-0005-0000-0000-0000971B0000}"/>
    <cellStyle name="20 % - Markeringsfarve4 2 2 5 4 2 2 2" xfId="37117" xr:uid="{00000000-0005-0000-0000-0000981B0000}"/>
    <cellStyle name="20 % - Markeringsfarve4 2 2 5 4 2 3" xfId="30116" xr:uid="{00000000-0005-0000-0000-0000991B0000}"/>
    <cellStyle name="20 % - Markeringsfarve4 2 2 5 4 3" xfId="13791" xr:uid="{00000000-0005-0000-0000-00009A1B0000}"/>
    <cellStyle name="20 % - Markeringsfarve4 2 2 5 4 3 2" xfId="31749" xr:uid="{00000000-0005-0000-0000-00009B1B0000}"/>
    <cellStyle name="20 % - Markeringsfarve4 2 2 5 4 4" xfId="24747" xr:uid="{00000000-0005-0000-0000-00009C1B0000}"/>
    <cellStyle name="20 % - Markeringsfarve4 2 2 5 5" xfId="8483" xr:uid="{00000000-0005-0000-0000-00009D1B0000}"/>
    <cellStyle name="20 % - Markeringsfarve4 2 2 5 5 2" xfId="16272" xr:uid="{00000000-0005-0000-0000-00009E1B0000}"/>
    <cellStyle name="20 % - Markeringsfarve4 2 2 5 5 2 2" xfId="34223" xr:uid="{00000000-0005-0000-0000-00009F1B0000}"/>
    <cellStyle name="20 % - Markeringsfarve4 2 2 5 5 3" xfId="27222" xr:uid="{00000000-0005-0000-0000-0000A01B0000}"/>
    <cellStyle name="20 % - Markeringsfarve4 2 2 5 6" xfId="13787" xr:uid="{00000000-0005-0000-0000-0000A11B0000}"/>
    <cellStyle name="20 % - Markeringsfarve4 2 2 5 6 2" xfId="31745" xr:uid="{00000000-0005-0000-0000-0000A21B0000}"/>
    <cellStyle name="20 % - Markeringsfarve4 2 2 5 7" xfId="24743" xr:uid="{00000000-0005-0000-0000-0000A31B0000}"/>
    <cellStyle name="20 % - Markeringsfarve4 2 2 6" xfId="5367" xr:uid="{00000000-0005-0000-0000-0000A41B0000}"/>
    <cellStyle name="20 % - Markeringsfarve4 2 2 6 2" xfId="5368" xr:uid="{00000000-0005-0000-0000-0000A51B0000}"/>
    <cellStyle name="20 % - Markeringsfarve4 2 2 6 2 2" xfId="5369" xr:uid="{00000000-0005-0000-0000-0000A61B0000}"/>
    <cellStyle name="20 % - Markeringsfarve4 2 2 6 2 2 2" xfId="11006" xr:uid="{00000000-0005-0000-0000-0000A71B0000}"/>
    <cellStyle name="20 % - Markeringsfarve4 2 2 6 2 2 2 2" xfId="18778" xr:uid="{00000000-0005-0000-0000-0000A81B0000}"/>
    <cellStyle name="20 % - Markeringsfarve4 2 2 6 2 2 2 2 2" xfId="36729" xr:uid="{00000000-0005-0000-0000-0000A91B0000}"/>
    <cellStyle name="20 % - Markeringsfarve4 2 2 6 2 2 2 3" xfId="29728" xr:uid="{00000000-0005-0000-0000-0000AA1B0000}"/>
    <cellStyle name="20 % - Markeringsfarve4 2 2 6 2 2 3" xfId="13794" xr:uid="{00000000-0005-0000-0000-0000AB1B0000}"/>
    <cellStyle name="20 % - Markeringsfarve4 2 2 6 2 2 3 2" xfId="31752" xr:uid="{00000000-0005-0000-0000-0000AC1B0000}"/>
    <cellStyle name="20 % - Markeringsfarve4 2 2 6 2 2 4" xfId="24750" xr:uid="{00000000-0005-0000-0000-0000AD1B0000}"/>
    <cellStyle name="20 % - Markeringsfarve4 2 2 6 2 3" xfId="9517" xr:uid="{00000000-0005-0000-0000-0000AE1B0000}"/>
    <cellStyle name="20 % - Markeringsfarve4 2 2 6 2 3 2" xfId="17302" xr:uid="{00000000-0005-0000-0000-0000AF1B0000}"/>
    <cellStyle name="20 % - Markeringsfarve4 2 2 6 2 3 2 2" xfId="35253" xr:uid="{00000000-0005-0000-0000-0000B01B0000}"/>
    <cellStyle name="20 % - Markeringsfarve4 2 2 6 2 3 3" xfId="28252" xr:uid="{00000000-0005-0000-0000-0000B11B0000}"/>
    <cellStyle name="20 % - Markeringsfarve4 2 2 6 2 4" xfId="13793" xr:uid="{00000000-0005-0000-0000-0000B21B0000}"/>
    <cellStyle name="20 % - Markeringsfarve4 2 2 6 2 4 2" xfId="31751" xr:uid="{00000000-0005-0000-0000-0000B31B0000}"/>
    <cellStyle name="20 % - Markeringsfarve4 2 2 6 2 5" xfId="24749" xr:uid="{00000000-0005-0000-0000-0000B41B0000}"/>
    <cellStyle name="20 % - Markeringsfarve4 2 2 6 3" xfId="5370" xr:uid="{00000000-0005-0000-0000-0000B51B0000}"/>
    <cellStyle name="20 % - Markeringsfarve4 2 2 6 3 2" xfId="10283" xr:uid="{00000000-0005-0000-0000-0000B61B0000}"/>
    <cellStyle name="20 % - Markeringsfarve4 2 2 6 3 2 2" xfId="18064" xr:uid="{00000000-0005-0000-0000-0000B71B0000}"/>
    <cellStyle name="20 % - Markeringsfarve4 2 2 6 3 2 2 2" xfId="36015" xr:uid="{00000000-0005-0000-0000-0000B81B0000}"/>
    <cellStyle name="20 % - Markeringsfarve4 2 2 6 3 2 3" xfId="29014" xr:uid="{00000000-0005-0000-0000-0000B91B0000}"/>
    <cellStyle name="20 % - Markeringsfarve4 2 2 6 3 3" xfId="13795" xr:uid="{00000000-0005-0000-0000-0000BA1B0000}"/>
    <cellStyle name="20 % - Markeringsfarve4 2 2 6 3 3 2" xfId="31753" xr:uid="{00000000-0005-0000-0000-0000BB1B0000}"/>
    <cellStyle name="20 % - Markeringsfarve4 2 2 6 3 4" xfId="24751" xr:uid="{00000000-0005-0000-0000-0000BC1B0000}"/>
    <cellStyle name="20 % - Markeringsfarve4 2 2 6 4" xfId="5371" xr:uid="{00000000-0005-0000-0000-0000BD1B0000}"/>
    <cellStyle name="20 % - Markeringsfarve4 2 2 6 4 2" xfId="11633" xr:uid="{00000000-0005-0000-0000-0000BE1B0000}"/>
    <cellStyle name="20 % - Markeringsfarve4 2 2 6 4 2 2" xfId="19383" xr:uid="{00000000-0005-0000-0000-0000BF1B0000}"/>
    <cellStyle name="20 % - Markeringsfarve4 2 2 6 4 2 2 2" xfId="37334" xr:uid="{00000000-0005-0000-0000-0000C01B0000}"/>
    <cellStyle name="20 % - Markeringsfarve4 2 2 6 4 2 3" xfId="30333" xr:uid="{00000000-0005-0000-0000-0000C11B0000}"/>
    <cellStyle name="20 % - Markeringsfarve4 2 2 6 4 3" xfId="13796" xr:uid="{00000000-0005-0000-0000-0000C21B0000}"/>
    <cellStyle name="20 % - Markeringsfarve4 2 2 6 4 3 2" xfId="31754" xr:uid="{00000000-0005-0000-0000-0000C31B0000}"/>
    <cellStyle name="20 % - Markeringsfarve4 2 2 6 4 4" xfId="24752" xr:uid="{00000000-0005-0000-0000-0000C41B0000}"/>
    <cellStyle name="20 % - Markeringsfarve4 2 2 6 5" xfId="8484" xr:uid="{00000000-0005-0000-0000-0000C51B0000}"/>
    <cellStyle name="20 % - Markeringsfarve4 2 2 6 5 2" xfId="16273" xr:uid="{00000000-0005-0000-0000-0000C61B0000}"/>
    <cellStyle name="20 % - Markeringsfarve4 2 2 6 5 2 2" xfId="34224" xr:uid="{00000000-0005-0000-0000-0000C71B0000}"/>
    <cellStyle name="20 % - Markeringsfarve4 2 2 6 5 3" xfId="27223" xr:uid="{00000000-0005-0000-0000-0000C81B0000}"/>
    <cellStyle name="20 % - Markeringsfarve4 2 2 6 6" xfId="13792" xr:uid="{00000000-0005-0000-0000-0000C91B0000}"/>
    <cellStyle name="20 % - Markeringsfarve4 2 2 6 6 2" xfId="31750" xr:uid="{00000000-0005-0000-0000-0000CA1B0000}"/>
    <cellStyle name="20 % - Markeringsfarve4 2 2 6 7" xfId="24748" xr:uid="{00000000-0005-0000-0000-0000CB1B0000}"/>
    <cellStyle name="20 % - Markeringsfarve4 2 2 7" xfId="5372" xr:uid="{00000000-0005-0000-0000-0000CC1B0000}"/>
    <cellStyle name="20 % - Markeringsfarve4 2 2 7 2" xfId="5373" xr:uid="{00000000-0005-0000-0000-0000CD1B0000}"/>
    <cellStyle name="20 % - Markeringsfarve4 2 2 7 2 2" xfId="10457" xr:uid="{00000000-0005-0000-0000-0000CE1B0000}"/>
    <cellStyle name="20 % - Markeringsfarve4 2 2 7 2 2 2" xfId="18229" xr:uid="{00000000-0005-0000-0000-0000CF1B0000}"/>
    <cellStyle name="20 % - Markeringsfarve4 2 2 7 2 2 2 2" xfId="36180" xr:uid="{00000000-0005-0000-0000-0000D01B0000}"/>
    <cellStyle name="20 % - Markeringsfarve4 2 2 7 2 2 3" xfId="29179" xr:uid="{00000000-0005-0000-0000-0000D11B0000}"/>
    <cellStyle name="20 % - Markeringsfarve4 2 2 7 2 3" xfId="13798" xr:uid="{00000000-0005-0000-0000-0000D21B0000}"/>
    <cellStyle name="20 % - Markeringsfarve4 2 2 7 2 3 2" xfId="31756" xr:uid="{00000000-0005-0000-0000-0000D31B0000}"/>
    <cellStyle name="20 % - Markeringsfarve4 2 2 7 2 4" xfId="24754" xr:uid="{00000000-0005-0000-0000-0000D41B0000}"/>
    <cellStyle name="20 % - Markeringsfarve4 2 2 7 3" xfId="9049" xr:uid="{00000000-0005-0000-0000-0000D51B0000}"/>
    <cellStyle name="20 % - Markeringsfarve4 2 2 7 3 2" xfId="16837" xr:uid="{00000000-0005-0000-0000-0000D61B0000}"/>
    <cellStyle name="20 % - Markeringsfarve4 2 2 7 3 2 2" xfId="34788" xr:uid="{00000000-0005-0000-0000-0000D71B0000}"/>
    <cellStyle name="20 % - Markeringsfarve4 2 2 7 3 3" xfId="27787" xr:uid="{00000000-0005-0000-0000-0000D81B0000}"/>
    <cellStyle name="20 % - Markeringsfarve4 2 2 7 4" xfId="13797" xr:uid="{00000000-0005-0000-0000-0000D91B0000}"/>
    <cellStyle name="20 % - Markeringsfarve4 2 2 7 4 2" xfId="31755" xr:uid="{00000000-0005-0000-0000-0000DA1B0000}"/>
    <cellStyle name="20 % - Markeringsfarve4 2 2 7 5" xfId="24753" xr:uid="{00000000-0005-0000-0000-0000DB1B0000}"/>
    <cellStyle name="20 % - Markeringsfarve4 2 2 8" xfId="5374" xr:uid="{00000000-0005-0000-0000-0000DC1B0000}"/>
    <cellStyle name="20 % - Markeringsfarve4 2 2 8 2" xfId="9685" xr:uid="{00000000-0005-0000-0000-0000DD1B0000}"/>
    <cellStyle name="20 % - Markeringsfarve4 2 2 8 2 2" xfId="17467" xr:uid="{00000000-0005-0000-0000-0000DE1B0000}"/>
    <cellStyle name="20 % - Markeringsfarve4 2 2 8 2 2 2" xfId="35418" xr:uid="{00000000-0005-0000-0000-0000DF1B0000}"/>
    <cellStyle name="20 % - Markeringsfarve4 2 2 8 2 3" xfId="28417" xr:uid="{00000000-0005-0000-0000-0000E01B0000}"/>
    <cellStyle name="20 % - Markeringsfarve4 2 2 8 3" xfId="13799" xr:uid="{00000000-0005-0000-0000-0000E11B0000}"/>
    <cellStyle name="20 % - Markeringsfarve4 2 2 8 3 2" xfId="31757" xr:uid="{00000000-0005-0000-0000-0000E21B0000}"/>
    <cellStyle name="20 % - Markeringsfarve4 2 2 8 4" xfId="24755" xr:uid="{00000000-0005-0000-0000-0000E31B0000}"/>
    <cellStyle name="20 % - Markeringsfarve4 2 2 9" xfId="5375" xr:uid="{00000000-0005-0000-0000-0000E41B0000}"/>
    <cellStyle name="20 % - Markeringsfarve4 2 2 9 2" xfId="11474" xr:uid="{00000000-0005-0000-0000-0000E51B0000}"/>
    <cellStyle name="20 % - Markeringsfarve4 2 2 9 2 2" xfId="19232" xr:uid="{00000000-0005-0000-0000-0000E61B0000}"/>
    <cellStyle name="20 % - Markeringsfarve4 2 2 9 2 2 2" xfId="37183" xr:uid="{00000000-0005-0000-0000-0000E71B0000}"/>
    <cellStyle name="20 % - Markeringsfarve4 2 2 9 2 3" xfId="30182" xr:uid="{00000000-0005-0000-0000-0000E81B0000}"/>
    <cellStyle name="20 % - Markeringsfarve4 2 2 9 3" xfId="13800" xr:uid="{00000000-0005-0000-0000-0000E91B0000}"/>
    <cellStyle name="20 % - Markeringsfarve4 2 2 9 3 2" xfId="31758" xr:uid="{00000000-0005-0000-0000-0000EA1B0000}"/>
    <cellStyle name="20 % - Markeringsfarve4 2 2 9 4" xfId="24756" xr:uid="{00000000-0005-0000-0000-0000EB1B0000}"/>
    <cellStyle name="20 % - Markeringsfarve4 2 3" xfId="2890" xr:uid="{00000000-0005-0000-0000-0000EC1B0000}"/>
    <cellStyle name="20 % - Markeringsfarve4 2 3 10" xfId="8485" xr:uid="{00000000-0005-0000-0000-0000ED1B0000}"/>
    <cellStyle name="20 % - Markeringsfarve4 2 3 10 2" xfId="16274" xr:uid="{00000000-0005-0000-0000-0000EE1B0000}"/>
    <cellStyle name="20 % - Markeringsfarve4 2 3 10 2 2" xfId="34225" xr:uid="{00000000-0005-0000-0000-0000EF1B0000}"/>
    <cellStyle name="20 % - Markeringsfarve4 2 3 10 3" xfId="27224" xr:uid="{00000000-0005-0000-0000-0000F01B0000}"/>
    <cellStyle name="20 % - Markeringsfarve4 2 3 11" xfId="13801" xr:uid="{00000000-0005-0000-0000-0000F11B0000}"/>
    <cellStyle name="20 % - Markeringsfarve4 2 3 11 2" xfId="31759" xr:uid="{00000000-0005-0000-0000-0000F21B0000}"/>
    <cellStyle name="20 % - Markeringsfarve4 2 3 12" xfId="5376" xr:uid="{00000000-0005-0000-0000-0000F31B0000}"/>
    <cellStyle name="20 % - Markeringsfarve4 2 3 12 2" xfId="24757" xr:uid="{00000000-0005-0000-0000-0000F41B0000}"/>
    <cellStyle name="20 % - Markeringsfarve4 2 3 13" xfId="22274" xr:uid="{00000000-0005-0000-0000-0000F51B0000}"/>
    <cellStyle name="20 % - Markeringsfarve4 2 3 2" xfId="2891" xr:uid="{00000000-0005-0000-0000-0000F61B0000}"/>
    <cellStyle name="20 % - Markeringsfarve4 2 3 2 2" xfId="5378" xr:uid="{00000000-0005-0000-0000-0000F71B0000}"/>
    <cellStyle name="20 % - Markeringsfarve4 2 3 2 2 2" xfId="5379" xr:uid="{00000000-0005-0000-0000-0000F81B0000}"/>
    <cellStyle name="20 % - Markeringsfarve4 2 3 2 2 2 2" xfId="10615" xr:uid="{00000000-0005-0000-0000-0000F91B0000}"/>
    <cellStyle name="20 % - Markeringsfarve4 2 3 2 2 2 2 2" xfId="18387" xr:uid="{00000000-0005-0000-0000-0000FA1B0000}"/>
    <cellStyle name="20 % - Markeringsfarve4 2 3 2 2 2 2 2 2" xfId="36338" xr:uid="{00000000-0005-0000-0000-0000FB1B0000}"/>
    <cellStyle name="20 % - Markeringsfarve4 2 3 2 2 2 2 3" xfId="29337" xr:uid="{00000000-0005-0000-0000-0000FC1B0000}"/>
    <cellStyle name="20 % - Markeringsfarve4 2 3 2 2 2 3" xfId="13804" xr:uid="{00000000-0005-0000-0000-0000FD1B0000}"/>
    <cellStyle name="20 % - Markeringsfarve4 2 3 2 2 2 3 2" xfId="31762" xr:uid="{00000000-0005-0000-0000-0000FE1B0000}"/>
    <cellStyle name="20 % - Markeringsfarve4 2 3 2 2 2 4" xfId="24760" xr:uid="{00000000-0005-0000-0000-0000FF1B0000}"/>
    <cellStyle name="20 % - Markeringsfarve4 2 3 2 2 3" xfId="9181" xr:uid="{00000000-0005-0000-0000-0000001C0000}"/>
    <cellStyle name="20 % - Markeringsfarve4 2 3 2 2 3 2" xfId="16969" xr:uid="{00000000-0005-0000-0000-0000011C0000}"/>
    <cellStyle name="20 % - Markeringsfarve4 2 3 2 2 3 2 2" xfId="34920" xr:uid="{00000000-0005-0000-0000-0000021C0000}"/>
    <cellStyle name="20 % - Markeringsfarve4 2 3 2 2 3 3" xfId="27919" xr:uid="{00000000-0005-0000-0000-0000031C0000}"/>
    <cellStyle name="20 % - Markeringsfarve4 2 3 2 2 4" xfId="13803" xr:uid="{00000000-0005-0000-0000-0000041C0000}"/>
    <cellStyle name="20 % - Markeringsfarve4 2 3 2 2 4 2" xfId="31761" xr:uid="{00000000-0005-0000-0000-0000051C0000}"/>
    <cellStyle name="20 % - Markeringsfarve4 2 3 2 2 5" xfId="24759" xr:uid="{00000000-0005-0000-0000-0000061C0000}"/>
    <cellStyle name="20 % - Markeringsfarve4 2 3 2 3" xfId="5380" xr:uid="{00000000-0005-0000-0000-0000071C0000}"/>
    <cellStyle name="20 % - Markeringsfarve4 2 3 2 3 2" xfId="9845" xr:uid="{00000000-0005-0000-0000-0000081C0000}"/>
    <cellStyle name="20 % - Markeringsfarve4 2 3 2 3 2 2" xfId="17627" xr:uid="{00000000-0005-0000-0000-0000091C0000}"/>
    <cellStyle name="20 % - Markeringsfarve4 2 3 2 3 2 2 2" xfId="35578" xr:uid="{00000000-0005-0000-0000-00000A1C0000}"/>
    <cellStyle name="20 % - Markeringsfarve4 2 3 2 3 2 3" xfId="28577" xr:uid="{00000000-0005-0000-0000-00000B1C0000}"/>
    <cellStyle name="20 % - Markeringsfarve4 2 3 2 3 3" xfId="13805" xr:uid="{00000000-0005-0000-0000-00000C1C0000}"/>
    <cellStyle name="20 % - Markeringsfarve4 2 3 2 3 3 2" xfId="31763" xr:uid="{00000000-0005-0000-0000-00000D1C0000}"/>
    <cellStyle name="20 % - Markeringsfarve4 2 3 2 3 4" xfId="24761" xr:uid="{00000000-0005-0000-0000-00000E1C0000}"/>
    <cellStyle name="20 % - Markeringsfarve4 2 3 2 4" xfId="5381" xr:uid="{00000000-0005-0000-0000-00000F1C0000}"/>
    <cellStyle name="20 % - Markeringsfarve4 2 3 2 4 2" xfId="11592" xr:uid="{00000000-0005-0000-0000-0000101C0000}"/>
    <cellStyle name="20 % - Markeringsfarve4 2 3 2 4 2 2" xfId="19344" xr:uid="{00000000-0005-0000-0000-0000111C0000}"/>
    <cellStyle name="20 % - Markeringsfarve4 2 3 2 4 2 2 2" xfId="37295" xr:uid="{00000000-0005-0000-0000-0000121C0000}"/>
    <cellStyle name="20 % - Markeringsfarve4 2 3 2 4 2 3" xfId="30294" xr:uid="{00000000-0005-0000-0000-0000131C0000}"/>
    <cellStyle name="20 % - Markeringsfarve4 2 3 2 4 3" xfId="13806" xr:uid="{00000000-0005-0000-0000-0000141C0000}"/>
    <cellStyle name="20 % - Markeringsfarve4 2 3 2 4 3 2" xfId="31764" xr:uid="{00000000-0005-0000-0000-0000151C0000}"/>
    <cellStyle name="20 % - Markeringsfarve4 2 3 2 4 4" xfId="24762" xr:uid="{00000000-0005-0000-0000-0000161C0000}"/>
    <cellStyle name="20 % - Markeringsfarve4 2 3 2 5" xfId="8486" xr:uid="{00000000-0005-0000-0000-0000171C0000}"/>
    <cellStyle name="20 % - Markeringsfarve4 2 3 2 5 2" xfId="16275" xr:uid="{00000000-0005-0000-0000-0000181C0000}"/>
    <cellStyle name="20 % - Markeringsfarve4 2 3 2 5 2 2" xfId="34226" xr:uid="{00000000-0005-0000-0000-0000191C0000}"/>
    <cellStyle name="20 % - Markeringsfarve4 2 3 2 5 3" xfId="27225" xr:uid="{00000000-0005-0000-0000-00001A1C0000}"/>
    <cellStyle name="20 % - Markeringsfarve4 2 3 2 6" xfId="13802" xr:uid="{00000000-0005-0000-0000-00001B1C0000}"/>
    <cellStyle name="20 % - Markeringsfarve4 2 3 2 6 2" xfId="31760" xr:uid="{00000000-0005-0000-0000-00001C1C0000}"/>
    <cellStyle name="20 % - Markeringsfarve4 2 3 2 7" xfId="5377" xr:uid="{00000000-0005-0000-0000-00001D1C0000}"/>
    <cellStyle name="20 % - Markeringsfarve4 2 3 2 7 2" xfId="24758" xr:uid="{00000000-0005-0000-0000-00001E1C0000}"/>
    <cellStyle name="20 % - Markeringsfarve4 2 3 2 8" xfId="22275" xr:uid="{00000000-0005-0000-0000-00001F1C0000}"/>
    <cellStyle name="20 % - Markeringsfarve4 2 3 3" xfId="5382" xr:uid="{00000000-0005-0000-0000-0000201C0000}"/>
    <cellStyle name="20 % - Markeringsfarve4 2 3 3 2" xfId="5383" xr:uid="{00000000-0005-0000-0000-0000211C0000}"/>
    <cellStyle name="20 % - Markeringsfarve4 2 3 3 2 2" xfId="5384" xr:uid="{00000000-0005-0000-0000-0000221C0000}"/>
    <cellStyle name="20 % - Markeringsfarve4 2 3 3 2 2 2" xfId="10652" xr:uid="{00000000-0005-0000-0000-0000231C0000}"/>
    <cellStyle name="20 % - Markeringsfarve4 2 3 3 2 2 2 2" xfId="18424" xr:uid="{00000000-0005-0000-0000-0000241C0000}"/>
    <cellStyle name="20 % - Markeringsfarve4 2 3 3 2 2 2 2 2" xfId="36375" xr:uid="{00000000-0005-0000-0000-0000251C0000}"/>
    <cellStyle name="20 % - Markeringsfarve4 2 3 3 2 2 2 3" xfId="29374" xr:uid="{00000000-0005-0000-0000-0000261C0000}"/>
    <cellStyle name="20 % - Markeringsfarve4 2 3 3 2 2 3" xfId="13809" xr:uid="{00000000-0005-0000-0000-0000271C0000}"/>
    <cellStyle name="20 % - Markeringsfarve4 2 3 3 2 2 3 2" xfId="31767" xr:uid="{00000000-0005-0000-0000-0000281C0000}"/>
    <cellStyle name="20 % - Markeringsfarve4 2 3 3 2 2 4" xfId="24765" xr:uid="{00000000-0005-0000-0000-0000291C0000}"/>
    <cellStyle name="20 % - Markeringsfarve4 2 3 3 2 3" xfId="9216" xr:uid="{00000000-0005-0000-0000-00002A1C0000}"/>
    <cellStyle name="20 % - Markeringsfarve4 2 3 3 2 3 2" xfId="17004" xr:uid="{00000000-0005-0000-0000-00002B1C0000}"/>
    <cellStyle name="20 % - Markeringsfarve4 2 3 3 2 3 2 2" xfId="34955" xr:uid="{00000000-0005-0000-0000-00002C1C0000}"/>
    <cellStyle name="20 % - Markeringsfarve4 2 3 3 2 3 3" xfId="27954" xr:uid="{00000000-0005-0000-0000-00002D1C0000}"/>
    <cellStyle name="20 % - Markeringsfarve4 2 3 3 2 4" xfId="13808" xr:uid="{00000000-0005-0000-0000-00002E1C0000}"/>
    <cellStyle name="20 % - Markeringsfarve4 2 3 3 2 4 2" xfId="31766" xr:uid="{00000000-0005-0000-0000-00002F1C0000}"/>
    <cellStyle name="20 % - Markeringsfarve4 2 3 3 2 5" xfId="24764" xr:uid="{00000000-0005-0000-0000-0000301C0000}"/>
    <cellStyle name="20 % - Markeringsfarve4 2 3 3 3" xfId="5385" xr:uid="{00000000-0005-0000-0000-0000311C0000}"/>
    <cellStyle name="20 % - Markeringsfarve4 2 3 3 3 2" xfId="9882" xr:uid="{00000000-0005-0000-0000-0000321C0000}"/>
    <cellStyle name="20 % - Markeringsfarve4 2 3 3 3 2 2" xfId="17664" xr:uid="{00000000-0005-0000-0000-0000331C0000}"/>
    <cellStyle name="20 % - Markeringsfarve4 2 3 3 3 2 2 2" xfId="35615" xr:uid="{00000000-0005-0000-0000-0000341C0000}"/>
    <cellStyle name="20 % - Markeringsfarve4 2 3 3 3 2 3" xfId="28614" xr:uid="{00000000-0005-0000-0000-0000351C0000}"/>
    <cellStyle name="20 % - Markeringsfarve4 2 3 3 3 3" xfId="13810" xr:uid="{00000000-0005-0000-0000-0000361C0000}"/>
    <cellStyle name="20 % - Markeringsfarve4 2 3 3 3 3 2" xfId="31768" xr:uid="{00000000-0005-0000-0000-0000371C0000}"/>
    <cellStyle name="20 % - Markeringsfarve4 2 3 3 3 4" xfId="24766" xr:uid="{00000000-0005-0000-0000-0000381C0000}"/>
    <cellStyle name="20 % - Markeringsfarve4 2 3 3 4" xfId="5386" xr:uid="{00000000-0005-0000-0000-0000391C0000}"/>
    <cellStyle name="20 % - Markeringsfarve4 2 3 3 4 2" xfId="11317" xr:uid="{00000000-0005-0000-0000-00003A1C0000}"/>
    <cellStyle name="20 % - Markeringsfarve4 2 3 3 4 2 2" xfId="19081" xr:uid="{00000000-0005-0000-0000-00003B1C0000}"/>
    <cellStyle name="20 % - Markeringsfarve4 2 3 3 4 2 2 2" xfId="37032" xr:uid="{00000000-0005-0000-0000-00003C1C0000}"/>
    <cellStyle name="20 % - Markeringsfarve4 2 3 3 4 2 3" xfId="30031" xr:uid="{00000000-0005-0000-0000-00003D1C0000}"/>
    <cellStyle name="20 % - Markeringsfarve4 2 3 3 4 3" xfId="13811" xr:uid="{00000000-0005-0000-0000-00003E1C0000}"/>
    <cellStyle name="20 % - Markeringsfarve4 2 3 3 4 3 2" xfId="31769" xr:uid="{00000000-0005-0000-0000-00003F1C0000}"/>
    <cellStyle name="20 % - Markeringsfarve4 2 3 3 4 4" xfId="24767" xr:uid="{00000000-0005-0000-0000-0000401C0000}"/>
    <cellStyle name="20 % - Markeringsfarve4 2 3 3 5" xfId="8487" xr:uid="{00000000-0005-0000-0000-0000411C0000}"/>
    <cellStyle name="20 % - Markeringsfarve4 2 3 3 5 2" xfId="16276" xr:uid="{00000000-0005-0000-0000-0000421C0000}"/>
    <cellStyle name="20 % - Markeringsfarve4 2 3 3 5 2 2" xfId="34227" xr:uid="{00000000-0005-0000-0000-0000431C0000}"/>
    <cellStyle name="20 % - Markeringsfarve4 2 3 3 5 3" xfId="27226" xr:uid="{00000000-0005-0000-0000-0000441C0000}"/>
    <cellStyle name="20 % - Markeringsfarve4 2 3 3 6" xfId="13807" xr:uid="{00000000-0005-0000-0000-0000451C0000}"/>
    <cellStyle name="20 % - Markeringsfarve4 2 3 3 6 2" xfId="31765" xr:uid="{00000000-0005-0000-0000-0000461C0000}"/>
    <cellStyle name="20 % - Markeringsfarve4 2 3 3 7" xfId="24763" xr:uid="{00000000-0005-0000-0000-0000471C0000}"/>
    <cellStyle name="20 % - Markeringsfarve4 2 3 4" xfId="5387" xr:uid="{00000000-0005-0000-0000-0000481C0000}"/>
    <cellStyle name="20 % - Markeringsfarve4 2 3 4 2" xfId="5388" xr:uid="{00000000-0005-0000-0000-0000491C0000}"/>
    <cellStyle name="20 % - Markeringsfarve4 2 3 4 2 2" xfId="5389" xr:uid="{00000000-0005-0000-0000-00004A1C0000}"/>
    <cellStyle name="20 % - Markeringsfarve4 2 3 4 2 2 2" xfId="10853" xr:uid="{00000000-0005-0000-0000-00004B1C0000}"/>
    <cellStyle name="20 % - Markeringsfarve4 2 3 4 2 2 2 2" xfId="18625" xr:uid="{00000000-0005-0000-0000-00004C1C0000}"/>
    <cellStyle name="20 % - Markeringsfarve4 2 3 4 2 2 2 2 2" xfId="36576" xr:uid="{00000000-0005-0000-0000-00004D1C0000}"/>
    <cellStyle name="20 % - Markeringsfarve4 2 3 4 2 2 2 3" xfId="29575" xr:uid="{00000000-0005-0000-0000-00004E1C0000}"/>
    <cellStyle name="20 % - Markeringsfarve4 2 3 4 2 2 3" xfId="13814" xr:uid="{00000000-0005-0000-0000-00004F1C0000}"/>
    <cellStyle name="20 % - Markeringsfarve4 2 3 4 2 2 3 2" xfId="31772" xr:uid="{00000000-0005-0000-0000-0000501C0000}"/>
    <cellStyle name="20 % - Markeringsfarve4 2 3 4 2 2 4" xfId="24770" xr:uid="{00000000-0005-0000-0000-0000511C0000}"/>
    <cellStyle name="20 % - Markeringsfarve4 2 3 4 2 3" xfId="9383" xr:uid="{00000000-0005-0000-0000-0000521C0000}"/>
    <cellStyle name="20 % - Markeringsfarve4 2 3 4 2 3 2" xfId="17168" xr:uid="{00000000-0005-0000-0000-0000531C0000}"/>
    <cellStyle name="20 % - Markeringsfarve4 2 3 4 2 3 2 2" xfId="35119" xr:uid="{00000000-0005-0000-0000-0000541C0000}"/>
    <cellStyle name="20 % - Markeringsfarve4 2 3 4 2 3 3" xfId="28118" xr:uid="{00000000-0005-0000-0000-0000551C0000}"/>
    <cellStyle name="20 % - Markeringsfarve4 2 3 4 2 4" xfId="13813" xr:uid="{00000000-0005-0000-0000-0000561C0000}"/>
    <cellStyle name="20 % - Markeringsfarve4 2 3 4 2 4 2" xfId="31771" xr:uid="{00000000-0005-0000-0000-0000571C0000}"/>
    <cellStyle name="20 % - Markeringsfarve4 2 3 4 2 5" xfId="24769" xr:uid="{00000000-0005-0000-0000-0000581C0000}"/>
    <cellStyle name="20 % - Markeringsfarve4 2 3 4 3" xfId="5390" xr:uid="{00000000-0005-0000-0000-0000591C0000}"/>
    <cellStyle name="20 % - Markeringsfarve4 2 3 4 3 2" xfId="10129" xr:uid="{00000000-0005-0000-0000-00005A1C0000}"/>
    <cellStyle name="20 % - Markeringsfarve4 2 3 4 3 2 2" xfId="17910" xr:uid="{00000000-0005-0000-0000-00005B1C0000}"/>
    <cellStyle name="20 % - Markeringsfarve4 2 3 4 3 2 2 2" xfId="35861" xr:uid="{00000000-0005-0000-0000-00005C1C0000}"/>
    <cellStyle name="20 % - Markeringsfarve4 2 3 4 3 2 3" xfId="28860" xr:uid="{00000000-0005-0000-0000-00005D1C0000}"/>
    <cellStyle name="20 % - Markeringsfarve4 2 3 4 3 3" xfId="13815" xr:uid="{00000000-0005-0000-0000-00005E1C0000}"/>
    <cellStyle name="20 % - Markeringsfarve4 2 3 4 3 3 2" xfId="31773" xr:uid="{00000000-0005-0000-0000-00005F1C0000}"/>
    <cellStyle name="20 % - Markeringsfarve4 2 3 4 3 4" xfId="24771" xr:uid="{00000000-0005-0000-0000-0000601C0000}"/>
    <cellStyle name="20 % - Markeringsfarve4 2 3 4 4" xfId="5391" xr:uid="{00000000-0005-0000-0000-0000611C0000}"/>
    <cellStyle name="20 % - Markeringsfarve4 2 3 4 4 2" xfId="11552" xr:uid="{00000000-0005-0000-0000-0000621C0000}"/>
    <cellStyle name="20 % - Markeringsfarve4 2 3 4 4 2 2" xfId="19306" xr:uid="{00000000-0005-0000-0000-0000631C0000}"/>
    <cellStyle name="20 % - Markeringsfarve4 2 3 4 4 2 2 2" xfId="37257" xr:uid="{00000000-0005-0000-0000-0000641C0000}"/>
    <cellStyle name="20 % - Markeringsfarve4 2 3 4 4 2 3" xfId="30256" xr:uid="{00000000-0005-0000-0000-0000651C0000}"/>
    <cellStyle name="20 % - Markeringsfarve4 2 3 4 4 3" xfId="13816" xr:uid="{00000000-0005-0000-0000-0000661C0000}"/>
    <cellStyle name="20 % - Markeringsfarve4 2 3 4 4 3 2" xfId="31774" xr:uid="{00000000-0005-0000-0000-0000671C0000}"/>
    <cellStyle name="20 % - Markeringsfarve4 2 3 4 4 4" xfId="24772" xr:uid="{00000000-0005-0000-0000-0000681C0000}"/>
    <cellStyle name="20 % - Markeringsfarve4 2 3 4 5" xfId="8488" xr:uid="{00000000-0005-0000-0000-0000691C0000}"/>
    <cellStyle name="20 % - Markeringsfarve4 2 3 4 5 2" xfId="16277" xr:uid="{00000000-0005-0000-0000-00006A1C0000}"/>
    <cellStyle name="20 % - Markeringsfarve4 2 3 4 5 2 2" xfId="34228" xr:uid="{00000000-0005-0000-0000-00006B1C0000}"/>
    <cellStyle name="20 % - Markeringsfarve4 2 3 4 5 3" xfId="27227" xr:uid="{00000000-0005-0000-0000-00006C1C0000}"/>
    <cellStyle name="20 % - Markeringsfarve4 2 3 4 6" xfId="13812" xr:uid="{00000000-0005-0000-0000-00006D1C0000}"/>
    <cellStyle name="20 % - Markeringsfarve4 2 3 4 6 2" xfId="31770" xr:uid="{00000000-0005-0000-0000-00006E1C0000}"/>
    <cellStyle name="20 % - Markeringsfarve4 2 3 4 7" xfId="24768" xr:uid="{00000000-0005-0000-0000-00006F1C0000}"/>
    <cellStyle name="20 % - Markeringsfarve4 2 3 5" xfId="5392" xr:uid="{00000000-0005-0000-0000-0000701C0000}"/>
    <cellStyle name="20 % - Markeringsfarve4 2 3 5 2" xfId="5393" xr:uid="{00000000-0005-0000-0000-0000711C0000}"/>
    <cellStyle name="20 % - Markeringsfarve4 2 3 5 2 2" xfId="5394" xr:uid="{00000000-0005-0000-0000-0000721C0000}"/>
    <cellStyle name="20 % - Markeringsfarve4 2 3 5 2 2 2" xfId="10970" xr:uid="{00000000-0005-0000-0000-0000731C0000}"/>
    <cellStyle name="20 % - Markeringsfarve4 2 3 5 2 2 2 2" xfId="18742" xr:uid="{00000000-0005-0000-0000-0000741C0000}"/>
    <cellStyle name="20 % - Markeringsfarve4 2 3 5 2 2 2 2 2" xfId="36693" xr:uid="{00000000-0005-0000-0000-0000751C0000}"/>
    <cellStyle name="20 % - Markeringsfarve4 2 3 5 2 2 2 3" xfId="29692" xr:uid="{00000000-0005-0000-0000-0000761C0000}"/>
    <cellStyle name="20 % - Markeringsfarve4 2 3 5 2 2 3" xfId="13819" xr:uid="{00000000-0005-0000-0000-0000771C0000}"/>
    <cellStyle name="20 % - Markeringsfarve4 2 3 5 2 2 3 2" xfId="31777" xr:uid="{00000000-0005-0000-0000-0000781C0000}"/>
    <cellStyle name="20 % - Markeringsfarve4 2 3 5 2 2 4" xfId="24775" xr:uid="{00000000-0005-0000-0000-0000791C0000}"/>
    <cellStyle name="20 % - Markeringsfarve4 2 3 5 2 3" xfId="9482" xr:uid="{00000000-0005-0000-0000-00007A1C0000}"/>
    <cellStyle name="20 % - Markeringsfarve4 2 3 5 2 3 2" xfId="17267" xr:uid="{00000000-0005-0000-0000-00007B1C0000}"/>
    <cellStyle name="20 % - Markeringsfarve4 2 3 5 2 3 2 2" xfId="35218" xr:uid="{00000000-0005-0000-0000-00007C1C0000}"/>
    <cellStyle name="20 % - Markeringsfarve4 2 3 5 2 3 3" xfId="28217" xr:uid="{00000000-0005-0000-0000-00007D1C0000}"/>
    <cellStyle name="20 % - Markeringsfarve4 2 3 5 2 4" xfId="13818" xr:uid="{00000000-0005-0000-0000-00007E1C0000}"/>
    <cellStyle name="20 % - Markeringsfarve4 2 3 5 2 4 2" xfId="31776" xr:uid="{00000000-0005-0000-0000-00007F1C0000}"/>
    <cellStyle name="20 % - Markeringsfarve4 2 3 5 2 5" xfId="24774" xr:uid="{00000000-0005-0000-0000-0000801C0000}"/>
    <cellStyle name="20 % - Markeringsfarve4 2 3 5 3" xfId="5395" xr:uid="{00000000-0005-0000-0000-0000811C0000}"/>
    <cellStyle name="20 % - Markeringsfarve4 2 3 5 3 2" xfId="10246" xr:uid="{00000000-0005-0000-0000-0000821C0000}"/>
    <cellStyle name="20 % - Markeringsfarve4 2 3 5 3 2 2" xfId="18027" xr:uid="{00000000-0005-0000-0000-0000831C0000}"/>
    <cellStyle name="20 % - Markeringsfarve4 2 3 5 3 2 2 2" xfId="35978" xr:uid="{00000000-0005-0000-0000-0000841C0000}"/>
    <cellStyle name="20 % - Markeringsfarve4 2 3 5 3 2 3" xfId="28977" xr:uid="{00000000-0005-0000-0000-0000851C0000}"/>
    <cellStyle name="20 % - Markeringsfarve4 2 3 5 3 3" xfId="13820" xr:uid="{00000000-0005-0000-0000-0000861C0000}"/>
    <cellStyle name="20 % - Markeringsfarve4 2 3 5 3 3 2" xfId="31778" xr:uid="{00000000-0005-0000-0000-0000871C0000}"/>
    <cellStyle name="20 % - Markeringsfarve4 2 3 5 3 4" xfId="24776" xr:uid="{00000000-0005-0000-0000-0000881C0000}"/>
    <cellStyle name="20 % - Markeringsfarve4 2 3 5 4" xfId="5396" xr:uid="{00000000-0005-0000-0000-0000891C0000}"/>
    <cellStyle name="20 % - Markeringsfarve4 2 3 5 4 2" xfId="11201" xr:uid="{00000000-0005-0000-0000-00008A1C0000}"/>
    <cellStyle name="20 % - Markeringsfarve4 2 3 5 4 2 2" xfId="18966" xr:uid="{00000000-0005-0000-0000-00008B1C0000}"/>
    <cellStyle name="20 % - Markeringsfarve4 2 3 5 4 2 2 2" xfId="36917" xr:uid="{00000000-0005-0000-0000-00008C1C0000}"/>
    <cellStyle name="20 % - Markeringsfarve4 2 3 5 4 2 3" xfId="29916" xr:uid="{00000000-0005-0000-0000-00008D1C0000}"/>
    <cellStyle name="20 % - Markeringsfarve4 2 3 5 4 3" xfId="13821" xr:uid="{00000000-0005-0000-0000-00008E1C0000}"/>
    <cellStyle name="20 % - Markeringsfarve4 2 3 5 4 3 2" xfId="31779" xr:uid="{00000000-0005-0000-0000-00008F1C0000}"/>
    <cellStyle name="20 % - Markeringsfarve4 2 3 5 4 4" xfId="24777" xr:uid="{00000000-0005-0000-0000-0000901C0000}"/>
    <cellStyle name="20 % - Markeringsfarve4 2 3 5 5" xfId="8489" xr:uid="{00000000-0005-0000-0000-0000911C0000}"/>
    <cellStyle name="20 % - Markeringsfarve4 2 3 5 5 2" xfId="16278" xr:uid="{00000000-0005-0000-0000-0000921C0000}"/>
    <cellStyle name="20 % - Markeringsfarve4 2 3 5 5 2 2" xfId="34229" xr:uid="{00000000-0005-0000-0000-0000931C0000}"/>
    <cellStyle name="20 % - Markeringsfarve4 2 3 5 5 3" xfId="27228" xr:uid="{00000000-0005-0000-0000-0000941C0000}"/>
    <cellStyle name="20 % - Markeringsfarve4 2 3 5 6" xfId="13817" xr:uid="{00000000-0005-0000-0000-0000951C0000}"/>
    <cellStyle name="20 % - Markeringsfarve4 2 3 5 6 2" xfId="31775" xr:uid="{00000000-0005-0000-0000-0000961C0000}"/>
    <cellStyle name="20 % - Markeringsfarve4 2 3 5 7" xfId="24773" xr:uid="{00000000-0005-0000-0000-0000971C0000}"/>
    <cellStyle name="20 % - Markeringsfarve4 2 3 6" xfId="5397" xr:uid="{00000000-0005-0000-0000-0000981C0000}"/>
    <cellStyle name="20 % - Markeringsfarve4 2 3 6 2" xfId="5398" xr:uid="{00000000-0005-0000-0000-0000991C0000}"/>
    <cellStyle name="20 % - Markeringsfarve4 2 3 6 2 2" xfId="5399" xr:uid="{00000000-0005-0000-0000-00009A1C0000}"/>
    <cellStyle name="20 % - Markeringsfarve4 2 3 6 2 2 2" xfId="11007" xr:uid="{00000000-0005-0000-0000-00009B1C0000}"/>
    <cellStyle name="20 % - Markeringsfarve4 2 3 6 2 2 2 2" xfId="18779" xr:uid="{00000000-0005-0000-0000-00009C1C0000}"/>
    <cellStyle name="20 % - Markeringsfarve4 2 3 6 2 2 2 2 2" xfId="36730" xr:uid="{00000000-0005-0000-0000-00009D1C0000}"/>
    <cellStyle name="20 % - Markeringsfarve4 2 3 6 2 2 2 3" xfId="29729" xr:uid="{00000000-0005-0000-0000-00009E1C0000}"/>
    <cellStyle name="20 % - Markeringsfarve4 2 3 6 2 2 3" xfId="13824" xr:uid="{00000000-0005-0000-0000-00009F1C0000}"/>
    <cellStyle name="20 % - Markeringsfarve4 2 3 6 2 2 3 2" xfId="31782" xr:uid="{00000000-0005-0000-0000-0000A01C0000}"/>
    <cellStyle name="20 % - Markeringsfarve4 2 3 6 2 2 4" xfId="24780" xr:uid="{00000000-0005-0000-0000-0000A11C0000}"/>
    <cellStyle name="20 % - Markeringsfarve4 2 3 6 2 3" xfId="9518" xr:uid="{00000000-0005-0000-0000-0000A21C0000}"/>
    <cellStyle name="20 % - Markeringsfarve4 2 3 6 2 3 2" xfId="17303" xr:uid="{00000000-0005-0000-0000-0000A31C0000}"/>
    <cellStyle name="20 % - Markeringsfarve4 2 3 6 2 3 2 2" xfId="35254" xr:uid="{00000000-0005-0000-0000-0000A41C0000}"/>
    <cellStyle name="20 % - Markeringsfarve4 2 3 6 2 3 3" xfId="28253" xr:uid="{00000000-0005-0000-0000-0000A51C0000}"/>
    <cellStyle name="20 % - Markeringsfarve4 2 3 6 2 4" xfId="13823" xr:uid="{00000000-0005-0000-0000-0000A61C0000}"/>
    <cellStyle name="20 % - Markeringsfarve4 2 3 6 2 4 2" xfId="31781" xr:uid="{00000000-0005-0000-0000-0000A71C0000}"/>
    <cellStyle name="20 % - Markeringsfarve4 2 3 6 2 5" xfId="24779" xr:uid="{00000000-0005-0000-0000-0000A81C0000}"/>
    <cellStyle name="20 % - Markeringsfarve4 2 3 6 3" xfId="5400" xr:uid="{00000000-0005-0000-0000-0000A91C0000}"/>
    <cellStyle name="20 % - Markeringsfarve4 2 3 6 3 2" xfId="10284" xr:uid="{00000000-0005-0000-0000-0000AA1C0000}"/>
    <cellStyle name="20 % - Markeringsfarve4 2 3 6 3 2 2" xfId="18065" xr:uid="{00000000-0005-0000-0000-0000AB1C0000}"/>
    <cellStyle name="20 % - Markeringsfarve4 2 3 6 3 2 2 2" xfId="36016" xr:uid="{00000000-0005-0000-0000-0000AC1C0000}"/>
    <cellStyle name="20 % - Markeringsfarve4 2 3 6 3 2 3" xfId="29015" xr:uid="{00000000-0005-0000-0000-0000AD1C0000}"/>
    <cellStyle name="20 % - Markeringsfarve4 2 3 6 3 3" xfId="13825" xr:uid="{00000000-0005-0000-0000-0000AE1C0000}"/>
    <cellStyle name="20 % - Markeringsfarve4 2 3 6 3 3 2" xfId="31783" xr:uid="{00000000-0005-0000-0000-0000AF1C0000}"/>
    <cellStyle name="20 % - Markeringsfarve4 2 3 6 3 4" xfId="24781" xr:uid="{00000000-0005-0000-0000-0000B01C0000}"/>
    <cellStyle name="20 % - Markeringsfarve4 2 3 6 4" xfId="5401" xr:uid="{00000000-0005-0000-0000-0000B11C0000}"/>
    <cellStyle name="20 % - Markeringsfarve4 2 3 6 4 2" xfId="11502" xr:uid="{00000000-0005-0000-0000-0000B21C0000}"/>
    <cellStyle name="20 % - Markeringsfarve4 2 3 6 4 2 2" xfId="19259" xr:uid="{00000000-0005-0000-0000-0000B31C0000}"/>
    <cellStyle name="20 % - Markeringsfarve4 2 3 6 4 2 2 2" xfId="37210" xr:uid="{00000000-0005-0000-0000-0000B41C0000}"/>
    <cellStyle name="20 % - Markeringsfarve4 2 3 6 4 2 3" xfId="30209" xr:uid="{00000000-0005-0000-0000-0000B51C0000}"/>
    <cellStyle name="20 % - Markeringsfarve4 2 3 6 4 3" xfId="13826" xr:uid="{00000000-0005-0000-0000-0000B61C0000}"/>
    <cellStyle name="20 % - Markeringsfarve4 2 3 6 4 3 2" xfId="31784" xr:uid="{00000000-0005-0000-0000-0000B71C0000}"/>
    <cellStyle name="20 % - Markeringsfarve4 2 3 6 4 4" xfId="24782" xr:uid="{00000000-0005-0000-0000-0000B81C0000}"/>
    <cellStyle name="20 % - Markeringsfarve4 2 3 6 5" xfId="8490" xr:uid="{00000000-0005-0000-0000-0000B91C0000}"/>
    <cellStyle name="20 % - Markeringsfarve4 2 3 6 5 2" xfId="16279" xr:uid="{00000000-0005-0000-0000-0000BA1C0000}"/>
    <cellStyle name="20 % - Markeringsfarve4 2 3 6 5 2 2" xfId="34230" xr:uid="{00000000-0005-0000-0000-0000BB1C0000}"/>
    <cellStyle name="20 % - Markeringsfarve4 2 3 6 5 3" xfId="27229" xr:uid="{00000000-0005-0000-0000-0000BC1C0000}"/>
    <cellStyle name="20 % - Markeringsfarve4 2 3 6 6" xfId="13822" xr:uid="{00000000-0005-0000-0000-0000BD1C0000}"/>
    <cellStyle name="20 % - Markeringsfarve4 2 3 6 6 2" xfId="31780" xr:uid="{00000000-0005-0000-0000-0000BE1C0000}"/>
    <cellStyle name="20 % - Markeringsfarve4 2 3 6 7" xfId="24778" xr:uid="{00000000-0005-0000-0000-0000BF1C0000}"/>
    <cellStyle name="20 % - Markeringsfarve4 2 3 7" xfId="5402" xr:uid="{00000000-0005-0000-0000-0000C01C0000}"/>
    <cellStyle name="20 % - Markeringsfarve4 2 3 7 2" xfId="5403" xr:uid="{00000000-0005-0000-0000-0000C11C0000}"/>
    <cellStyle name="20 % - Markeringsfarve4 2 3 7 2 2" xfId="10496" xr:uid="{00000000-0005-0000-0000-0000C21C0000}"/>
    <cellStyle name="20 % - Markeringsfarve4 2 3 7 2 2 2" xfId="18268" xr:uid="{00000000-0005-0000-0000-0000C31C0000}"/>
    <cellStyle name="20 % - Markeringsfarve4 2 3 7 2 2 2 2" xfId="36219" xr:uid="{00000000-0005-0000-0000-0000C41C0000}"/>
    <cellStyle name="20 % - Markeringsfarve4 2 3 7 2 2 3" xfId="29218" xr:uid="{00000000-0005-0000-0000-0000C51C0000}"/>
    <cellStyle name="20 % - Markeringsfarve4 2 3 7 2 3" xfId="13828" xr:uid="{00000000-0005-0000-0000-0000C61C0000}"/>
    <cellStyle name="20 % - Markeringsfarve4 2 3 7 2 3 2" xfId="31786" xr:uid="{00000000-0005-0000-0000-0000C71C0000}"/>
    <cellStyle name="20 % - Markeringsfarve4 2 3 7 2 4" xfId="24784" xr:uid="{00000000-0005-0000-0000-0000C81C0000}"/>
    <cellStyle name="20 % - Markeringsfarve4 2 3 7 3" xfId="9082" xr:uid="{00000000-0005-0000-0000-0000C91C0000}"/>
    <cellStyle name="20 % - Markeringsfarve4 2 3 7 3 2" xfId="16870" xr:uid="{00000000-0005-0000-0000-0000CA1C0000}"/>
    <cellStyle name="20 % - Markeringsfarve4 2 3 7 3 2 2" xfId="34821" xr:uid="{00000000-0005-0000-0000-0000CB1C0000}"/>
    <cellStyle name="20 % - Markeringsfarve4 2 3 7 3 3" xfId="27820" xr:uid="{00000000-0005-0000-0000-0000CC1C0000}"/>
    <cellStyle name="20 % - Markeringsfarve4 2 3 7 4" xfId="13827" xr:uid="{00000000-0005-0000-0000-0000CD1C0000}"/>
    <cellStyle name="20 % - Markeringsfarve4 2 3 7 4 2" xfId="31785" xr:uid="{00000000-0005-0000-0000-0000CE1C0000}"/>
    <cellStyle name="20 % - Markeringsfarve4 2 3 7 5" xfId="24783" xr:uid="{00000000-0005-0000-0000-0000CF1C0000}"/>
    <cellStyle name="20 % - Markeringsfarve4 2 3 8" xfId="5404" xr:uid="{00000000-0005-0000-0000-0000D01C0000}"/>
    <cellStyle name="20 % - Markeringsfarve4 2 3 8 2" xfId="9724" xr:uid="{00000000-0005-0000-0000-0000D11C0000}"/>
    <cellStyle name="20 % - Markeringsfarve4 2 3 8 2 2" xfId="17506" xr:uid="{00000000-0005-0000-0000-0000D21C0000}"/>
    <cellStyle name="20 % - Markeringsfarve4 2 3 8 2 2 2" xfId="35457" xr:uid="{00000000-0005-0000-0000-0000D31C0000}"/>
    <cellStyle name="20 % - Markeringsfarve4 2 3 8 2 3" xfId="28456" xr:uid="{00000000-0005-0000-0000-0000D41C0000}"/>
    <cellStyle name="20 % - Markeringsfarve4 2 3 8 3" xfId="13829" xr:uid="{00000000-0005-0000-0000-0000D51C0000}"/>
    <cellStyle name="20 % - Markeringsfarve4 2 3 8 3 2" xfId="31787" xr:uid="{00000000-0005-0000-0000-0000D61C0000}"/>
    <cellStyle name="20 % - Markeringsfarve4 2 3 8 4" xfId="24785" xr:uid="{00000000-0005-0000-0000-0000D71C0000}"/>
    <cellStyle name="20 % - Markeringsfarve4 2 3 9" xfId="5405" xr:uid="{00000000-0005-0000-0000-0000D81C0000}"/>
    <cellStyle name="20 % - Markeringsfarve4 2 3 9 2" xfId="11357" xr:uid="{00000000-0005-0000-0000-0000D91C0000}"/>
    <cellStyle name="20 % - Markeringsfarve4 2 3 9 2 2" xfId="19119" xr:uid="{00000000-0005-0000-0000-0000DA1C0000}"/>
    <cellStyle name="20 % - Markeringsfarve4 2 3 9 2 2 2" xfId="37070" xr:uid="{00000000-0005-0000-0000-0000DB1C0000}"/>
    <cellStyle name="20 % - Markeringsfarve4 2 3 9 2 3" xfId="30069" xr:uid="{00000000-0005-0000-0000-0000DC1C0000}"/>
    <cellStyle name="20 % - Markeringsfarve4 2 3 9 3" xfId="13830" xr:uid="{00000000-0005-0000-0000-0000DD1C0000}"/>
    <cellStyle name="20 % - Markeringsfarve4 2 3 9 3 2" xfId="31788" xr:uid="{00000000-0005-0000-0000-0000DE1C0000}"/>
    <cellStyle name="20 % - Markeringsfarve4 2 3 9 4" xfId="24786" xr:uid="{00000000-0005-0000-0000-0000DF1C0000}"/>
    <cellStyle name="20 % - Markeringsfarve4 2 4" xfId="2892" xr:uid="{00000000-0005-0000-0000-0000E01C0000}"/>
    <cellStyle name="20 % - Markeringsfarve4 2 4 2" xfId="5407" xr:uid="{00000000-0005-0000-0000-0000E11C0000}"/>
    <cellStyle name="20 % - Markeringsfarve4 2 4 2 2" xfId="5408" xr:uid="{00000000-0005-0000-0000-0000E21C0000}"/>
    <cellStyle name="20 % - Markeringsfarve4 2 4 2 2 2" xfId="10537" xr:uid="{00000000-0005-0000-0000-0000E31C0000}"/>
    <cellStyle name="20 % - Markeringsfarve4 2 4 2 2 2 2" xfId="18309" xr:uid="{00000000-0005-0000-0000-0000E41C0000}"/>
    <cellStyle name="20 % - Markeringsfarve4 2 4 2 2 2 2 2" xfId="36260" xr:uid="{00000000-0005-0000-0000-0000E51C0000}"/>
    <cellStyle name="20 % - Markeringsfarve4 2 4 2 2 2 3" xfId="29259" xr:uid="{00000000-0005-0000-0000-0000E61C0000}"/>
    <cellStyle name="20 % - Markeringsfarve4 2 4 2 2 3" xfId="13833" xr:uid="{00000000-0005-0000-0000-0000E71C0000}"/>
    <cellStyle name="20 % - Markeringsfarve4 2 4 2 2 3 2" xfId="31791" xr:uid="{00000000-0005-0000-0000-0000E81C0000}"/>
    <cellStyle name="20 % - Markeringsfarve4 2 4 2 2 4" xfId="24789" xr:uid="{00000000-0005-0000-0000-0000E91C0000}"/>
    <cellStyle name="20 % - Markeringsfarve4 2 4 2 3" xfId="9115" xr:uid="{00000000-0005-0000-0000-0000EA1C0000}"/>
    <cellStyle name="20 % - Markeringsfarve4 2 4 2 3 2" xfId="16903" xr:uid="{00000000-0005-0000-0000-0000EB1C0000}"/>
    <cellStyle name="20 % - Markeringsfarve4 2 4 2 3 2 2" xfId="34854" xr:uid="{00000000-0005-0000-0000-0000EC1C0000}"/>
    <cellStyle name="20 % - Markeringsfarve4 2 4 2 3 3" xfId="27853" xr:uid="{00000000-0005-0000-0000-0000ED1C0000}"/>
    <cellStyle name="20 % - Markeringsfarve4 2 4 2 4" xfId="13832" xr:uid="{00000000-0005-0000-0000-0000EE1C0000}"/>
    <cellStyle name="20 % - Markeringsfarve4 2 4 2 4 2" xfId="31790" xr:uid="{00000000-0005-0000-0000-0000EF1C0000}"/>
    <cellStyle name="20 % - Markeringsfarve4 2 4 2 5" xfId="24788" xr:uid="{00000000-0005-0000-0000-0000F01C0000}"/>
    <cellStyle name="20 % - Markeringsfarve4 2 4 3" xfId="5409" xr:uid="{00000000-0005-0000-0000-0000F11C0000}"/>
    <cellStyle name="20 % - Markeringsfarve4 2 4 3 2" xfId="9767" xr:uid="{00000000-0005-0000-0000-0000F21C0000}"/>
    <cellStyle name="20 % - Markeringsfarve4 2 4 3 2 2" xfId="17549" xr:uid="{00000000-0005-0000-0000-0000F31C0000}"/>
    <cellStyle name="20 % - Markeringsfarve4 2 4 3 2 2 2" xfId="35500" xr:uid="{00000000-0005-0000-0000-0000F41C0000}"/>
    <cellStyle name="20 % - Markeringsfarve4 2 4 3 2 3" xfId="28499" xr:uid="{00000000-0005-0000-0000-0000F51C0000}"/>
    <cellStyle name="20 % - Markeringsfarve4 2 4 3 3" xfId="13834" xr:uid="{00000000-0005-0000-0000-0000F61C0000}"/>
    <cellStyle name="20 % - Markeringsfarve4 2 4 3 3 2" xfId="31792" xr:uid="{00000000-0005-0000-0000-0000F71C0000}"/>
    <cellStyle name="20 % - Markeringsfarve4 2 4 3 4" xfId="24790" xr:uid="{00000000-0005-0000-0000-0000F81C0000}"/>
    <cellStyle name="20 % - Markeringsfarve4 2 4 4" xfId="5410" xr:uid="{00000000-0005-0000-0000-0000F91C0000}"/>
    <cellStyle name="20 % - Markeringsfarve4 2 4 4 2" xfId="11153" xr:uid="{00000000-0005-0000-0000-0000FA1C0000}"/>
    <cellStyle name="20 % - Markeringsfarve4 2 4 4 2 2" xfId="18920" xr:uid="{00000000-0005-0000-0000-0000FB1C0000}"/>
    <cellStyle name="20 % - Markeringsfarve4 2 4 4 2 2 2" xfId="36871" xr:uid="{00000000-0005-0000-0000-0000FC1C0000}"/>
    <cellStyle name="20 % - Markeringsfarve4 2 4 4 2 3" xfId="29870" xr:uid="{00000000-0005-0000-0000-0000FD1C0000}"/>
    <cellStyle name="20 % - Markeringsfarve4 2 4 4 3" xfId="13835" xr:uid="{00000000-0005-0000-0000-0000FE1C0000}"/>
    <cellStyle name="20 % - Markeringsfarve4 2 4 4 3 2" xfId="31793" xr:uid="{00000000-0005-0000-0000-0000FF1C0000}"/>
    <cellStyle name="20 % - Markeringsfarve4 2 4 4 4" xfId="24791" xr:uid="{00000000-0005-0000-0000-0000001D0000}"/>
    <cellStyle name="20 % - Markeringsfarve4 2 4 5" xfId="8491" xr:uid="{00000000-0005-0000-0000-0000011D0000}"/>
    <cellStyle name="20 % - Markeringsfarve4 2 4 5 2" xfId="16280" xr:uid="{00000000-0005-0000-0000-0000021D0000}"/>
    <cellStyle name="20 % - Markeringsfarve4 2 4 5 2 2" xfId="34231" xr:uid="{00000000-0005-0000-0000-0000031D0000}"/>
    <cellStyle name="20 % - Markeringsfarve4 2 4 5 3" xfId="27230" xr:uid="{00000000-0005-0000-0000-0000041D0000}"/>
    <cellStyle name="20 % - Markeringsfarve4 2 4 6" xfId="13831" xr:uid="{00000000-0005-0000-0000-0000051D0000}"/>
    <cellStyle name="20 % - Markeringsfarve4 2 4 6 2" xfId="31789" xr:uid="{00000000-0005-0000-0000-0000061D0000}"/>
    <cellStyle name="20 % - Markeringsfarve4 2 4 7" xfId="5406" xr:uid="{00000000-0005-0000-0000-0000071D0000}"/>
    <cellStyle name="20 % - Markeringsfarve4 2 4 7 2" xfId="24787" xr:uid="{00000000-0005-0000-0000-0000081D0000}"/>
    <cellStyle name="20 % - Markeringsfarve4 2 4 8" xfId="22276" xr:uid="{00000000-0005-0000-0000-0000091D0000}"/>
    <cellStyle name="20 % - Markeringsfarve4 2 5" xfId="5411" xr:uid="{00000000-0005-0000-0000-00000A1D0000}"/>
    <cellStyle name="20 % - Markeringsfarve4 2 5 2" xfId="5412" xr:uid="{00000000-0005-0000-0000-00000B1D0000}"/>
    <cellStyle name="20 % - Markeringsfarve4 2 5 2 2" xfId="5413" xr:uid="{00000000-0005-0000-0000-00000C1D0000}"/>
    <cellStyle name="20 % - Markeringsfarve4 2 5 2 2 2" xfId="10650" xr:uid="{00000000-0005-0000-0000-00000D1D0000}"/>
    <cellStyle name="20 % - Markeringsfarve4 2 5 2 2 2 2" xfId="18422" xr:uid="{00000000-0005-0000-0000-00000E1D0000}"/>
    <cellStyle name="20 % - Markeringsfarve4 2 5 2 2 2 2 2" xfId="36373" xr:uid="{00000000-0005-0000-0000-00000F1D0000}"/>
    <cellStyle name="20 % - Markeringsfarve4 2 5 2 2 2 3" xfId="29372" xr:uid="{00000000-0005-0000-0000-0000101D0000}"/>
    <cellStyle name="20 % - Markeringsfarve4 2 5 2 2 3" xfId="13838" xr:uid="{00000000-0005-0000-0000-0000111D0000}"/>
    <cellStyle name="20 % - Markeringsfarve4 2 5 2 2 3 2" xfId="31796" xr:uid="{00000000-0005-0000-0000-0000121D0000}"/>
    <cellStyle name="20 % - Markeringsfarve4 2 5 2 2 4" xfId="24794" xr:uid="{00000000-0005-0000-0000-0000131D0000}"/>
    <cellStyle name="20 % - Markeringsfarve4 2 5 2 3" xfId="9214" xr:uid="{00000000-0005-0000-0000-0000141D0000}"/>
    <cellStyle name="20 % - Markeringsfarve4 2 5 2 3 2" xfId="17002" xr:uid="{00000000-0005-0000-0000-0000151D0000}"/>
    <cellStyle name="20 % - Markeringsfarve4 2 5 2 3 2 2" xfId="34953" xr:uid="{00000000-0005-0000-0000-0000161D0000}"/>
    <cellStyle name="20 % - Markeringsfarve4 2 5 2 3 3" xfId="27952" xr:uid="{00000000-0005-0000-0000-0000171D0000}"/>
    <cellStyle name="20 % - Markeringsfarve4 2 5 2 4" xfId="13837" xr:uid="{00000000-0005-0000-0000-0000181D0000}"/>
    <cellStyle name="20 % - Markeringsfarve4 2 5 2 4 2" xfId="31795" xr:uid="{00000000-0005-0000-0000-0000191D0000}"/>
    <cellStyle name="20 % - Markeringsfarve4 2 5 2 5" xfId="24793" xr:uid="{00000000-0005-0000-0000-00001A1D0000}"/>
    <cellStyle name="20 % - Markeringsfarve4 2 5 3" xfId="5414" xr:uid="{00000000-0005-0000-0000-00001B1D0000}"/>
    <cellStyle name="20 % - Markeringsfarve4 2 5 3 2" xfId="9880" xr:uid="{00000000-0005-0000-0000-00001C1D0000}"/>
    <cellStyle name="20 % - Markeringsfarve4 2 5 3 2 2" xfId="17662" xr:uid="{00000000-0005-0000-0000-00001D1D0000}"/>
    <cellStyle name="20 % - Markeringsfarve4 2 5 3 2 2 2" xfId="35613" xr:uid="{00000000-0005-0000-0000-00001E1D0000}"/>
    <cellStyle name="20 % - Markeringsfarve4 2 5 3 2 3" xfId="28612" xr:uid="{00000000-0005-0000-0000-00001F1D0000}"/>
    <cellStyle name="20 % - Markeringsfarve4 2 5 3 3" xfId="13839" xr:uid="{00000000-0005-0000-0000-0000201D0000}"/>
    <cellStyle name="20 % - Markeringsfarve4 2 5 3 3 2" xfId="31797" xr:uid="{00000000-0005-0000-0000-0000211D0000}"/>
    <cellStyle name="20 % - Markeringsfarve4 2 5 3 4" xfId="24795" xr:uid="{00000000-0005-0000-0000-0000221D0000}"/>
    <cellStyle name="20 % - Markeringsfarve4 2 5 4" xfId="5415" xr:uid="{00000000-0005-0000-0000-0000231D0000}"/>
    <cellStyle name="20 % - Markeringsfarve4 2 5 4 2" xfId="11106" xr:uid="{00000000-0005-0000-0000-0000241D0000}"/>
    <cellStyle name="20 % - Markeringsfarve4 2 5 4 2 2" xfId="18874" xr:uid="{00000000-0005-0000-0000-0000251D0000}"/>
    <cellStyle name="20 % - Markeringsfarve4 2 5 4 2 2 2" xfId="36825" xr:uid="{00000000-0005-0000-0000-0000261D0000}"/>
    <cellStyle name="20 % - Markeringsfarve4 2 5 4 2 3" xfId="29824" xr:uid="{00000000-0005-0000-0000-0000271D0000}"/>
    <cellStyle name="20 % - Markeringsfarve4 2 5 4 3" xfId="13840" xr:uid="{00000000-0005-0000-0000-0000281D0000}"/>
    <cellStyle name="20 % - Markeringsfarve4 2 5 4 3 2" xfId="31798" xr:uid="{00000000-0005-0000-0000-0000291D0000}"/>
    <cellStyle name="20 % - Markeringsfarve4 2 5 4 4" xfId="24796" xr:uid="{00000000-0005-0000-0000-00002A1D0000}"/>
    <cellStyle name="20 % - Markeringsfarve4 2 5 5" xfId="8492" xr:uid="{00000000-0005-0000-0000-00002B1D0000}"/>
    <cellStyle name="20 % - Markeringsfarve4 2 5 5 2" xfId="16281" xr:uid="{00000000-0005-0000-0000-00002C1D0000}"/>
    <cellStyle name="20 % - Markeringsfarve4 2 5 5 2 2" xfId="34232" xr:uid="{00000000-0005-0000-0000-00002D1D0000}"/>
    <cellStyle name="20 % - Markeringsfarve4 2 5 5 3" xfId="27231" xr:uid="{00000000-0005-0000-0000-00002E1D0000}"/>
    <cellStyle name="20 % - Markeringsfarve4 2 5 6" xfId="13836" xr:uid="{00000000-0005-0000-0000-00002F1D0000}"/>
    <cellStyle name="20 % - Markeringsfarve4 2 5 6 2" xfId="31794" xr:uid="{00000000-0005-0000-0000-0000301D0000}"/>
    <cellStyle name="20 % - Markeringsfarve4 2 5 7" xfId="24792" xr:uid="{00000000-0005-0000-0000-0000311D0000}"/>
    <cellStyle name="20 % - Markeringsfarve4 2 6" xfId="5416" xr:uid="{00000000-0005-0000-0000-0000321D0000}"/>
    <cellStyle name="20 % - Markeringsfarve4 2 6 2" xfId="5417" xr:uid="{00000000-0005-0000-0000-0000331D0000}"/>
    <cellStyle name="20 % - Markeringsfarve4 2 6 2 2" xfId="5418" xr:uid="{00000000-0005-0000-0000-0000341D0000}"/>
    <cellStyle name="20 % - Markeringsfarve4 2 6 2 2 2" xfId="10775" xr:uid="{00000000-0005-0000-0000-0000351D0000}"/>
    <cellStyle name="20 % - Markeringsfarve4 2 6 2 2 2 2" xfId="18547" xr:uid="{00000000-0005-0000-0000-0000361D0000}"/>
    <cellStyle name="20 % - Markeringsfarve4 2 6 2 2 2 2 2" xfId="36498" xr:uid="{00000000-0005-0000-0000-0000371D0000}"/>
    <cellStyle name="20 % - Markeringsfarve4 2 6 2 2 2 3" xfId="29497" xr:uid="{00000000-0005-0000-0000-0000381D0000}"/>
    <cellStyle name="20 % - Markeringsfarve4 2 6 2 2 3" xfId="13843" xr:uid="{00000000-0005-0000-0000-0000391D0000}"/>
    <cellStyle name="20 % - Markeringsfarve4 2 6 2 2 3 2" xfId="31801" xr:uid="{00000000-0005-0000-0000-00003A1D0000}"/>
    <cellStyle name="20 % - Markeringsfarve4 2 6 2 2 4" xfId="24799" xr:uid="{00000000-0005-0000-0000-00003B1D0000}"/>
    <cellStyle name="20 % - Markeringsfarve4 2 6 2 3" xfId="9317" xr:uid="{00000000-0005-0000-0000-00003C1D0000}"/>
    <cellStyle name="20 % - Markeringsfarve4 2 6 2 3 2" xfId="17102" xr:uid="{00000000-0005-0000-0000-00003D1D0000}"/>
    <cellStyle name="20 % - Markeringsfarve4 2 6 2 3 2 2" xfId="35053" xr:uid="{00000000-0005-0000-0000-00003E1D0000}"/>
    <cellStyle name="20 % - Markeringsfarve4 2 6 2 3 3" xfId="28052" xr:uid="{00000000-0005-0000-0000-00003F1D0000}"/>
    <cellStyle name="20 % - Markeringsfarve4 2 6 2 4" xfId="13842" xr:uid="{00000000-0005-0000-0000-0000401D0000}"/>
    <cellStyle name="20 % - Markeringsfarve4 2 6 2 4 2" xfId="31800" xr:uid="{00000000-0005-0000-0000-0000411D0000}"/>
    <cellStyle name="20 % - Markeringsfarve4 2 6 2 5" xfId="24798" xr:uid="{00000000-0005-0000-0000-0000421D0000}"/>
    <cellStyle name="20 % - Markeringsfarve4 2 6 3" xfId="5419" xr:uid="{00000000-0005-0000-0000-0000431D0000}"/>
    <cellStyle name="20 % - Markeringsfarve4 2 6 3 2" xfId="10051" xr:uid="{00000000-0005-0000-0000-0000441D0000}"/>
    <cellStyle name="20 % - Markeringsfarve4 2 6 3 2 2" xfId="17832" xr:uid="{00000000-0005-0000-0000-0000451D0000}"/>
    <cellStyle name="20 % - Markeringsfarve4 2 6 3 2 2 2" xfId="35783" xr:uid="{00000000-0005-0000-0000-0000461D0000}"/>
    <cellStyle name="20 % - Markeringsfarve4 2 6 3 2 3" xfId="28782" xr:uid="{00000000-0005-0000-0000-0000471D0000}"/>
    <cellStyle name="20 % - Markeringsfarve4 2 6 3 3" xfId="13844" xr:uid="{00000000-0005-0000-0000-0000481D0000}"/>
    <cellStyle name="20 % - Markeringsfarve4 2 6 3 3 2" xfId="31802" xr:uid="{00000000-0005-0000-0000-0000491D0000}"/>
    <cellStyle name="20 % - Markeringsfarve4 2 6 3 4" xfId="24800" xr:uid="{00000000-0005-0000-0000-00004A1D0000}"/>
    <cellStyle name="20 % - Markeringsfarve4 2 6 4" xfId="5420" xr:uid="{00000000-0005-0000-0000-00004B1D0000}"/>
    <cellStyle name="20 % - Markeringsfarve4 2 6 4 2" xfId="11447" xr:uid="{00000000-0005-0000-0000-00004C1D0000}"/>
    <cellStyle name="20 % - Markeringsfarve4 2 6 4 2 2" xfId="19206" xr:uid="{00000000-0005-0000-0000-00004D1D0000}"/>
    <cellStyle name="20 % - Markeringsfarve4 2 6 4 2 2 2" xfId="37157" xr:uid="{00000000-0005-0000-0000-00004E1D0000}"/>
    <cellStyle name="20 % - Markeringsfarve4 2 6 4 2 3" xfId="30156" xr:uid="{00000000-0005-0000-0000-00004F1D0000}"/>
    <cellStyle name="20 % - Markeringsfarve4 2 6 4 3" xfId="13845" xr:uid="{00000000-0005-0000-0000-0000501D0000}"/>
    <cellStyle name="20 % - Markeringsfarve4 2 6 4 3 2" xfId="31803" xr:uid="{00000000-0005-0000-0000-0000511D0000}"/>
    <cellStyle name="20 % - Markeringsfarve4 2 6 4 4" xfId="24801" xr:uid="{00000000-0005-0000-0000-0000521D0000}"/>
    <cellStyle name="20 % - Markeringsfarve4 2 6 5" xfId="8493" xr:uid="{00000000-0005-0000-0000-0000531D0000}"/>
    <cellStyle name="20 % - Markeringsfarve4 2 6 5 2" xfId="16282" xr:uid="{00000000-0005-0000-0000-0000541D0000}"/>
    <cellStyle name="20 % - Markeringsfarve4 2 6 5 2 2" xfId="34233" xr:uid="{00000000-0005-0000-0000-0000551D0000}"/>
    <cellStyle name="20 % - Markeringsfarve4 2 6 5 3" xfId="27232" xr:uid="{00000000-0005-0000-0000-0000561D0000}"/>
    <cellStyle name="20 % - Markeringsfarve4 2 6 6" xfId="13841" xr:uid="{00000000-0005-0000-0000-0000571D0000}"/>
    <cellStyle name="20 % - Markeringsfarve4 2 6 6 2" xfId="31799" xr:uid="{00000000-0005-0000-0000-0000581D0000}"/>
    <cellStyle name="20 % - Markeringsfarve4 2 6 7" xfId="24797" xr:uid="{00000000-0005-0000-0000-0000591D0000}"/>
    <cellStyle name="20 % - Markeringsfarve4 2 7" xfId="5421" xr:uid="{00000000-0005-0000-0000-00005A1D0000}"/>
    <cellStyle name="20 % - Markeringsfarve4 2 7 2" xfId="5422" xr:uid="{00000000-0005-0000-0000-00005B1D0000}"/>
    <cellStyle name="20 % - Markeringsfarve4 2 7 2 2" xfId="5423" xr:uid="{00000000-0005-0000-0000-00005C1D0000}"/>
    <cellStyle name="20 % - Markeringsfarve4 2 7 2 2 2" xfId="10892" xr:uid="{00000000-0005-0000-0000-00005D1D0000}"/>
    <cellStyle name="20 % - Markeringsfarve4 2 7 2 2 2 2" xfId="18664" xr:uid="{00000000-0005-0000-0000-00005E1D0000}"/>
    <cellStyle name="20 % - Markeringsfarve4 2 7 2 2 2 2 2" xfId="36615" xr:uid="{00000000-0005-0000-0000-00005F1D0000}"/>
    <cellStyle name="20 % - Markeringsfarve4 2 7 2 2 2 3" xfId="29614" xr:uid="{00000000-0005-0000-0000-0000601D0000}"/>
    <cellStyle name="20 % - Markeringsfarve4 2 7 2 2 3" xfId="13848" xr:uid="{00000000-0005-0000-0000-0000611D0000}"/>
    <cellStyle name="20 % - Markeringsfarve4 2 7 2 2 3 2" xfId="31806" xr:uid="{00000000-0005-0000-0000-0000621D0000}"/>
    <cellStyle name="20 % - Markeringsfarve4 2 7 2 2 4" xfId="24804" xr:uid="{00000000-0005-0000-0000-0000631D0000}"/>
    <cellStyle name="20 % - Markeringsfarve4 2 7 2 3" xfId="9416" xr:uid="{00000000-0005-0000-0000-0000641D0000}"/>
    <cellStyle name="20 % - Markeringsfarve4 2 7 2 3 2" xfId="17201" xr:uid="{00000000-0005-0000-0000-0000651D0000}"/>
    <cellStyle name="20 % - Markeringsfarve4 2 7 2 3 2 2" xfId="35152" xr:uid="{00000000-0005-0000-0000-0000661D0000}"/>
    <cellStyle name="20 % - Markeringsfarve4 2 7 2 3 3" xfId="28151" xr:uid="{00000000-0005-0000-0000-0000671D0000}"/>
    <cellStyle name="20 % - Markeringsfarve4 2 7 2 4" xfId="13847" xr:uid="{00000000-0005-0000-0000-0000681D0000}"/>
    <cellStyle name="20 % - Markeringsfarve4 2 7 2 4 2" xfId="31805" xr:uid="{00000000-0005-0000-0000-0000691D0000}"/>
    <cellStyle name="20 % - Markeringsfarve4 2 7 2 5" xfId="24803" xr:uid="{00000000-0005-0000-0000-00006A1D0000}"/>
    <cellStyle name="20 % - Markeringsfarve4 2 7 3" xfId="5424" xr:uid="{00000000-0005-0000-0000-00006B1D0000}"/>
    <cellStyle name="20 % - Markeringsfarve4 2 7 3 2" xfId="10168" xr:uid="{00000000-0005-0000-0000-00006C1D0000}"/>
    <cellStyle name="20 % - Markeringsfarve4 2 7 3 2 2" xfId="17949" xr:uid="{00000000-0005-0000-0000-00006D1D0000}"/>
    <cellStyle name="20 % - Markeringsfarve4 2 7 3 2 2 2" xfId="35900" xr:uid="{00000000-0005-0000-0000-00006E1D0000}"/>
    <cellStyle name="20 % - Markeringsfarve4 2 7 3 2 3" xfId="28899" xr:uid="{00000000-0005-0000-0000-00006F1D0000}"/>
    <cellStyle name="20 % - Markeringsfarve4 2 7 3 3" xfId="13849" xr:uid="{00000000-0005-0000-0000-0000701D0000}"/>
    <cellStyle name="20 % - Markeringsfarve4 2 7 3 3 2" xfId="31807" xr:uid="{00000000-0005-0000-0000-0000711D0000}"/>
    <cellStyle name="20 % - Markeringsfarve4 2 7 3 4" xfId="24805" xr:uid="{00000000-0005-0000-0000-0000721D0000}"/>
    <cellStyle name="20 % - Markeringsfarve4 2 7 4" xfId="5425" xr:uid="{00000000-0005-0000-0000-0000731D0000}"/>
    <cellStyle name="20 % - Markeringsfarve4 2 7 4 2" xfId="11685" xr:uid="{00000000-0005-0000-0000-0000741D0000}"/>
    <cellStyle name="20 % - Markeringsfarve4 2 7 4 2 2" xfId="19432" xr:uid="{00000000-0005-0000-0000-0000751D0000}"/>
    <cellStyle name="20 % - Markeringsfarve4 2 7 4 2 2 2" xfId="37383" xr:uid="{00000000-0005-0000-0000-0000761D0000}"/>
    <cellStyle name="20 % - Markeringsfarve4 2 7 4 2 3" xfId="30382" xr:uid="{00000000-0005-0000-0000-0000771D0000}"/>
    <cellStyle name="20 % - Markeringsfarve4 2 7 4 3" xfId="13850" xr:uid="{00000000-0005-0000-0000-0000781D0000}"/>
    <cellStyle name="20 % - Markeringsfarve4 2 7 4 3 2" xfId="31808" xr:uid="{00000000-0005-0000-0000-0000791D0000}"/>
    <cellStyle name="20 % - Markeringsfarve4 2 7 4 4" xfId="24806" xr:uid="{00000000-0005-0000-0000-00007A1D0000}"/>
    <cellStyle name="20 % - Markeringsfarve4 2 7 5" xfId="8494" xr:uid="{00000000-0005-0000-0000-00007B1D0000}"/>
    <cellStyle name="20 % - Markeringsfarve4 2 7 5 2" xfId="16283" xr:uid="{00000000-0005-0000-0000-00007C1D0000}"/>
    <cellStyle name="20 % - Markeringsfarve4 2 7 5 2 2" xfId="34234" xr:uid="{00000000-0005-0000-0000-00007D1D0000}"/>
    <cellStyle name="20 % - Markeringsfarve4 2 7 5 3" xfId="27233" xr:uid="{00000000-0005-0000-0000-00007E1D0000}"/>
    <cellStyle name="20 % - Markeringsfarve4 2 7 6" xfId="13846" xr:uid="{00000000-0005-0000-0000-00007F1D0000}"/>
    <cellStyle name="20 % - Markeringsfarve4 2 7 6 2" xfId="31804" xr:uid="{00000000-0005-0000-0000-0000801D0000}"/>
    <cellStyle name="20 % - Markeringsfarve4 2 7 7" xfId="24802" xr:uid="{00000000-0005-0000-0000-0000811D0000}"/>
    <cellStyle name="20 % - Markeringsfarve4 2 8" xfId="5426" xr:uid="{00000000-0005-0000-0000-0000821D0000}"/>
    <cellStyle name="20 % - Markeringsfarve4 2 8 2" xfId="5427" xr:uid="{00000000-0005-0000-0000-0000831D0000}"/>
    <cellStyle name="20 % - Markeringsfarve4 2 8 2 2" xfId="5428" xr:uid="{00000000-0005-0000-0000-0000841D0000}"/>
    <cellStyle name="20 % - Markeringsfarve4 2 8 2 2 2" xfId="11005" xr:uid="{00000000-0005-0000-0000-0000851D0000}"/>
    <cellStyle name="20 % - Markeringsfarve4 2 8 2 2 2 2" xfId="18777" xr:uid="{00000000-0005-0000-0000-0000861D0000}"/>
    <cellStyle name="20 % - Markeringsfarve4 2 8 2 2 2 2 2" xfId="36728" xr:uid="{00000000-0005-0000-0000-0000871D0000}"/>
    <cellStyle name="20 % - Markeringsfarve4 2 8 2 2 2 3" xfId="29727" xr:uid="{00000000-0005-0000-0000-0000881D0000}"/>
    <cellStyle name="20 % - Markeringsfarve4 2 8 2 2 3" xfId="13853" xr:uid="{00000000-0005-0000-0000-0000891D0000}"/>
    <cellStyle name="20 % - Markeringsfarve4 2 8 2 2 3 2" xfId="31811" xr:uid="{00000000-0005-0000-0000-00008A1D0000}"/>
    <cellStyle name="20 % - Markeringsfarve4 2 8 2 2 4" xfId="24809" xr:uid="{00000000-0005-0000-0000-00008B1D0000}"/>
    <cellStyle name="20 % - Markeringsfarve4 2 8 2 3" xfId="9516" xr:uid="{00000000-0005-0000-0000-00008C1D0000}"/>
    <cellStyle name="20 % - Markeringsfarve4 2 8 2 3 2" xfId="17301" xr:uid="{00000000-0005-0000-0000-00008D1D0000}"/>
    <cellStyle name="20 % - Markeringsfarve4 2 8 2 3 2 2" xfId="35252" xr:uid="{00000000-0005-0000-0000-00008E1D0000}"/>
    <cellStyle name="20 % - Markeringsfarve4 2 8 2 3 3" xfId="28251" xr:uid="{00000000-0005-0000-0000-00008F1D0000}"/>
    <cellStyle name="20 % - Markeringsfarve4 2 8 2 4" xfId="13852" xr:uid="{00000000-0005-0000-0000-0000901D0000}"/>
    <cellStyle name="20 % - Markeringsfarve4 2 8 2 4 2" xfId="31810" xr:uid="{00000000-0005-0000-0000-0000911D0000}"/>
    <cellStyle name="20 % - Markeringsfarve4 2 8 2 5" xfId="24808" xr:uid="{00000000-0005-0000-0000-0000921D0000}"/>
    <cellStyle name="20 % - Markeringsfarve4 2 8 3" xfId="5429" xr:uid="{00000000-0005-0000-0000-0000931D0000}"/>
    <cellStyle name="20 % - Markeringsfarve4 2 8 3 2" xfId="10282" xr:uid="{00000000-0005-0000-0000-0000941D0000}"/>
    <cellStyle name="20 % - Markeringsfarve4 2 8 3 2 2" xfId="18063" xr:uid="{00000000-0005-0000-0000-0000951D0000}"/>
    <cellStyle name="20 % - Markeringsfarve4 2 8 3 2 2 2" xfId="36014" xr:uid="{00000000-0005-0000-0000-0000961D0000}"/>
    <cellStyle name="20 % - Markeringsfarve4 2 8 3 2 3" xfId="29013" xr:uid="{00000000-0005-0000-0000-0000971D0000}"/>
    <cellStyle name="20 % - Markeringsfarve4 2 8 3 3" xfId="13854" xr:uid="{00000000-0005-0000-0000-0000981D0000}"/>
    <cellStyle name="20 % - Markeringsfarve4 2 8 3 3 2" xfId="31812" xr:uid="{00000000-0005-0000-0000-0000991D0000}"/>
    <cellStyle name="20 % - Markeringsfarve4 2 8 3 4" xfId="24810" xr:uid="{00000000-0005-0000-0000-00009A1D0000}"/>
    <cellStyle name="20 % - Markeringsfarve4 2 8 4" xfId="5430" xr:uid="{00000000-0005-0000-0000-00009B1D0000}"/>
    <cellStyle name="20 % - Markeringsfarve4 2 8 4 2" xfId="11405" xr:uid="{00000000-0005-0000-0000-00009C1D0000}"/>
    <cellStyle name="20 % - Markeringsfarve4 2 8 4 2 2" xfId="19165" xr:uid="{00000000-0005-0000-0000-00009D1D0000}"/>
    <cellStyle name="20 % - Markeringsfarve4 2 8 4 2 2 2" xfId="37116" xr:uid="{00000000-0005-0000-0000-00009E1D0000}"/>
    <cellStyle name="20 % - Markeringsfarve4 2 8 4 2 3" xfId="30115" xr:uid="{00000000-0005-0000-0000-00009F1D0000}"/>
    <cellStyle name="20 % - Markeringsfarve4 2 8 4 3" xfId="13855" xr:uid="{00000000-0005-0000-0000-0000A01D0000}"/>
    <cellStyle name="20 % - Markeringsfarve4 2 8 4 3 2" xfId="31813" xr:uid="{00000000-0005-0000-0000-0000A11D0000}"/>
    <cellStyle name="20 % - Markeringsfarve4 2 8 4 4" xfId="24811" xr:uid="{00000000-0005-0000-0000-0000A21D0000}"/>
    <cellStyle name="20 % - Markeringsfarve4 2 8 5" xfId="8495" xr:uid="{00000000-0005-0000-0000-0000A31D0000}"/>
    <cellStyle name="20 % - Markeringsfarve4 2 8 5 2" xfId="16284" xr:uid="{00000000-0005-0000-0000-0000A41D0000}"/>
    <cellStyle name="20 % - Markeringsfarve4 2 8 5 2 2" xfId="34235" xr:uid="{00000000-0005-0000-0000-0000A51D0000}"/>
    <cellStyle name="20 % - Markeringsfarve4 2 8 5 3" xfId="27234" xr:uid="{00000000-0005-0000-0000-0000A61D0000}"/>
    <cellStyle name="20 % - Markeringsfarve4 2 8 6" xfId="13851" xr:uid="{00000000-0005-0000-0000-0000A71D0000}"/>
    <cellStyle name="20 % - Markeringsfarve4 2 8 6 2" xfId="31809" xr:uid="{00000000-0005-0000-0000-0000A81D0000}"/>
    <cellStyle name="20 % - Markeringsfarve4 2 8 7" xfId="24807" xr:uid="{00000000-0005-0000-0000-0000A91D0000}"/>
    <cellStyle name="20 % - Markeringsfarve4 2 9" xfId="5431" xr:uid="{00000000-0005-0000-0000-0000AA1D0000}"/>
    <cellStyle name="20 % - Markeringsfarve4 2 9 2" xfId="5432" xr:uid="{00000000-0005-0000-0000-0000AB1D0000}"/>
    <cellStyle name="20 % - Markeringsfarve4 2 9 2 2" xfId="10418" xr:uid="{00000000-0005-0000-0000-0000AC1D0000}"/>
    <cellStyle name="20 % - Markeringsfarve4 2 9 2 2 2" xfId="18190" xr:uid="{00000000-0005-0000-0000-0000AD1D0000}"/>
    <cellStyle name="20 % - Markeringsfarve4 2 9 2 2 2 2" xfId="36141" xr:uid="{00000000-0005-0000-0000-0000AE1D0000}"/>
    <cellStyle name="20 % - Markeringsfarve4 2 9 2 2 3" xfId="29140" xr:uid="{00000000-0005-0000-0000-0000AF1D0000}"/>
    <cellStyle name="20 % - Markeringsfarve4 2 9 2 3" xfId="13857" xr:uid="{00000000-0005-0000-0000-0000B01D0000}"/>
    <cellStyle name="20 % - Markeringsfarve4 2 9 2 3 2" xfId="31815" xr:uid="{00000000-0005-0000-0000-0000B11D0000}"/>
    <cellStyle name="20 % - Markeringsfarve4 2 9 2 4" xfId="24813" xr:uid="{00000000-0005-0000-0000-0000B21D0000}"/>
    <cellStyle name="20 % - Markeringsfarve4 2 9 3" xfId="9016" xr:uid="{00000000-0005-0000-0000-0000B31D0000}"/>
    <cellStyle name="20 % - Markeringsfarve4 2 9 3 2" xfId="16804" xr:uid="{00000000-0005-0000-0000-0000B41D0000}"/>
    <cellStyle name="20 % - Markeringsfarve4 2 9 3 2 2" xfId="34755" xr:uid="{00000000-0005-0000-0000-0000B51D0000}"/>
    <cellStyle name="20 % - Markeringsfarve4 2 9 3 3" xfId="27754" xr:uid="{00000000-0005-0000-0000-0000B61D0000}"/>
    <cellStyle name="20 % - Markeringsfarve4 2 9 4" xfId="13856" xr:uid="{00000000-0005-0000-0000-0000B71D0000}"/>
    <cellStyle name="20 % - Markeringsfarve4 2 9 4 2" xfId="31814" xr:uid="{00000000-0005-0000-0000-0000B81D0000}"/>
    <cellStyle name="20 % - Markeringsfarve4 2 9 5" xfId="24812" xr:uid="{00000000-0005-0000-0000-0000B91D0000}"/>
    <cellStyle name="20 % - Markeringsfarve4 3" xfId="2893" xr:uid="{00000000-0005-0000-0000-0000BA1D0000}"/>
    <cellStyle name="20 % - Markeringsfarve4 3 10" xfId="5434" xr:uid="{00000000-0005-0000-0000-0000BB1D0000}"/>
    <cellStyle name="20 % - Markeringsfarve4 3 10 2" xfId="9631" xr:uid="{00000000-0005-0000-0000-0000BC1D0000}"/>
    <cellStyle name="20 % - Markeringsfarve4 3 10 2 2" xfId="17414" xr:uid="{00000000-0005-0000-0000-0000BD1D0000}"/>
    <cellStyle name="20 % - Markeringsfarve4 3 10 2 2 2" xfId="35365" xr:uid="{00000000-0005-0000-0000-0000BE1D0000}"/>
    <cellStyle name="20 % - Markeringsfarve4 3 10 2 3" xfId="28364" xr:uid="{00000000-0005-0000-0000-0000BF1D0000}"/>
    <cellStyle name="20 % - Markeringsfarve4 3 10 3" xfId="13859" xr:uid="{00000000-0005-0000-0000-0000C01D0000}"/>
    <cellStyle name="20 % - Markeringsfarve4 3 10 3 2" xfId="31817" xr:uid="{00000000-0005-0000-0000-0000C11D0000}"/>
    <cellStyle name="20 % - Markeringsfarve4 3 10 4" xfId="24815" xr:uid="{00000000-0005-0000-0000-0000C21D0000}"/>
    <cellStyle name="20 % - Markeringsfarve4 3 11" xfId="5435" xr:uid="{00000000-0005-0000-0000-0000C31D0000}"/>
    <cellStyle name="20 % - Markeringsfarve4 3 11 2" xfId="11619" xr:uid="{00000000-0005-0000-0000-0000C41D0000}"/>
    <cellStyle name="20 % - Markeringsfarve4 3 11 2 2" xfId="19370" xr:uid="{00000000-0005-0000-0000-0000C51D0000}"/>
    <cellStyle name="20 % - Markeringsfarve4 3 11 2 2 2" xfId="37321" xr:uid="{00000000-0005-0000-0000-0000C61D0000}"/>
    <cellStyle name="20 % - Markeringsfarve4 3 11 2 3" xfId="30320" xr:uid="{00000000-0005-0000-0000-0000C71D0000}"/>
    <cellStyle name="20 % - Markeringsfarve4 3 11 3" xfId="13860" xr:uid="{00000000-0005-0000-0000-0000C81D0000}"/>
    <cellStyle name="20 % - Markeringsfarve4 3 11 3 2" xfId="31818" xr:uid="{00000000-0005-0000-0000-0000C91D0000}"/>
    <cellStyle name="20 % - Markeringsfarve4 3 11 4" xfId="24816" xr:uid="{00000000-0005-0000-0000-0000CA1D0000}"/>
    <cellStyle name="20 % - Markeringsfarve4 3 12" xfId="8496" xr:uid="{00000000-0005-0000-0000-0000CB1D0000}"/>
    <cellStyle name="20 % - Markeringsfarve4 3 12 2" xfId="16285" xr:uid="{00000000-0005-0000-0000-0000CC1D0000}"/>
    <cellStyle name="20 % - Markeringsfarve4 3 12 2 2" xfId="34236" xr:uid="{00000000-0005-0000-0000-0000CD1D0000}"/>
    <cellStyle name="20 % - Markeringsfarve4 3 12 3" xfId="27235" xr:uid="{00000000-0005-0000-0000-0000CE1D0000}"/>
    <cellStyle name="20 % - Markeringsfarve4 3 13" xfId="13858" xr:uid="{00000000-0005-0000-0000-0000CF1D0000}"/>
    <cellStyle name="20 % - Markeringsfarve4 3 13 2" xfId="31816" xr:uid="{00000000-0005-0000-0000-0000D01D0000}"/>
    <cellStyle name="20 % - Markeringsfarve4 3 14" xfId="5433" xr:uid="{00000000-0005-0000-0000-0000D11D0000}"/>
    <cellStyle name="20 % - Markeringsfarve4 3 14 2" xfId="24814" xr:uid="{00000000-0005-0000-0000-0000D21D0000}"/>
    <cellStyle name="20 % - Markeringsfarve4 3 15" xfId="22277" xr:uid="{00000000-0005-0000-0000-0000D31D0000}"/>
    <cellStyle name="20 % - Markeringsfarve4 3 2" xfId="2894" xr:uid="{00000000-0005-0000-0000-0000D41D0000}"/>
    <cellStyle name="20 % - Markeringsfarve4 3 2 10" xfId="8497" xr:uid="{00000000-0005-0000-0000-0000D51D0000}"/>
    <cellStyle name="20 % - Markeringsfarve4 3 2 10 2" xfId="16286" xr:uid="{00000000-0005-0000-0000-0000D61D0000}"/>
    <cellStyle name="20 % - Markeringsfarve4 3 2 10 2 2" xfId="34237" xr:uid="{00000000-0005-0000-0000-0000D71D0000}"/>
    <cellStyle name="20 % - Markeringsfarve4 3 2 10 3" xfId="27236" xr:uid="{00000000-0005-0000-0000-0000D81D0000}"/>
    <cellStyle name="20 % - Markeringsfarve4 3 2 11" xfId="13861" xr:uid="{00000000-0005-0000-0000-0000D91D0000}"/>
    <cellStyle name="20 % - Markeringsfarve4 3 2 11 2" xfId="31819" xr:uid="{00000000-0005-0000-0000-0000DA1D0000}"/>
    <cellStyle name="20 % - Markeringsfarve4 3 2 12" xfId="5436" xr:uid="{00000000-0005-0000-0000-0000DB1D0000}"/>
    <cellStyle name="20 % - Markeringsfarve4 3 2 12 2" xfId="24817" xr:uid="{00000000-0005-0000-0000-0000DC1D0000}"/>
    <cellStyle name="20 % - Markeringsfarve4 3 2 13" xfId="22278" xr:uid="{00000000-0005-0000-0000-0000DD1D0000}"/>
    <cellStyle name="20 % - Markeringsfarve4 3 2 2" xfId="5437" xr:uid="{00000000-0005-0000-0000-0000DE1D0000}"/>
    <cellStyle name="20 % - Markeringsfarve4 3 2 2 2" xfId="5438" xr:uid="{00000000-0005-0000-0000-0000DF1D0000}"/>
    <cellStyle name="20 % - Markeringsfarve4 3 2 2 2 2" xfId="5439" xr:uid="{00000000-0005-0000-0000-0000E01D0000}"/>
    <cellStyle name="20 % - Markeringsfarve4 3 2 2 2 2 2" xfId="10564" xr:uid="{00000000-0005-0000-0000-0000E11D0000}"/>
    <cellStyle name="20 % - Markeringsfarve4 3 2 2 2 2 2 2" xfId="18336" xr:uid="{00000000-0005-0000-0000-0000E21D0000}"/>
    <cellStyle name="20 % - Markeringsfarve4 3 2 2 2 2 2 2 2" xfId="36287" xr:uid="{00000000-0005-0000-0000-0000E31D0000}"/>
    <cellStyle name="20 % - Markeringsfarve4 3 2 2 2 2 2 3" xfId="29286" xr:uid="{00000000-0005-0000-0000-0000E41D0000}"/>
    <cellStyle name="20 % - Markeringsfarve4 3 2 2 2 2 3" xfId="13864" xr:uid="{00000000-0005-0000-0000-0000E51D0000}"/>
    <cellStyle name="20 % - Markeringsfarve4 3 2 2 2 2 3 2" xfId="31822" xr:uid="{00000000-0005-0000-0000-0000E61D0000}"/>
    <cellStyle name="20 % - Markeringsfarve4 3 2 2 2 2 4" xfId="24820" xr:uid="{00000000-0005-0000-0000-0000E71D0000}"/>
    <cellStyle name="20 % - Markeringsfarve4 3 2 2 2 3" xfId="9138" xr:uid="{00000000-0005-0000-0000-0000E81D0000}"/>
    <cellStyle name="20 % - Markeringsfarve4 3 2 2 2 3 2" xfId="16926" xr:uid="{00000000-0005-0000-0000-0000E91D0000}"/>
    <cellStyle name="20 % - Markeringsfarve4 3 2 2 2 3 2 2" xfId="34877" xr:uid="{00000000-0005-0000-0000-0000EA1D0000}"/>
    <cellStyle name="20 % - Markeringsfarve4 3 2 2 2 3 3" xfId="27876" xr:uid="{00000000-0005-0000-0000-0000EB1D0000}"/>
    <cellStyle name="20 % - Markeringsfarve4 3 2 2 2 4" xfId="13863" xr:uid="{00000000-0005-0000-0000-0000EC1D0000}"/>
    <cellStyle name="20 % - Markeringsfarve4 3 2 2 2 4 2" xfId="31821" xr:uid="{00000000-0005-0000-0000-0000ED1D0000}"/>
    <cellStyle name="20 % - Markeringsfarve4 3 2 2 2 5" xfId="24819" xr:uid="{00000000-0005-0000-0000-0000EE1D0000}"/>
    <cellStyle name="20 % - Markeringsfarve4 3 2 2 3" xfId="5440" xr:uid="{00000000-0005-0000-0000-0000EF1D0000}"/>
    <cellStyle name="20 % - Markeringsfarve4 3 2 2 3 2" xfId="9794" xr:uid="{00000000-0005-0000-0000-0000F01D0000}"/>
    <cellStyle name="20 % - Markeringsfarve4 3 2 2 3 2 2" xfId="17576" xr:uid="{00000000-0005-0000-0000-0000F11D0000}"/>
    <cellStyle name="20 % - Markeringsfarve4 3 2 2 3 2 2 2" xfId="35527" xr:uid="{00000000-0005-0000-0000-0000F21D0000}"/>
    <cellStyle name="20 % - Markeringsfarve4 3 2 2 3 2 3" xfId="28526" xr:uid="{00000000-0005-0000-0000-0000F31D0000}"/>
    <cellStyle name="20 % - Markeringsfarve4 3 2 2 3 3" xfId="13865" xr:uid="{00000000-0005-0000-0000-0000F41D0000}"/>
    <cellStyle name="20 % - Markeringsfarve4 3 2 2 3 3 2" xfId="31823" xr:uid="{00000000-0005-0000-0000-0000F51D0000}"/>
    <cellStyle name="20 % - Markeringsfarve4 3 2 2 3 4" xfId="24821" xr:uid="{00000000-0005-0000-0000-0000F61D0000}"/>
    <cellStyle name="20 % - Markeringsfarve4 3 2 2 4" xfId="5441" xr:uid="{00000000-0005-0000-0000-0000F71D0000}"/>
    <cellStyle name="20 % - Markeringsfarve4 3 2 2 4 2" xfId="11579" xr:uid="{00000000-0005-0000-0000-0000F81D0000}"/>
    <cellStyle name="20 % - Markeringsfarve4 3 2 2 4 2 2" xfId="19331" xr:uid="{00000000-0005-0000-0000-0000F91D0000}"/>
    <cellStyle name="20 % - Markeringsfarve4 3 2 2 4 2 2 2" xfId="37282" xr:uid="{00000000-0005-0000-0000-0000FA1D0000}"/>
    <cellStyle name="20 % - Markeringsfarve4 3 2 2 4 2 3" xfId="30281" xr:uid="{00000000-0005-0000-0000-0000FB1D0000}"/>
    <cellStyle name="20 % - Markeringsfarve4 3 2 2 4 3" xfId="13866" xr:uid="{00000000-0005-0000-0000-0000FC1D0000}"/>
    <cellStyle name="20 % - Markeringsfarve4 3 2 2 4 3 2" xfId="31824" xr:uid="{00000000-0005-0000-0000-0000FD1D0000}"/>
    <cellStyle name="20 % - Markeringsfarve4 3 2 2 4 4" xfId="24822" xr:uid="{00000000-0005-0000-0000-0000FE1D0000}"/>
    <cellStyle name="20 % - Markeringsfarve4 3 2 2 5" xfId="8498" xr:uid="{00000000-0005-0000-0000-0000FF1D0000}"/>
    <cellStyle name="20 % - Markeringsfarve4 3 2 2 5 2" xfId="16287" xr:uid="{00000000-0005-0000-0000-0000001E0000}"/>
    <cellStyle name="20 % - Markeringsfarve4 3 2 2 5 2 2" xfId="34238" xr:uid="{00000000-0005-0000-0000-0000011E0000}"/>
    <cellStyle name="20 % - Markeringsfarve4 3 2 2 5 3" xfId="27237" xr:uid="{00000000-0005-0000-0000-0000021E0000}"/>
    <cellStyle name="20 % - Markeringsfarve4 3 2 2 6" xfId="13862" xr:uid="{00000000-0005-0000-0000-0000031E0000}"/>
    <cellStyle name="20 % - Markeringsfarve4 3 2 2 6 2" xfId="31820" xr:uid="{00000000-0005-0000-0000-0000041E0000}"/>
    <cellStyle name="20 % - Markeringsfarve4 3 2 2 7" xfId="24818" xr:uid="{00000000-0005-0000-0000-0000051E0000}"/>
    <cellStyle name="20 % - Markeringsfarve4 3 2 3" xfId="5442" xr:uid="{00000000-0005-0000-0000-0000061E0000}"/>
    <cellStyle name="20 % - Markeringsfarve4 3 2 3 2" xfId="5443" xr:uid="{00000000-0005-0000-0000-0000071E0000}"/>
    <cellStyle name="20 % - Markeringsfarve4 3 2 3 2 2" xfId="5444" xr:uid="{00000000-0005-0000-0000-0000081E0000}"/>
    <cellStyle name="20 % - Markeringsfarve4 3 2 3 2 2 2" xfId="10654" xr:uid="{00000000-0005-0000-0000-0000091E0000}"/>
    <cellStyle name="20 % - Markeringsfarve4 3 2 3 2 2 2 2" xfId="18426" xr:uid="{00000000-0005-0000-0000-00000A1E0000}"/>
    <cellStyle name="20 % - Markeringsfarve4 3 2 3 2 2 2 2 2" xfId="36377" xr:uid="{00000000-0005-0000-0000-00000B1E0000}"/>
    <cellStyle name="20 % - Markeringsfarve4 3 2 3 2 2 2 3" xfId="29376" xr:uid="{00000000-0005-0000-0000-00000C1E0000}"/>
    <cellStyle name="20 % - Markeringsfarve4 3 2 3 2 2 3" xfId="13869" xr:uid="{00000000-0005-0000-0000-00000D1E0000}"/>
    <cellStyle name="20 % - Markeringsfarve4 3 2 3 2 2 3 2" xfId="31827" xr:uid="{00000000-0005-0000-0000-00000E1E0000}"/>
    <cellStyle name="20 % - Markeringsfarve4 3 2 3 2 2 4" xfId="24825" xr:uid="{00000000-0005-0000-0000-00000F1E0000}"/>
    <cellStyle name="20 % - Markeringsfarve4 3 2 3 2 3" xfId="9218" xr:uid="{00000000-0005-0000-0000-0000101E0000}"/>
    <cellStyle name="20 % - Markeringsfarve4 3 2 3 2 3 2" xfId="17006" xr:uid="{00000000-0005-0000-0000-0000111E0000}"/>
    <cellStyle name="20 % - Markeringsfarve4 3 2 3 2 3 2 2" xfId="34957" xr:uid="{00000000-0005-0000-0000-0000121E0000}"/>
    <cellStyle name="20 % - Markeringsfarve4 3 2 3 2 3 3" xfId="27956" xr:uid="{00000000-0005-0000-0000-0000131E0000}"/>
    <cellStyle name="20 % - Markeringsfarve4 3 2 3 2 4" xfId="13868" xr:uid="{00000000-0005-0000-0000-0000141E0000}"/>
    <cellStyle name="20 % - Markeringsfarve4 3 2 3 2 4 2" xfId="31826" xr:uid="{00000000-0005-0000-0000-0000151E0000}"/>
    <cellStyle name="20 % - Markeringsfarve4 3 2 3 2 5" xfId="24824" xr:uid="{00000000-0005-0000-0000-0000161E0000}"/>
    <cellStyle name="20 % - Markeringsfarve4 3 2 3 3" xfId="5445" xr:uid="{00000000-0005-0000-0000-0000171E0000}"/>
    <cellStyle name="20 % - Markeringsfarve4 3 2 3 3 2" xfId="9884" xr:uid="{00000000-0005-0000-0000-0000181E0000}"/>
    <cellStyle name="20 % - Markeringsfarve4 3 2 3 3 2 2" xfId="17666" xr:uid="{00000000-0005-0000-0000-0000191E0000}"/>
    <cellStyle name="20 % - Markeringsfarve4 3 2 3 3 2 2 2" xfId="35617" xr:uid="{00000000-0005-0000-0000-00001A1E0000}"/>
    <cellStyle name="20 % - Markeringsfarve4 3 2 3 3 2 3" xfId="28616" xr:uid="{00000000-0005-0000-0000-00001B1E0000}"/>
    <cellStyle name="20 % - Markeringsfarve4 3 2 3 3 3" xfId="13870" xr:uid="{00000000-0005-0000-0000-00001C1E0000}"/>
    <cellStyle name="20 % - Markeringsfarve4 3 2 3 3 3 2" xfId="31828" xr:uid="{00000000-0005-0000-0000-00001D1E0000}"/>
    <cellStyle name="20 % - Markeringsfarve4 3 2 3 3 4" xfId="24826" xr:uid="{00000000-0005-0000-0000-00001E1E0000}"/>
    <cellStyle name="20 % - Markeringsfarve4 3 2 3 4" xfId="5446" xr:uid="{00000000-0005-0000-0000-00001F1E0000}"/>
    <cellStyle name="20 % - Markeringsfarve4 3 2 3 4 2" xfId="11303" xr:uid="{00000000-0005-0000-0000-0000201E0000}"/>
    <cellStyle name="20 % - Markeringsfarve4 3 2 3 4 2 2" xfId="19067" xr:uid="{00000000-0005-0000-0000-0000211E0000}"/>
    <cellStyle name="20 % - Markeringsfarve4 3 2 3 4 2 2 2" xfId="37018" xr:uid="{00000000-0005-0000-0000-0000221E0000}"/>
    <cellStyle name="20 % - Markeringsfarve4 3 2 3 4 2 3" xfId="30017" xr:uid="{00000000-0005-0000-0000-0000231E0000}"/>
    <cellStyle name="20 % - Markeringsfarve4 3 2 3 4 3" xfId="13871" xr:uid="{00000000-0005-0000-0000-0000241E0000}"/>
    <cellStyle name="20 % - Markeringsfarve4 3 2 3 4 3 2" xfId="31829" xr:uid="{00000000-0005-0000-0000-0000251E0000}"/>
    <cellStyle name="20 % - Markeringsfarve4 3 2 3 4 4" xfId="24827" xr:uid="{00000000-0005-0000-0000-0000261E0000}"/>
    <cellStyle name="20 % - Markeringsfarve4 3 2 3 5" xfId="8499" xr:uid="{00000000-0005-0000-0000-0000271E0000}"/>
    <cellStyle name="20 % - Markeringsfarve4 3 2 3 5 2" xfId="16288" xr:uid="{00000000-0005-0000-0000-0000281E0000}"/>
    <cellStyle name="20 % - Markeringsfarve4 3 2 3 5 2 2" xfId="34239" xr:uid="{00000000-0005-0000-0000-0000291E0000}"/>
    <cellStyle name="20 % - Markeringsfarve4 3 2 3 5 3" xfId="27238" xr:uid="{00000000-0005-0000-0000-00002A1E0000}"/>
    <cellStyle name="20 % - Markeringsfarve4 3 2 3 6" xfId="13867" xr:uid="{00000000-0005-0000-0000-00002B1E0000}"/>
    <cellStyle name="20 % - Markeringsfarve4 3 2 3 6 2" xfId="31825" xr:uid="{00000000-0005-0000-0000-00002C1E0000}"/>
    <cellStyle name="20 % - Markeringsfarve4 3 2 3 7" xfId="24823" xr:uid="{00000000-0005-0000-0000-00002D1E0000}"/>
    <cellStyle name="20 % - Markeringsfarve4 3 2 4" xfId="5447" xr:uid="{00000000-0005-0000-0000-00002E1E0000}"/>
    <cellStyle name="20 % - Markeringsfarve4 3 2 4 2" xfId="5448" xr:uid="{00000000-0005-0000-0000-00002F1E0000}"/>
    <cellStyle name="20 % - Markeringsfarve4 3 2 4 2 2" xfId="5449" xr:uid="{00000000-0005-0000-0000-0000301E0000}"/>
    <cellStyle name="20 % - Markeringsfarve4 3 2 4 2 2 2" xfId="10802" xr:uid="{00000000-0005-0000-0000-0000311E0000}"/>
    <cellStyle name="20 % - Markeringsfarve4 3 2 4 2 2 2 2" xfId="18574" xr:uid="{00000000-0005-0000-0000-0000321E0000}"/>
    <cellStyle name="20 % - Markeringsfarve4 3 2 4 2 2 2 2 2" xfId="36525" xr:uid="{00000000-0005-0000-0000-0000331E0000}"/>
    <cellStyle name="20 % - Markeringsfarve4 3 2 4 2 2 2 3" xfId="29524" xr:uid="{00000000-0005-0000-0000-0000341E0000}"/>
    <cellStyle name="20 % - Markeringsfarve4 3 2 4 2 2 3" xfId="13874" xr:uid="{00000000-0005-0000-0000-0000351E0000}"/>
    <cellStyle name="20 % - Markeringsfarve4 3 2 4 2 2 3 2" xfId="31832" xr:uid="{00000000-0005-0000-0000-0000361E0000}"/>
    <cellStyle name="20 % - Markeringsfarve4 3 2 4 2 2 4" xfId="24830" xr:uid="{00000000-0005-0000-0000-0000371E0000}"/>
    <cellStyle name="20 % - Markeringsfarve4 3 2 4 2 3" xfId="9340" xr:uid="{00000000-0005-0000-0000-0000381E0000}"/>
    <cellStyle name="20 % - Markeringsfarve4 3 2 4 2 3 2" xfId="17125" xr:uid="{00000000-0005-0000-0000-0000391E0000}"/>
    <cellStyle name="20 % - Markeringsfarve4 3 2 4 2 3 2 2" xfId="35076" xr:uid="{00000000-0005-0000-0000-00003A1E0000}"/>
    <cellStyle name="20 % - Markeringsfarve4 3 2 4 2 3 3" xfId="28075" xr:uid="{00000000-0005-0000-0000-00003B1E0000}"/>
    <cellStyle name="20 % - Markeringsfarve4 3 2 4 2 4" xfId="13873" xr:uid="{00000000-0005-0000-0000-00003C1E0000}"/>
    <cellStyle name="20 % - Markeringsfarve4 3 2 4 2 4 2" xfId="31831" xr:uid="{00000000-0005-0000-0000-00003D1E0000}"/>
    <cellStyle name="20 % - Markeringsfarve4 3 2 4 2 5" xfId="24829" xr:uid="{00000000-0005-0000-0000-00003E1E0000}"/>
    <cellStyle name="20 % - Markeringsfarve4 3 2 4 3" xfId="5450" xr:uid="{00000000-0005-0000-0000-00003F1E0000}"/>
    <cellStyle name="20 % - Markeringsfarve4 3 2 4 3 2" xfId="10078" xr:uid="{00000000-0005-0000-0000-0000401E0000}"/>
    <cellStyle name="20 % - Markeringsfarve4 3 2 4 3 2 2" xfId="17859" xr:uid="{00000000-0005-0000-0000-0000411E0000}"/>
    <cellStyle name="20 % - Markeringsfarve4 3 2 4 3 2 2 2" xfId="35810" xr:uid="{00000000-0005-0000-0000-0000421E0000}"/>
    <cellStyle name="20 % - Markeringsfarve4 3 2 4 3 2 3" xfId="28809" xr:uid="{00000000-0005-0000-0000-0000431E0000}"/>
    <cellStyle name="20 % - Markeringsfarve4 3 2 4 3 3" xfId="13875" xr:uid="{00000000-0005-0000-0000-0000441E0000}"/>
    <cellStyle name="20 % - Markeringsfarve4 3 2 4 3 3 2" xfId="31833" xr:uid="{00000000-0005-0000-0000-0000451E0000}"/>
    <cellStyle name="20 % - Markeringsfarve4 3 2 4 3 4" xfId="24831" xr:uid="{00000000-0005-0000-0000-0000461E0000}"/>
    <cellStyle name="20 % - Markeringsfarve4 3 2 4 4" xfId="5451" xr:uid="{00000000-0005-0000-0000-0000471E0000}"/>
    <cellStyle name="20 % - Markeringsfarve4 3 2 4 4 2" xfId="11551" xr:uid="{00000000-0005-0000-0000-0000481E0000}"/>
    <cellStyle name="20 % - Markeringsfarve4 3 2 4 4 2 2" xfId="19305" xr:uid="{00000000-0005-0000-0000-0000491E0000}"/>
    <cellStyle name="20 % - Markeringsfarve4 3 2 4 4 2 2 2" xfId="37256" xr:uid="{00000000-0005-0000-0000-00004A1E0000}"/>
    <cellStyle name="20 % - Markeringsfarve4 3 2 4 4 2 3" xfId="30255" xr:uid="{00000000-0005-0000-0000-00004B1E0000}"/>
    <cellStyle name="20 % - Markeringsfarve4 3 2 4 4 3" xfId="13876" xr:uid="{00000000-0005-0000-0000-00004C1E0000}"/>
    <cellStyle name="20 % - Markeringsfarve4 3 2 4 4 3 2" xfId="31834" xr:uid="{00000000-0005-0000-0000-00004D1E0000}"/>
    <cellStyle name="20 % - Markeringsfarve4 3 2 4 4 4" xfId="24832" xr:uid="{00000000-0005-0000-0000-00004E1E0000}"/>
    <cellStyle name="20 % - Markeringsfarve4 3 2 4 5" xfId="8500" xr:uid="{00000000-0005-0000-0000-00004F1E0000}"/>
    <cellStyle name="20 % - Markeringsfarve4 3 2 4 5 2" xfId="16289" xr:uid="{00000000-0005-0000-0000-0000501E0000}"/>
    <cellStyle name="20 % - Markeringsfarve4 3 2 4 5 2 2" xfId="34240" xr:uid="{00000000-0005-0000-0000-0000511E0000}"/>
    <cellStyle name="20 % - Markeringsfarve4 3 2 4 5 3" xfId="27239" xr:uid="{00000000-0005-0000-0000-0000521E0000}"/>
    <cellStyle name="20 % - Markeringsfarve4 3 2 4 6" xfId="13872" xr:uid="{00000000-0005-0000-0000-0000531E0000}"/>
    <cellStyle name="20 % - Markeringsfarve4 3 2 4 6 2" xfId="31830" xr:uid="{00000000-0005-0000-0000-0000541E0000}"/>
    <cellStyle name="20 % - Markeringsfarve4 3 2 4 7" xfId="24828" xr:uid="{00000000-0005-0000-0000-0000551E0000}"/>
    <cellStyle name="20 % - Markeringsfarve4 3 2 5" xfId="5452" xr:uid="{00000000-0005-0000-0000-0000561E0000}"/>
    <cellStyle name="20 % - Markeringsfarve4 3 2 5 2" xfId="5453" xr:uid="{00000000-0005-0000-0000-0000571E0000}"/>
    <cellStyle name="20 % - Markeringsfarve4 3 2 5 2 2" xfId="5454" xr:uid="{00000000-0005-0000-0000-0000581E0000}"/>
    <cellStyle name="20 % - Markeringsfarve4 3 2 5 2 2 2" xfId="10919" xr:uid="{00000000-0005-0000-0000-0000591E0000}"/>
    <cellStyle name="20 % - Markeringsfarve4 3 2 5 2 2 2 2" xfId="18691" xr:uid="{00000000-0005-0000-0000-00005A1E0000}"/>
    <cellStyle name="20 % - Markeringsfarve4 3 2 5 2 2 2 2 2" xfId="36642" xr:uid="{00000000-0005-0000-0000-00005B1E0000}"/>
    <cellStyle name="20 % - Markeringsfarve4 3 2 5 2 2 2 3" xfId="29641" xr:uid="{00000000-0005-0000-0000-00005C1E0000}"/>
    <cellStyle name="20 % - Markeringsfarve4 3 2 5 2 2 3" xfId="13879" xr:uid="{00000000-0005-0000-0000-00005D1E0000}"/>
    <cellStyle name="20 % - Markeringsfarve4 3 2 5 2 2 3 2" xfId="31837" xr:uid="{00000000-0005-0000-0000-00005E1E0000}"/>
    <cellStyle name="20 % - Markeringsfarve4 3 2 5 2 2 4" xfId="24835" xr:uid="{00000000-0005-0000-0000-00005F1E0000}"/>
    <cellStyle name="20 % - Markeringsfarve4 3 2 5 2 3" xfId="9439" xr:uid="{00000000-0005-0000-0000-0000601E0000}"/>
    <cellStyle name="20 % - Markeringsfarve4 3 2 5 2 3 2" xfId="17224" xr:uid="{00000000-0005-0000-0000-0000611E0000}"/>
    <cellStyle name="20 % - Markeringsfarve4 3 2 5 2 3 2 2" xfId="35175" xr:uid="{00000000-0005-0000-0000-0000621E0000}"/>
    <cellStyle name="20 % - Markeringsfarve4 3 2 5 2 3 3" xfId="28174" xr:uid="{00000000-0005-0000-0000-0000631E0000}"/>
    <cellStyle name="20 % - Markeringsfarve4 3 2 5 2 4" xfId="13878" xr:uid="{00000000-0005-0000-0000-0000641E0000}"/>
    <cellStyle name="20 % - Markeringsfarve4 3 2 5 2 4 2" xfId="31836" xr:uid="{00000000-0005-0000-0000-0000651E0000}"/>
    <cellStyle name="20 % - Markeringsfarve4 3 2 5 2 5" xfId="24834" xr:uid="{00000000-0005-0000-0000-0000661E0000}"/>
    <cellStyle name="20 % - Markeringsfarve4 3 2 5 3" xfId="5455" xr:uid="{00000000-0005-0000-0000-0000671E0000}"/>
    <cellStyle name="20 % - Markeringsfarve4 3 2 5 3 2" xfId="10195" xr:uid="{00000000-0005-0000-0000-0000681E0000}"/>
    <cellStyle name="20 % - Markeringsfarve4 3 2 5 3 2 2" xfId="17976" xr:uid="{00000000-0005-0000-0000-0000691E0000}"/>
    <cellStyle name="20 % - Markeringsfarve4 3 2 5 3 2 2 2" xfId="35927" xr:uid="{00000000-0005-0000-0000-00006A1E0000}"/>
    <cellStyle name="20 % - Markeringsfarve4 3 2 5 3 2 3" xfId="28926" xr:uid="{00000000-0005-0000-0000-00006B1E0000}"/>
    <cellStyle name="20 % - Markeringsfarve4 3 2 5 3 3" xfId="13880" xr:uid="{00000000-0005-0000-0000-00006C1E0000}"/>
    <cellStyle name="20 % - Markeringsfarve4 3 2 5 3 3 2" xfId="31838" xr:uid="{00000000-0005-0000-0000-00006D1E0000}"/>
    <cellStyle name="20 % - Markeringsfarve4 3 2 5 3 4" xfId="24836" xr:uid="{00000000-0005-0000-0000-00006E1E0000}"/>
    <cellStyle name="20 % - Markeringsfarve4 3 2 5 4" xfId="5456" xr:uid="{00000000-0005-0000-0000-00006F1E0000}"/>
    <cellStyle name="20 % - Markeringsfarve4 3 2 5 4 2" xfId="11200" xr:uid="{00000000-0005-0000-0000-0000701E0000}"/>
    <cellStyle name="20 % - Markeringsfarve4 3 2 5 4 2 2" xfId="18965" xr:uid="{00000000-0005-0000-0000-0000711E0000}"/>
    <cellStyle name="20 % - Markeringsfarve4 3 2 5 4 2 2 2" xfId="36916" xr:uid="{00000000-0005-0000-0000-0000721E0000}"/>
    <cellStyle name="20 % - Markeringsfarve4 3 2 5 4 2 3" xfId="29915" xr:uid="{00000000-0005-0000-0000-0000731E0000}"/>
    <cellStyle name="20 % - Markeringsfarve4 3 2 5 4 3" xfId="13881" xr:uid="{00000000-0005-0000-0000-0000741E0000}"/>
    <cellStyle name="20 % - Markeringsfarve4 3 2 5 4 3 2" xfId="31839" xr:uid="{00000000-0005-0000-0000-0000751E0000}"/>
    <cellStyle name="20 % - Markeringsfarve4 3 2 5 4 4" xfId="24837" xr:uid="{00000000-0005-0000-0000-0000761E0000}"/>
    <cellStyle name="20 % - Markeringsfarve4 3 2 5 5" xfId="8501" xr:uid="{00000000-0005-0000-0000-0000771E0000}"/>
    <cellStyle name="20 % - Markeringsfarve4 3 2 5 5 2" xfId="16290" xr:uid="{00000000-0005-0000-0000-0000781E0000}"/>
    <cellStyle name="20 % - Markeringsfarve4 3 2 5 5 2 2" xfId="34241" xr:uid="{00000000-0005-0000-0000-0000791E0000}"/>
    <cellStyle name="20 % - Markeringsfarve4 3 2 5 5 3" xfId="27240" xr:uid="{00000000-0005-0000-0000-00007A1E0000}"/>
    <cellStyle name="20 % - Markeringsfarve4 3 2 5 6" xfId="13877" xr:uid="{00000000-0005-0000-0000-00007B1E0000}"/>
    <cellStyle name="20 % - Markeringsfarve4 3 2 5 6 2" xfId="31835" xr:uid="{00000000-0005-0000-0000-00007C1E0000}"/>
    <cellStyle name="20 % - Markeringsfarve4 3 2 5 7" xfId="24833" xr:uid="{00000000-0005-0000-0000-00007D1E0000}"/>
    <cellStyle name="20 % - Markeringsfarve4 3 2 6" xfId="5457" xr:uid="{00000000-0005-0000-0000-00007E1E0000}"/>
    <cellStyle name="20 % - Markeringsfarve4 3 2 6 2" xfId="5458" xr:uid="{00000000-0005-0000-0000-00007F1E0000}"/>
    <cellStyle name="20 % - Markeringsfarve4 3 2 6 2 2" xfId="5459" xr:uid="{00000000-0005-0000-0000-0000801E0000}"/>
    <cellStyle name="20 % - Markeringsfarve4 3 2 6 2 2 2" xfId="11009" xr:uid="{00000000-0005-0000-0000-0000811E0000}"/>
    <cellStyle name="20 % - Markeringsfarve4 3 2 6 2 2 2 2" xfId="18781" xr:uid="{00000000-0005-0000-0000-0000821E0000}"/>
    <cellStyle name="20 % - Markeringsfarve4 3 2 6 2 2 2 2 2" xfId="36732" xr:uid="{00000000-0005-0000-0000-0000831E0000}"/>
    <cellStyle name="20 % - Markeringsfarve4 3 2 6 2 2 2 3" xfId="29731" xr:uid="{00000000-0005-0000-0000-0000841E0000}"/>
    <cellStyle name="20 % - Markeringsfarve4 3 2 6 2 2 3" xfId="13884" xr:uid="{00000000-0005-0000-0000-0000851E0000}"/>
    <cellStyle name="20 % - Markeringsfarve4 3 2 6 2 2 3 2" xfId="31842" xr:uid="{00000000-0005-0000-0000-0000861E0000}"/>
    <cellStyle name="20 % - Markeringsfarve4 3 2 6 2 2 4" xfId="24840" xr:uid="{00000000-0005-0000-0000-0000871E0000}"/>
    <cellStyle name="20 % - Markeringsfarve4 3 2 6 2 3" xfId="9520" xr:uid="{00000000-0005-0000-0000-0000881E0000}"/>
    <cellStyle name="20 % - Markeringsfarve4 3 2 6 2 3 2" xfId="17305" xr:uid="{00000000-0005-0000-0000-0000891E0000}"/>
    <cellStyle name="20 % - Markeringsfarve4 3 2 6 2 3 2 2" xfId="35256" xr:uid="{00000000-0005-0000-0000-00008A1E0000}"/>
    <cellStyle name="20 % - Markeringsfarve4 3 2 6 2 3 3" xfId="28255" xr:uid="{00000000-0005-0000-0000-00008B1E0000}"/>
    <cellStyle name="20 % - Markeringsfarve4 3 2 6 2 4" xfId="13883" xr:uid="{00000000-0005-0000-0000-00008C1E0000}"/>
    <cellStyle name="20 % - Markeringsfarve4 3 2 6 2 4 2" xfId="31841" xr:uid="{00000000-0005-0000-0000-00008D1E0000}"/>
    <cellStyle name="20 % - Markeringsfarve4 3 2 6 2 5" xfId="24839" xr:uid="{00000000-0005-0000-0000-00008E1E0000}"/>
    <cellStyle name="20 % - Markeringsfarve4 3 2 6 3" xfId="5460" xr:uid="{00000000-0005-0000-0000-00008F1E0000}"/>
    <cellStyle name="20 % - Markeringsfarve4 3 2 6 3 2" xfId="10286" xr:uid="{00000000-0005-0000-0000-0000901E0000}"/>
    <cellStyle name="20 % - Markeringsfarve4 3 2 6 3 2 2" xfId="18067" xr:uid="{00000000-0005-0000-0000-0000911E0000}"/>
    <cellStyle name="20 % - Markeringsfarve4 3 2 6 3 2 2 2" xfId="36018" xr:uid="{00000000-0005-0000-0000-0000921E0000}"/>
    <cellStyle name="20 % - Markeringsfarve4 3 2 6 3 2 3" xfId="29017" xr:uid="{00000000-0005-0000-0000-0000931E0000}"/>
    <cellStyle name="20 % - Markeringsfarve4 3 2 6 3 3" xfId="13885" xr:uid="{00000000-0005-0000-0000-0000941E0000}"/>
    <cellStyle name="20 % - Markeringsfarve4 3 2 6 3 3 2" xfId="31843" xr:uid="{00000000-0005-0000-0000-0000951E0000}"/>
    <cellStyle name="20 % - Markeringsfarve4 3 2 6 3 4" xfId="24841" xr:uid="{00000000-0005-0000-0000-0000961E0000}"/>
    <cellStyle name="20 % - Markeringsfarve4 3 2 6 4" xfId="5461" xr:uid="{00000000-0005-0000-0000-0000971E0000}"/>
    <cellStyle name="20 % - Markeringsfarve4 3 2 6 4 2" xfId="11487" xr:uid="{00000000-0005-0000-0000-0000981E0000}"/>
    <cellStyle name="20 % - Markeringsfarve4 3 2 6 4 2 2" xfId="19245" xr:uid="{00000000-0005-0000-0000-0000991E0000}"/>
    <cellStyle name="20 % - Markeringsfarve4 3 2 6 4 2 2 2" xfId="37196" xr:uid="{00000000-0005-0000-0000-00009A1E0000}"/>
    <cellStyle name="20 % - Markeringsfarve4 3 2 6 4 2 3" xfId="30195" xr:uid="{00000000-0005-0000-0000-00009B1E0000}"/>
    <cellStyle name="20 % - Markeringsfarve4 3 2 6 4 3" xfId="13886" xr:uid="{00000000-0005-0000-0000-00009C1E0000}"/>
    <cellStyle name="20 % - Markeringsfarve4 3 2 6 4 3 2" xfId="31844" xr:uid="{00000000-0005-0000-0000-00009D1E0000}"/>
    <cellStyle name="20 % - Markeringsfarve4 3 2 6 4 4" xfId="24842" xr:uid="{00000000-0005-0000-0000-00009E1E0000}"/>
    <cellStyle name="20 % - Markeringsfarve4 3 2 6 5" xfId="8502" xr:uid="{00000000-0005-0000-0000-00009F1E0000}"/>
    <cellStyle name="20 % - Markeringsfarve4 3 2 6 5 2" xfId="16291" xr:uid="{00000000-0005-0000-0000-0000A01E0000}"/>
    <cellStyle name="20 % - Markeringsfarve4 3 2 6 5 2 2" xfId="34242" xr:uid="{00000000-0005-0000-0000-0000A11E0000}"/>
    <cellStyle name="20 % - Markeringsfarve4 3 2 6 5 3" xfId="27241" xr:uid="{00000000-0005-0000-0000-0000A21E0000}"/>
    <cellStyle name="20 % - Markeringsfarve4 3 2 6 6" xfId="13882" xr:uid="{00000000-0005-0000-0000-0000A31E0000}"/>
    <cellStyle name="20 % - Markeringsfarve4 3 2 6 6 2" xfId="31840" xr:uid="{00000000-0005-0000-0000-0000A41E0000}"/>
    <cellStyle name="20 % - Markeringsfarve4 3 2 6 7" xfId="24838" xr:uid="{00000000-0005-0000-0000-0000A51E0000}"/>
    <cellStyle name="20 % - Markeringsfarve4 3 2 7" xfId="5462" xr:uid="{00000000-0005-0000-0000-0000A61E0000}"/>
    <cellStyle name="20 % - Markeringsfarve4 3 2 7 2" xfId="5463" xr:uid="{00000000-0005-0000-0000-0000A71E0000}"/>
    <cellStyle name="20 % - Markeringsfarve4 3 2 7 2 2" xfId="10445" xr:uid="{00000000-0005-0000-0000-0000A81E0000}"/>
    <cellStyle name="20 % - Markeringsfarve4 3 2 7 2 2 2" xfId="18217" xr:uid="{00000000-0005-0000-0000-0000A91E0000}"/>
    <cellStyle name="20 % - Markeringsfarve4 3 2 7 2 2 2 2" xfId="36168" xr:uid="{00000000-0005-0000-0000-0000AA1E0000}"/>
    <cellStyle name="20 % - Markeringsfarve4 3 2 7 2 2 3" xfId="29167" xr:uid="{00000000-0005-0000-0000-0000AB1E0000}"/>
    <cellStyle name="20 % - Markeringsfarve4 3 2 7 2 3" xfId="13888" xr:uid="{00000000-0005-0000-0000-0000AC1E0000}"/>
    <cellStyle name="20 % - Markeringsfarve4 3 2 7 2 3 2" xfId="31846" xr:uid="{00000000-0005-0000-0000-0000AD1E0000}"/>
    <cellStyle name="20 % - Markeringsfarve4 3 2 7 2 4" xfId="24844" xr:uid="{00000000-0005-0000-0000-0000AE1E0000}"/>
    <cellStyle name="20 % - Markeringsfarve4 3 2 7 3" xfId="9039" xr:uid="{00000000-0005-0000-0000-0000AF1E0000}"/>
    <cellStyle name="20 % - Markeringsfarve4 3 2 7 3 2" xfId="16827" xr:uid="{00000000-0005-0000-0000-0000B01E0000}"/>
    <cellStyle name="20 % - Markeringsfarve4 3 2 7 3 2 2" xfId="34778" xr:uid="{00000000-0005-0000-0000-0000B11E0000}"/>
    <cellStyle name="20 % - Markeringsfarve4 3 2 7 3 3" xfId="27777" xr:uid="{00000000-0005-0000-0000-0000B21E0000}"/>
    <cellStyle name="20 % - Markeringsfarve4 3 2 7 4" xfId="13887" xr:uid="{00000000-0005-0000-0000-0000B31E0000}"/>
    <cellStyle name="20 % - Markeringsfarve4 3 2 7 4 2" xfId="31845" xr:uid="{00000000-0005-0000-0000-0000B41E0000}"/>
    <cellStyle name="20 % - Markeringsfarve4 3 2 7 5" xfId="24843" xr:uid="{00000000-0005-0000-0000-0000B51E0000}"/>
    <cellStyle name="20 % - Markeringsfarve4 3 2 8" xfId="5464" xr:uid="{00000000-0005-0000-0000-0000B61E0000}"/>
    <cellStyle name="20 % - Markeringsfarve4 3 2 8 2" xfId="9673" xr:uid="{00000000-0005-0000-0000-0000B71E0000}"/>
    <cellStyle name="20 % - Markeringsfarve4 3 2 8 2 2" xfId="17455" xr:uid="{00000000-0005-0000-0000-0000B81E0000}"/>
    <cellStyle name="20 % - Markeringsfarve4 3 2 8 2 2 2" xfId="35406" xr:uid="{00000000-0005-0000-0000-0000B91E0000}"/>
    <cellStyle name="20 % - Markeringsfarve4 3 2 8 2 3" xfId="28405" xr:uid="{00000000-0005-0000-0000-0000BA1E0000}"/>
    <cellStyle name="20 % - Markeringsfarve4 3 2 8 3" xfId="13889" xr:uid="{00000000-0005-0000-0000-0000BB1E0000}"/>
    <cellStyle name="20 % - Markeringsfarve4 3 2 8 3 2" xfId="31847" xr:uid="{00000000-0005-0000-0000-0000BC1E0000}"/>
    <cellStyle name="20 % - Markeringsfarve4 3 2 8 4" xfId="24845" xr:uid="{00000000-0005-0000-0000-0000BD1E0000}"/>
    <cellStyle name="20 % - Markeringsfarve4 3 2 9" xfId="5465" xr:uid="{00000000-0005-0000-0000-0000BE1E0000}"/>
    <cellStyle name="20 % - Markeringsfarve4 3 2 9 2" xfId="11344" xr:uid="{00000000-0005-0000-0000-0000BF1E0000}"/>
    <cellStyle name="20 % - Markeringsfarve4 3 2 9 2 2" xfId="19107" xr:uid="{00000000-0005-0000-0000-0000C01E0000}"/>
    <cellStyle name="20 % - Markeringsfarve4 3 2 9 2 2 2" xfId="37058" xr:uid="{00000000-0005-0000-0000-0000C11E0000}"/>
    <cellStyle name="20 % - Markeringsfarve4 3 2 9 2 3" xfId="30057" xr:uid="{00000000-0005-0000-0000-0000C21E0000}"/>
    <cellStyle name="20 % - Markeringsfarve4 3 2 9 3" xfId="13890" xr:uid="{00000000-0005-0000-0000-0000C31E0000}"/>
    <cellStyle name="20 % - Markeringsfarve4 3 2 9 3 2" xfId="31848" xr:uid="{00000000-0005-0000-0000-0000C41E0000}"/>
    <cellStyle name="20 % - Markeringsfarve4 3 2 9 4" xfId="24846" xr:uid="{00000000-0005-0000-0000-0000C51E0000}"/>
    <cellStyle name="20 % - Markeringsfarve4 3 3" xfId="5466" xr:uid="{00000000-0005-0000-0000-0000C61E0000}"/>
    <cellStyle name="20 % - Markeringsfarve4 3 3 10" xfId="8503" xr:uid="{00000000-0005-0000-0000-0000C71E0000}"/>
    <cellStyle name="20 % - Markeringsfarve4 3 3 10 2" xfId="16292" xr:uid="{00000000-0005-0000-0000-0000C81E0000}"/>
    <cellStyle name="20 % - Markeringsfarve4 3 3 10 2 2" xfId="34243" xr:uid="{00000000-0005-0000-0000-0000C91E0000}"/>
    <cellStyle name="20 % - Markeringsfarve4 3 3 10 3" xfId="27242" xr:uid="{00000000-0005-0000-0000-0000CA1E0000}"/>
    <cellStyle name="20 % - Markeringsfarve4 3 3 11" xfId="13891" xr:uid="{00000000-0005-0000-0000-0000CB1E0000}"/>
    <cellStyle name="20 % - Markeringsfarve4 3 3 11 2" xfId="31849" xr:uid="{00000000-0005-0000-0000-0000CC1E0000}"/>
    <cellStyle name="20 % - Markeringsfarve4 3 3 12" xfId="24847" xr:uid="{00000000-0005-0000-0000-0000CD1E0000}"/>
    <cellStyle name="20 % - Markeringsfarve4 3 3 2" xfId="5467" xr:uid="{00000000-0005-0000-0000-0000CE1E0000}"/>
    <cellStyle name="20 % - Markeringsfarve4 3 3 2 2" xfId="5468" xr:uid="{00000000-0005-0000-0000-0000CF1E0000}"/>
    <cellStyle name="20 % - Markeringsfarve4 3 3 2 2 2" xfId="5469" xr:uid="{00000000-0005-0000-0000-0000D01E0000}"/>
    <cellStyle name="20 % - Markeringsfarve4 3 3 2 2 2 2" xfId="10603" xr:uid="{00000000-0005-0000-0000-0000D11E0000}"/>
    <cellStyle name="20 % - Markeringsfarve4 3 3 2 2 2 2 2" xfId="18375" xr:uid="{00000000-0005-0000-0000-0000D21E0000}"/>
    <cellStyle name="20 % - Markeringsfarve4 3 3 2 2 2 2 2 2" xfId="36326" xr:uid="{00000000-0005-0000-0000-0000D31E0000}"/>
    <cellStyle name="20 % - Markeringsfarve4 3 3 2 2 2 2 3" xfId="29325" xr:uid="{00000000-0005-0000-0000-0000D41E0000}"/>
    <cellStyle name="20 % - Markeringsfarve4 3 3 2 2 2 3" xfId="13894" xr:uid="{00000000-0005-0000-0000-0000D51E0000}"/>
    <cellStyle name="20 % - Markeringsfarve4 3 3 2 2 2 3 2" xfId="31852" xr:uid="{00000000-0005-0000-0000-0000D61E0000}"/>
    <cellStyle name="20 % - Markeringsfarve4 3 3 2 2 2 4" xfId="24850" xr:uid="{00000000-0005-0000-0000-0000D71E0000}"/>
    <cellStyle name="20 % - Markeringsfarve4 3 3 2 2 3" xfId="9171" xr:uid="{00000000-0005-0000-0000-0000D81E0000}"/>
    <cellStyle name="20 % - Markeringsfarve4 3 3 2 2 3 2" xfId="16959" xr:uid="{00000000-0005-0000-0000-0000D91E0000}"/>
    <cellStyle name="20 % - Markeringsfarve4 3 3 2 2 3 2 2" xfId="34910" xr:uid="{00000000-0005-0000-0000-0000DA1E0000}"/>
    <cellStyle name="20 % - Markeringsfarve4 3 3 2 2 3 3" xfId="27909" xr:uid="{00000000-0005-0000-0000-0000DB1E0000}"/>
    <cellStyle name="20 % - Markeringsfarve4 3 3 2 2 4" xfId="13893" xr:uid="{00000000-0005-0000-0000-0000DC1E0000}"/>
    <cellStyle name="20 % - Markeringsfarve4 3 3 2 2 4 2" xfId="31851" xr:uid="{00000000-0005-0000-0000-0000DD1E0000}"/>
    <cellStyle name="20 % - Markeringsfarve4 3 3 2 2 5" xfId="24849" xr:uid="{00000000-0005-0000-0000-0000DE1E0000}"/>
    <cellStyle name="20 % - Markeringsfarve4 3 3 2 3" xfId="5470" xr:uid="{00000000-0005-0000-0000-0000DF1E0000}"/>
    <cellStyle name="20 % - Markeringsfarve4 3 3 2 3 2" xfId="9833" xr:uid="{00000000-0005-0000-0000-0000E01E0000}"/>
    <cellStyle name="20 % - Markeringsfarve4 3 3 2 3 2 2" xfId="17615" xr:uid="{00000000-0005-0000-0000-0000E11E0000}"/>
    <cellStyle name="20 % - Markeringsfarve4 3 3 2 3 2 2 2" xfId="35566" xr:uid="{00000000-0005-0000-0000-0000E21E0000}"/>
    <cellStyle name="20 % - Markeringsfarve4 3 3 2 3 2 3" xfId="28565" xr:uid="{00000000-0005-0000-0000-0000E31E0000}"/>
    <cellStyle name="20 % - Markeringsfarve4 3 3 2 3 3" xfId="13895" xr:uid="{00000000-0005-0000-0000-0000E41E0000}"/>
    <cellStyle name="20 % - Markeringsfarve4 3 3 2 3 3 2" xfId="31853" xr:uid="{00000000-0005-0000-0000-0000E51E0000}"/>
    <cellStyle name="20 % - Markeringsfarve4 3 3 2 3 4" xfId="24851" xr:uid="{00000000-0005-0000-0000-0000E61E0000}"/>
    <cellStyle name="20 % - Markeringsfarve4 3 3 2 4" xfId="5471" xr:uid="{00000000-0005-0000-0000-0000E71E0000}"/>
    <cellStyle name="20 % - Markeringsfarve4 3 3 2 4 2" xfId="10397" xr:uid="{00000000-0005-0000-0000-0000E81E0000}"/>
    <cellStyle name="20 % - Markeringsfarve4 3 3 2 4 2 2" xfId="18169" xr:uid="{00000000-0005-0000-0000-0000E91E0000}"/>
    <cellStyle name="20 % - Markeringsfarve4 3 3 2 4 2 2 2" xfId="36120" xr:uid="{00000000-0005-0000-0000-0000EA1E0000}"/>
    <cellStyle name="20 % - Markeringsfarve4 3 3 2 4 2 3" xfId="29119" xr:uid="{00000000-0005-0000-0000-0000EB1E0000}"/>
    <cellStyle name="20 % - Markeringsfarve4 3 3 2 4 3" xfId="13896" xr:uid="{00000000-0005-0000-0000-0000EC1E0000}"/>
    <cellStyle name="20 % - Markeringsfarve4 3 3 2 4 3 2" xfId="31854" xr:uid="{00000000-0005-0000-0000-0000ED1E0000}"/>
    <cellStyle name="20 % - Markeringsfarve4 3 3 2 4 4" xfId="24852" xr:uid="{00000000-0005-0000-0000-0000EE1E0000}"/>
    <cellStyle name="20 % - Markeringsfarve4 3 3 2 5" xfId="8504" xr:uid="{00000000-0005-0000-0000-0000EF1E0000}"/>
    <cellStyle name="20 % - Markeringsfarve4 3 3 2 5 2" xfId="16293" xr:uid="{00000000-0005-0000-0000-0000F01E0000}"/>
    <cellStyle name="20 % - Markeringsfarve4 3 3 2 5 2 2" xfId="34244" xr:uid="{00000000-0005-0000-0000-0000F11E0000}"/>
    <cellStyle name="20 % - Markeringsfarve4 3 3 2 5 3" xfId="27243" xr:uid="{00000000-0005-0000-0000-0000F21E0000}"/>
    <cellStyle name="20 % - Markeringsfarve4 3 3 2 6" xfId="13892" xr:uid="{00000000-0005-0000-0000-0000F31E0000}"/>
    <cellStyle name="20 % - Markeringsfarve4 3 3 2 6 2" xfId="31850" xr:uid="{00000000-0005-0000-0000-0000F41E0000}"/>
    <cellStyle name="20 % - Markeringsfarve4 3 3 2 7" xfId="24848" xr:uid="{00000000-0005-0000-0000-0000F51E0000}"/>
    <cellStyle name="20 % - Markeringsfarve4 3 3 3" xfId="5472" xr:uid="{00000000-0005-0000-0000-0000F61E0000}"/>
    <cellStyle name="20 % - Markeringsfarve4 3 3 3 2" xfId="5473" xr:uid="{00000000-0005-0000-0000-0000F71E0000}"/>
    <cellStyle name="20 % - Markeringsfarve4 3 3 3 2 2" xfId="5474" xr:uid="{00000000-0005-0000-0000-0000F81E0000}"/>
    <cellStyle name="20 % - Markeringsfarve4 3 3 3 2 2 2" xfId="10655" xr:uid="{00000000-0005-0000-0000-0000F91E0000}"/>
    <cellStyle name="20 % - Markeringsfarve4 3 3 3 2 2 2 2" xfId="18427" xr:uid="{00000000-0005-0000-0000-0000FA1E0000}"/>
    <cellStyle name="20 % - Markeringsfarve4 3 3 3 2 2 2 2 2" xfId="36378" xr:uid="{00000000-0005-0000-0000-0000FB1E0000}"/>
    <cellStyle name="20 % - Markeringsfarve4 3 3 3 2 2 2 3" xfId="29377" xr:uid="{00000000-0005-0000-0000-0000FC1E0000}"/>
    <cellStyle name="20 % - Markeringsfarve4 3 3 3 2 2 3" xfId="13899" xr:uid="{00000000-0005-0000-0000-0000FD1E0000}"/>
    <cellStyle name="20 % - Markeringsfarve4 3 3 3 2 2 3 2" xfId="31857" xr:uid="{00000000-0005-0000-0000-0000FE1E0000}"/>
    <cellStyle name="20 % - Markeringsfarve4 3 3 3 2 2 4" xfId="24855" xr:uid="{00000000-0005-0000-0000-0000FF1E0000}"/>
    <cellStyle name="20 % - Markeringsfarve4 3 3 3 2 3" xfId="9219" xr:uid="{00000000-0005-0000-0000-0000001F0000}"/>
    <cellStyle name="20 % - Markeringsfarve4 3 3 3 2 3 2" xfId="17007" xr:uid="{00000000-0005-0000-0000-0000011F0000}"/>
    <cellStyle name="20 % - Markeringsfarve4 3 3 3 2 3 2 2" xfId="34958" xr:uid="{00000000-0005-0000-0000-0000021F0000}"/>
    <cellStyle name="20 % - Markeringsfarve4 3 3 3 2 3 3" xfId="27957" xr:uid="{00000000-0005-0000-0000-0000031F0000}"/>
    <cellStyle name="20 % - Markeringsfarve4 3 3 3 2 4" xfId="13898" xr:uid="{00000000-0005-0000-0000-0000041F0000}"/>
    <cellStyle name="20 % - Markeringsfarve4 3 3 3 2 4 2" xfId="31856" xr:uid="{00000000-0005-0000-0000-0000051F0000}"/>
    <cellStyle name="20 % - Markeringsfarve4 3 3 3 2 5" xfId="24854" xr:uid="{00000000-0005-0000-0000-0000061F0000}"/>
    <cellStyle name="20 % - Markeringsfarve4 3 3 3 3" xfId="5475" xr:uid="{00000000-0005-0000-0000-0000071F0000}"/>
    <cellStyle name="20 % - Markeringsfarve4 3 3 3 3 2" xfId="9885" xr:uid="{00000000-0005-0000-0000-0000081F0000}"/>
    <cellStyle name="20 % - Markeringsfarve4 3 3 3 3 2 2" xfId="17667" xr:uid="{00000000-0005-0000-0000-0000091F0000}"/>
    <cellStyle name="20 % - Markeringsfarve4 3 3 3 3 2 2 2" xfId="35618" xr:uid="{00000000-0005-0000-0000-00000A1F0000}"/>
    <cellStyle name="20 % - Markeringsfarve4 3 3 3 3 2 3" xfId="28617" xr:uid="{00000000-0005-0000-0000-00000B1F0000}"/>
    <cellStyle name="20 % - Markeringsfarve4 3 3 3 3 3" xfId="13900" xr:uid="{00000000-0005-0000-0000-00000C1F0000}"/>
    <cellStyle name="20 % - Markeringsfarve4 3 3 3 3 3 2" xfId="31858" xr:uid="{00000000-0005-0000-0000-00000D1F0000}"/>
    <cellStyle name="20 % - Markeringsfarve4 3 3 3 3 4" xfId="24856" xr:uid="{00000000-0005-0000-0000-00000E1F0000}"/>
    <cellStyle name="20 % - Markeringsfarve4 3 3 3 4" xfId="5476" xr:uid="{00000000-0005-0000-0000-00000F1F0000}"/>
    <cellStyle name="20 % - Markeringsfarve4 3 3 3 4 2" xfId="9983" xr:uid="{00000000-0005-0000-0000-0000101F0000}"/>
    <cellStyle name="20 % - Markeringsfarve4 3 3 3 4 2 2" xfId="17765" xr:uid="{00000000-0005-0000-0000-0000111F0000}"/>
    <cellStyle name="20 % - Markeringsfarve4 3 3 3 4 2 2 2" xfId="35716" xr:uid="{00000000-0005-0000-0000-0000121F0000}"/>
    <cellStyle name="20 % - Markeringsfarve4 3 3 3 4 2 3" xfId="28715" xr:uid="{00000000-0005-0000-0000-0000131F0000}"/>
    <cellStyle name="20 % - Markeringsfarve4 3 3 3 4 3" xfId="13901" xr:uid="{00000000-0005-0000-0000-0000141F0000}"/>
    <cellStyle name="20 % - Markeringsfarve4 3 3 3 4 3 2" xfId="31859" xr:uid="{00000000-0005-0000-0000-0000151F0000}"/>
    <cellStyle name="20 % - Markeringsfarve4 3 3 3 4 4" xfId="24857" xr:uid="{00000000-0005-0000-0000-0000161F0000}"/>
    <cellStyle name="20 % - Markeringsfarve4 3 3 3 5" xfId="8505" xr:uid="{00000000-0005-0000-0000-0000171F0000}"/>
    <cellStyle name="20 % - Markeringsfarve4 3 3 3 5 2" xfId="16294" xr:uid="{00000000-0005-0000-0000-0000181F0000}"/>
    <cellStyle name="20 % - Markeringsfarve4 3 3 3 5 2 2" xfId="34245" xr:uid="{00000000-0005-0000-0000-0000191F0000}"/>
    <cellStyle name="20 % - Markeringsfarve4 3 3 3 5 3" xfId="27244" xr:uid="{00000000-0005-0000-0000-00001A1F0000}"/>
    <cellStyle name="20 % - Markeringsfarve4 3 3 3 6" xfId="13897" xr:uid="{00000000-0005-0000-0000-00001B1F0000}"/>
    <cellStyle name="20 % - Markeringsfarve4 3 3 3 6 2" xfId="31855" xr:uid="{00000000-0005-0000-0000-00001C1F0000}"/>
    <cellStyle name="20 % - Markeringsfarve4 3 3 3 7" xfId="24853" xr:uid="{00000000-0005-0000-0000-00001D1F0000}"/>
    <cellStyle name="20 % - Markeringsfarve4 3 3 4" xfId="5477" xr:uid="{00000000-0005-0000-0000-00001E1F0000}"/>
    <cellStyle name="20 % - Markeringsfarve4 3 3 4 2" xfId="5478" xr:uid="{00000000-0005-0000-0000-00001F1F0000}"/>
    <cellStyle name="20 % - Markeringsfarve4 3 3 4 2 2" xfId="5479" xr:uid="{00000000-0005-0000-0000-0000201F0000}"/>
    <cellStyle name="20 % - Markeringsfarve4 3 3 4 2 2 2" xfId="10841" xr:uid="{00000000-0005-0000-0000-0000211F0000}"/>
    <cellStyle name="20 % - Markeringsfarve4 3 3 4 2 2 2 2" xfId="18613" xr:uid="{00000000-0005-0000-0000-0000221F0000}"/>
    <cellStyle name="20 % - Markeringsfarve4 3 3 4 2 2 2 2 2" xfId="36564" xr:uid="{00000000-0005-0000-0000-0000231F0000}"/>
    <cellStyle name="20 % - Markeringsfarve4 3 3 4 2 2 2 3" xfId="29563" xr:uid="{00000000-0005-0000-0000-0000241F0000}"/>
    <cellStyle name="20 % - Markeringsfarve4 3 3 4 2 2 3" xfId="13904" xr:uid="{00000000-0005-0000-0000-0000251F0000}"/>
    <cellStyle name="20 % - Markeringsfarve4 3 3 4 2 2 3 2" xfId="31862" xr:uid="{00000000-0005-0000-0000-0000261F0000}"/>
    <cellStyle name="20 % - Markeringsfarve4 3 3 4 2 2 4" xfId="24860" xr:uid="{00000000-0005-0000-0000-0000271F0000}"/>
    <cellStyle name="20 % - Markeringsfarve4 3 3 4 2 3" xfId="9373" xr:uid="{00000000-0005-0000-0000-0000281F0000}"/>
    <cellStyle name="20 % - Markeringsfarve4 3 3 4 2 3 2" xfId="17158" xr:uid="{00000000-0005-0000-0000-0000291F0000}"/>
    <cellStyle name="20 % - Markeringsfarve4 3 3 4 2 3 2 2" xfId="35109" xr:uid="{00000000-0005-0000-0000-00002A1F0000}"/>
    <cellStyle name="20 % - Markeringsfarve4 3 3 4 2 3 3" xfId="28108" xr:uid="{00000000-0005-0000-0000-00002B1F0000}"/>
    <cellStyle name="20 % - Markeringsfarve4 3 3 4 2 4" xfId="13903" xr:uid="{00000000-0005-0000-0000-00002C1F0000}"/>
    <cellStyle name="20 % - Markeringsfarve4 3 3 4 2 4 2" xfId="31861" xr:uid="{00000000-0005-0000-0000-00002D1F0000}"/>
    <cellStyle name="20 % - Markeringsfarve4 3 3 4 2 5" xfId="24859" xr:uid="{00000000-0005-0000-0000-00002E1F0000}"/>
    <cellStyle name="20 % - Markeringsfarve4 3 3 4 3" xfId="5480" xr:uid="{00000000-0005-0000-0000-00002F1F0000}"/>
    <cellStyle name="20 % - Markeringsfarve4 3 3 4 3 2" xfId="10117" xr:uid="{00000000-0005-0000-0000-0000301F0000}"/>
    <cellStyle name="20 % - Markeringsfarve4 3 3 4 3 2 2" xfId="17898" xr:uid="{00000000-0005-0000-0000-0000311F0000}"/>
    <cellStyle name="20 % - Markeringsfarve4 3 3 4 3 2 2 2" xfId="35849" xr:uid="{00000000-0005-0000-0000-0000321F0000}"/>
    <cellStyle name="20 % - Markeringsfarve4 3 3 4 3 2 3" xfId="28848" xr:uid="{00000000-0005-0000-0000-0000331F0000}"/>
    <cellStyle name="20 % - Markeringsfarve4 3 3 4 3 3" xfId="13905" xr:uid="{00000000-0005-0000-0000-0000341F0000}"/>
    <cellStyle name="20 % - Markeringsfarve4 3 3 4 3 3 2" xfId="31863" xr:uid="{00000000-0005-0000-0000-0000351F0000}"/>
    <cellStyle name="20 % - Markeringsfarve4 3 3 4 3 4" xfId="24861" xr:uid="{00000000-0005-0000-0000-0000361F0000}"/>
    <cellStyle name="20 % - Markeringsfarve4 3 3 4 4" xfId="5481" xr:uid="{00000000-0005-0000-0000-0000371F0000}"/>
    <cellStyle name="20 % - Markeringsfarve4 3 3 4 4 2" xfId="11681" xr:uid="{00000000-0005-0000-0000-0000381F0000}"/>
    <cellStyle name="20 % - Markeringsfarve4 3 3 4 4 2 2" xfId="19428" xr:uid="{00000000-0005-0000-0000-0000391F0000}"/>
    <cellStyle name="20 % - Markeringsfarve4 3 3 4 4 2 2 2" xfId="37379" xr:uid="{00000000-0005-0000-0000-00003A1F0000}"/>
    <cellStyle name="20 % - Markeringsfarve4 3 3 4 4 2 3" xfId="30378" xr:uid="{00000000-0005-0000-0000-00003B1F0000}"/>
    <cellStyle name="20 % - Markeringsfarve4 3 3 4 4 3" xfId="13906" xr:uid="{00000000-0005-0000-0000-00003C1F0000}"/>
    <cellStyle name="20 % - Markeringsfarve4 3 3 4 4 3 2" xfId="31864" xr:uid="{00000000-0005-0000-0000-00003D1F0000}"/>
    <cellStyle name="20 % - Markeringsfarve4 3 3 4 4 4" xfId="24862" xr:uid="{00000000-0005-0000-0000-00003E1F0000}"/>
    <cellStyle name="20 % - Markeringsfarve4 3 3 4 5" xfId="8506" xr:uid="{00000000-0005-0000-0000-00003F1F0000}"/>
    <cellStyle name="20 % - Markeringsfarve4 3 3 4 5 2" xfId="16295" xr:uid="{00000000-0005-0000-0000-0000401F0000}"/>
    <cellStyle name="20 % - Markeringsfarve4 3 3 4 5 2 2" xfId="34246" xr:uid="{00000000-0005-0000-0000-0000411F0000}"/>
    <cellStyle name="20 % - Markeringsfarve4 3 3 4 5 3" xfId="27245" xr:uid="{00000000-0005-0000-0000-0000421F0000}"/>
    <cellStyle name="20 % - Markeringsfarve4 3 3 4 6" xfId="13902" xr:uid="{00000000-0005-0000-0000-0000431F0000}"/>
    <cellStyle name="20 % - Markeringsfarve4 3 3 4 6 2" xfId="31860" xr:uid="{00000000-0005-0000-0000-0000441F0000}"/>
    <cellStyle name="20 % - Markeringsfarve4 3 3 4 7" xfId="24858" xr:uid="{00000000-0005-0000-0000-0000451F0000}"/>
    <cellStyle name="20 % - Markeringsfarve4 3 3 5" xfId="5482" xr:uid="{00000000-0005-0000-0000-0000461F0000}"/>
    <cellStyle name="20 % - Markeringsfarve4 3 3 5 2" xfId="5483" xr:uid="{00000000-0005-0000-0000-0000471F0000}"/>
    <cellStyle name="20 % - Markeringsfarve4 3 3 5 2 2" xfId="5484" xr:uid="{00000000-0005-0000-0000-0000481F0000}"/>
    <cellStyle name="20 % - Markeringsfarve4 3 3 5 2 2 2" xfId="10958" xr:uid="{00000000-0005-0000-0000-0000491F0000}"/>
    <cellStyle name="20 % - Markeringsfarve4 3 3 5 2 2 2 2" xfId="18730" xr:uid="{00000000-0005-0000-0000-00004A1F0000}"/>
    <cellStyle name="20 % - Markeringsfarve4 3 3 5 2 2 2 2 2" xfId="36681" xr:uid="{00000000-0005-0000-0000-00004B1F0000}"/>
    <cellStyle name="20 % - Markeringsfarve4 3 3 5 2 2 2 3" xfId="29680" xr:uid="{00000000-0005-0000-0000-00004C1F0000}"/>
    <cellStyle name="20 % - Markeringsfarve4 3 3 5 2 2 3" xfId="13909" xr:uid="{00000000-0005-0000-0000-00004D1F0000}"/>
    <cellStyle name="20 % - Markeringsfarve4 3 3 5 2 2 3 2" xfId="31867" xr:uid="{00000000-0005-0000-0000-00004E1F0000}"/>
    <cellStyle name="20 % - Markeringsfarve4 3 3 5 2 2 4" xfId="24865" xr:uid="{00000000-0005-0000-0000-00004F1F0000}"/>
    <cellStyle name="20 % - Markeringsfarve4 3 3 5 2 3" xfId="9472" xr:uid="{00000000-0005-0000-0000-0000501F0000}"/>
    <cellStyle name="20 % - Markeringsfarve4 3 3 5 2 3 2" xfId="17257" xr:uid="{00000000-0005-0000-0000-0000511F0000}"/>
    <cellStyle name="20 % - Markeringsfarve4 3 3 5 2 3 2 2" xfId="35208" xr:uid="{00000000-0005-0000-0000-0000521F0000}"/>
    <cellStyle name="20 % - Markeringsfarve4 3 3 5 2 3 3" xfId="28207" xr:uid="{00000000-0005-0000-0000-0000531F0000}"/>
    <cellStyle name="20 % - Markeringsfarve4 3 3 5 2 4" xfId="13908" xr:uid="{00000000-0005-0000-0000-0000541F0000}"/>
    <cellStyle name="20 % - Markeringsfarve4 3 3 5 2 4 2" xfId="31866" xr:uid="{00000000-0005-0000-0000-0000551F0000}"/>
    <cellStyle name="20 % - Markeringsfarve4 3 3 5 2 5" xfId="24864" xr:uid="{00000000-0005-0000-0000-0000561F0000}"/>
    <cellStyle name="20 % - Markeringsfarve4 3 3 5 3" xfId="5485" xr:uid="{00000000-0005-0000-0000-0000571F0000}"/>
    <cellStyle name="20 % - Markeringsfarve4 3 3 5 3 2" xfId="10234" xr:uid="{00000000-0005-0000-0000-0000581F0000}"/>
    <cellStyle name="20 % - Markeringsfarve4 3 3 5 3 2 2" xfId="18015" xr:uid="{00000000-0005-0000-0000-0000591F0000}"/>
    <cellStyle name="20 % - Markeringsfarve4 3 3 5 3 2 2 2" xfId="35966" xr:uid="{00000000-0005-0000-0000-00005A1F0000}"/>
    <cellStyle name="20 % - Markeringsfarve4 3 3 5 3 2 3" xfId="28965" xr:uid="{00000000-0005-0000-0000-00005B1F0000}"/>
    <cellStyle name="20 % - Markeringsfarve4 3 3 5 3 3" xfId="13910" xr:uid="{00000000-0005-0000-0000-00005C1F0000}"/>
    <cellStyle name="20 % - Markeringsfarve4 3 3 5 3 3 2" xfId="31868" xr:uid="{00000000-0005-0000-0000-00005D1F0000}"/>
    <cellStyle name="20 % - Markeringsfarve4 3 3 5 3 4" xfId="24866" xr:uid="{00000000-0005-0000-0000-00005E1F0000}"/>
    <cellStyle name="20 % - Markeringsfarve4 3 3 5 4" xfId="5486" xr:uid="{00000000-0005-0000-0000-00005F1F0000}"/>
    <cellStyle name="20 % - Markeringsfarve4 3 3 5 4 2" xfId="11401" xr:uid="{00000000-0005-0000-0000-0000601F0000}"/>
    <cellStyle name="20 % - Markeringsfarve4 3 3 5 4 2 2" xfId="19161" xr:uid="{00000000-0005-0000-0000-0000611F0000}"/>
    <cellStyle name="20 % - Markeringsfarve4 3 3 5 4 2 2 2" xfId="37112" xr:uid="{00000000-0005-0000-0000-0000621F0000}"/>
    <cellStyle name="20 % - Markeringsfarve4 3 3 5 4 2 3" xfId="30111" xr:uid="{00000000-0005-0000-0000-0000631F0000}"/>
    <cellStyle name="20 % - Markeringsfarve4 3 3 5 4 3" xfId="13911" xr:uid="{00000000-0005-0000-0000-0000641F0000}"/>
    <cellStyle name="20 % - Markeringsfarve4 3 3 5 4 3 2" xfId="31869" xr:uid="{00000000-0005-0000-0000-0000651F0000}"/>
    <cellStyle name="20 % - Markeringsfarve4 3 3 5 4 4" xfId="24867" xr:uid="{00000000-0005-0000-0000-0000661F0000}"/>
    <cellStyle name="20 % - Markeringsfarve4 3 3 5 5" xfId="8507" xr:uid="{00000000-0005-0000-0000-0000671F0000}"/>
    <cellStyle name="20 % - Markeringsfarve4 3 3 5 5 2" xfId="16296" xr:uid="{00000000-0005-0000-0000-0000681F0000}"/>
    <cellStyle name="20 % - Markeringsfarve4 3 3 5 5 2 2" xfId="34247" xr:uid="{00000000-0005-0000-0000-0000691F0000}"/>
    <cellStyle name="20 % - Markeringsfarve4 3 3 5 5 3" xfId="27246" xr:uid="{00000000-0005-0000-0000-00006A1F0000}"/>
    <cellStyle name="20 % - Markeringsfarve4 3 3 5 6" xfId="13907" xr:uid="{00000000-0005-0000-0000-00006B1F0000}"/>
    <cellStyle name="20 % - Markeringsfarve4 3 3 5 6 2" xfId="31865" xr:uid="{00000000-0005-0000-0000-00006C1F0000}"/>
    <cellStyle name="20 % - Markeringsfarve4 3 3 5 7" xfId="24863" xr:uid="{00000000-0005-0000-0000-00006D1F0000}"/>
    <cellStyle name="20 % - Markeringsfarve4 3 3 6" xfId="5487" xr:uid="{00000000-0005-0000-0000-00006E1F0000}"/>
    <cellStyle name="20 % - Markeringsfarve4 3 3 6 2" xfId="5488" xr:uid="{00000000-0005-0000-0000-00006F1F0000}"/>
    <cellStyle name="20 % - Markeringsfarve4 3 3 6 2 2" xfId="5489" xr:uid="{00000000-0005-0000-0000-0000701F0000}"/>
    <cellStyle name="20 % - Markeringsfarve4 3 3 6 2 2 2" xfId="11010" xr:uid="{00000000-0005-0000-0000-0000711F0000}"/>
    <cellStyle name="20 % - Markeringsfarve4 3 3 6 2 2 2 2" xfId="18782" xr:uid="{00000000-0005-0000-0000-0000721F0000}"/>
    <cellStyle name="20 % - Markeringsfarve4 3 3 6 2 2 2 2 2" xfId="36733" xr:uid="{00000000-0005-0000-0000-0000731F0000}"/>
    <cellStyle name="20 % - Markeringsfarve4 3 3 6 2 2 2 3" xfId="29732" xr:uid="{00000000-0005-0000-0000-0000741F0000}"/>
    <cellStyle name="20 % - Markeringsfarve4 3 3 6 2 2 3" xfId="13914" xr:uid="{00000000-0005-0000-0000-0000751F0000}"/>
    <cellStyle name="20 % - Markeringsfarve4 3 3 6 2 2 3 2" xfId="31872" xr:uid="{00000000-0005-0000-0000-0000761F0000}"/>
    <cellStyle name="20 % - Markeringsfarve4 3 3 6 2 2 4" xfId="24870" xr:uid="{00000000-0005-0000-0000-0000771F0000}"/>
    <cellStyle name="20 % - Markeringsfarve4 3 3 6 2 3" xfId="9521" xr:uid="{00000000-0005-0000-0000-0000781F0000}"/>
    <cellStyle name="20 % - Markeringsfarve4 3 3 6 2 3 2" xfId="17306" xr:uid="{00000000-0005-0000-0000-0000791F0000}"/>
    <cellStyle name="20 % - Markeringsfarve4 3 3 6 2 3 2 2" xfId="35257" xr:uid="{00000000-0005-0000-0000-00007A1F0000}"/>
    <cellStyle name="20 % - Markeringsfarve4 3 3 6 2 3 3" xfId="28256" xr:uid="{00000000-0005-0000-0000-00007B1F0000}"/>
    <cellStyle name="20 % - Markeringsfarve4 3 3 6 2 4" xfId="13913" xr:uid="{00000000-0005-0000-0000-00007C1F0000}"/>
    <cellStyle name="20 % - Markeringsfarve4 3 3 6 2 4 2" xfId="31871" xr:uid="{00000000-0005-0000-0000-00007D1F0000}"/>
    <cellStyle name="20 % - Markeringsfarve4 3 3 6 2 5" xfId="24869" xr:uid="{00000000-0005-0000-0000-00007E1F0000}"/>
    <cellStyle name="20 % - Markeringsfarve4 3 3 6 3" xfId="5490" xr:uid="{00000000-0005-0000-0000-00007F1F0000}"/>
    <cellStyle name="20 % - Markeringsfarve4 3 3 6 3 2" xfId="10287" xr:uid="{00000000-0005-0000-0000-0000801F0000}"/>
    <cellStyle name="20 % - Markeringsfarve4 3 3 6 3 2 2" xfId="18068" xr:uid="{00000000-0005-0000-0000-0000811F0000}"/>
    <cellStyle name="20 % - Markeringsfarve4 3 3 6 3 2 2 2" xfId="36019" xr:uid="{00000000-0005-0000-0000-0000821F0000}"/>
    <cellStyle name="20 % - Markeringsfarve4 3 3 6 3 2 3" xfId="29018" xr:uid="{00000000-0005-0000-0000-0000831F0000}"/>
    <cellStyle name="20 % - Markeringsfarve4 3 3 6 3 3" xfId="13915" xr:uid="{00000000-0005-0000-0000-0000841F0000}"/>
    <cellStyle name="20 % - Markeringsfarve4 3 3 6 3 3 2" xfId="31873" xr:uid="{00000000-0005-0000-0000-0000851F0000}"/>
    <cellStyle name="20 % - Markeringsfarve4 3 3 6 3 4" xfId="24871" xr:uid="{00000000-0005-0000-0000-0000861F0000}"/>
    <cellStyle name="20 % - Markeringsfarve4 3 3 6 4" xfId="5491" xr:uid="{00000000-0005-0000-0000-0000871F0000}"/>
    <cellStyle name="20 % - Markeringsfarve4 3 3 6 4 2" xfId="11604" xr:uid="{00000000-0005-0000-0000-0000881F0000}"/>
    <cellStyle name="20 % - Markeringsfarve4 3 3 6 4 2 2" xfId="19355" xr:uid="{00000000-0005-0000-0000-0000891F0000}"/>
    <cellStyle name="20 % - Markeringsfarve4 3 3 6 4 2 2 2" xfId="37306" xr:uid="{00000000-0005-0000-0000-00008A1F0000}"/>
    <cellStyle name="20 % - Markeringsfarve4 3 3 6 4 2 3" xfId="30305" xr:uid="{00000000-0005-0000-0000-00008B1F0000}"/>
    <cellStyle name="20 % - Markeringsfarve4 3 3 6 4 3" xfId="13916" xr:uid="{00000000-0005-0000-0000-00008C1F0000}"/>
    <cellStyle name="20 % - Markeringsfarve4 3 3 6 4 3 2" xfId="31874" xr:uid="{00000000-0005-0000-0000-00008D1F0000}"/>
    <cellStyle name="20 % - Markeringsfarve4 3 3 6 4 4" xfId="24872" xr:uid="{00000000-0005-0000-0000-00008E1F0000}"/>
    <cellStyle name="20 % - Markeringsfarve4 3 3 6 5" xfId="8508" xr:uid="{00000000-0005-0000-0000-00008F1F0000}"/>
    <cellStyle name="20 % - Markeringsfarve4 3 3 6 5 2" xfId="16297" xr:uid="{00000000-0005-0000-0000-0000901F0000}"/>
    <cellStyle name="20 % - Markeringsfarve4 3 3 6 5 2 2" xfId="34248" xr:uid="{00000000-0005-0000-0000-0000911F0000}"/>
    <cellStyle name="20 % - Markeringsfarve4 3 3 6 5 3" xfId="27247" xr:uid="{00000000-0005-0000-0000-0000921F0000}"/>
    <cellStyle name="20 % - Markeringsfarve4 3 3 6 6" xfId="13912" xr:uid="{00000000-0005-0000-0000-0000931F0000}"/>
    <cellStyle name="20 % - Markeringsfarve4 3 3 6 6 2" xfId="31870" xr:uid="{00000000-0005-0000-0000-0000941F0000}"/>
    <cellStyle name="20 % - Markeringsfarve4 3 3 6 7" xfId="24868" xr:uid="{00000000-0005-0000-0000-0000951F0000}"/>
    <cellStyle name="20 % - Markeringsfarve4 3 3 7" xfId="5492" xr:uid="{00000000-0005-0000-0000-0000961F0000}"/>
    <cellStyle name="20 % - Markeringsfarve4 3 3 7 2" xfId="5493" xr:uid="{00000000-0005-0000-0000-0000971F0000}"/>
    <cellStyle name="20 % - Markeringsfarve4 3 3 7 2 2" xfId="10484" xr:uid="{00000000-0005-0000-0000-0000981F0000}"/>
    <cellStyle name="20 % - Markeringsfarve4 3 3 7 2 2 2" xfId="18256" xr:uid="{00000000-0005-0000-0000-0000991F0000}"/>
    <cellStyle name="20 % - Markeringsfarve4 3 3 7 2 2 2 2" xfId="36207" xr:uid="{00000000-0005-0000-0000-00009A1F0000}"/>
    <cellStyle name="20 % - Markeringsfarve4 3 3 7 2 2 3" xfId="29206" xr:uid="{00000000-0005-0000-0000-00009B1F0000}"/>
    <cellStyle name="20 % - Markeringsfarve4 3 3 7 2 3" xfId="13918" xr:uid="{00000000-0005-0000-0000-00009C1F0000}"/>
    <cellStyle name="20 % - Markeringsfarve4 3 3 7 2 3 2" xfId="31876" xr:uid="{00000000-0005-0000-0000-00009D1F0000}"/>
    <cellStyle name="20 % - Markeringsfarve4 3 3 7 2 4" xfId="24874" xr:uid="{00000000-0005-0000-0000-00009E1F0000}"/>
    <cellStyle name="20 % - Markeringsfarve4 3 3 7 3" xfId="9072" xr:uid="{00000000-0005-0000-0000-00009F1F0000}"/>
    <cellStyle name="20 % - Markeringsfarve4 3 3 7 3 2" xfId="16860" xr:uid="{00000000-0005-0000-0000-0000A01F0000}"/>
    <cellStyle name="20 % - Markeringsfarve4 3 3 7 3 2 2" xfId="34811" xr:uid="{00000000-0005-0000-0000-0000A11F0000}"/>
    <cellStyle name="20 % - Markeringsfarve4 3 3 7 3 3" xfId="27810" xr:uid="{00000000-0005-0000-0000-0000A21F0000}"/>
    <cellStyle name="20 % - Markeringsfarve4 3 3 7 4" xfId="13917" xr:uid="{00000000-0005-0000-0000-0000A31F0000}"/>
    <cellStyle name="20 % - Markeringsfarve4 3 3 7 4 2" xfId="31875" xr:uid="{00000000-0005-0000-0000-0000A41F0000}"/>
    <cellStyle name="20 % - Markeringsfarve4 3 3 7 5" xfId="24873" xr:uid="{00000000-0005-0000-0000-0000A51F0000}"/>
    <cellStyle name="20 % - Markeringsfarve4 3 3 8" xfId="5494" xr:uid="{00000000-0005-0000-0000-0000A61F0000}"/>
    <cellStyle name="20 % - Markeringsfarve4 3 3 8 2" xfId="9712" xr:uid="{00000000-0005-0000-0000-0000A71F0000}"/>
    <cellStyle name="20 % - Markeringsfarve4 3 3 8 2 2" xfId="17494" xr:uid="{00000000-0005-0000-0000-0000A81F0000}"/>
    <cellStyle name="20 % - Markeringsfarve4 3 3 8 2 2 2" xfId="35445" xr:uid="{00000000-0005-0000-0000-0000A91F0000}"/>
    <cellStyle name="20 % - Markeringsfarve4 3 3 8 2 3" xfId="28444" xr:uid="{00000000-0005-0000-0000-0000AA1F0000}"/>
    <cellStyle name="20 % - Markeringsfarve4 3 3 8 3" xfId="13919" xr:uid="{00000000-0005-0000-0000-0000AB1F0000}"/>
    <cellStyle name="20 % - Markeringsfarve4 3 3 8 3 2" xfId="31877" xr:uid="{00000000-0005-0000-0000-0000AC1F0000}"/>
    <cellStyle name="20 % - Markeringsfarve4 3 3 8 4" xfId="24875" xr:uid="{00000000-0005-0000-0000-0000AD1F0000}"/>
    <cellStyle name="20 % - Markeringsfarve4 3 3 9" xfId="5495" xr:uid="{00000000-0005-0000-0000-0000AE1F0000}"/>
    <cellStyle name="20 % - Markeringsfarve4 3 3 9 2" xfId="11137" xr:uid="{00000000-0005-0000-0000-0000AF1F0000}"/>
    <cellStyle name="20 % - Markeringsfarve4 3 3 9 2 2" xfId="18905" xr:uid="{00000000-0005-0000-0000-0000B01F0000}"/>
    <cellStyle name="20 % - Markeringsfarve4 3 3 9 2 2 2" xfId="36856" xr:uid="{00000000-0005-0000-0000-0000B11F0000}"/>
    <cellStyle name="20 % - Markeringsfarve4 3 3 9 2 3" xfId="29855" xr:uid="{00000000-0005-0000-0000-0000B21F0000}"/>
    <cellStyle name="20 % - Markeringsfarve4 3 3 9 3" xfId="13920" xr:uid="{00000000-0005-0000-0000-0000B31F0000}"/>
    <cellStyle name="20 % - Markeringsfarve4 3 3 9 3 2" xfId="31878" xr:uid="{00000000-0005-0000-0000-0000B41F0000}"/>
    <cellStyle name="20 % - Markeringsfarve4 3 3 9 4" xfId="24876" xr:uid="{00000000-0005-0000-0000-0000B51F0000}"/>
    <cellStyle name="20 % - Markeringsfarve4 3 4" xfId="5496" xr:uid="{00000000-0005-0000-0000-0000B61F0000}"/>
    <cellStyle name="20 % - Markeringsfarve4 3 4 2" xfId="5497" xr:uid="{00000000-0005-0000-0000-0000B71F0000}"/>
    <cellStyle name="20 % - Markeringsfarve4 3 4 2 2" xfId="5498" xr:uid="{00000000-0005-0000-0000-0000B81F0000}"/>
    <cellStyle name="20 % - Markeringsfarve4 3 4 2 2 2" xfId="10525" xr:uid="{00000000-0005-0000-0000-0000B91F0000}"/>
    <cellStyle name="20 % - Markeringsfarve4 3 4 2 2 2 2" xfId="18297" xr:uid="{00000000-0005-0000-0000-0000BA1F0000}"/>
    <cellStyle name="20 % - Markeringsfarve4 3 4 2 2 2 2 2" xfId="36248" xr:uid="{00000000-0005-0000-0000-0000BB1F0000}"/>
    <cellStyle name="20 % - Markeringsfarve4 3 4 2 2 2 3" xfId="29247" xr:uid="{00000000-0005-0000-0000-0000BC1F0000}"/>
    <cellStyle name="20 % - Markeringsfarve4 3 4 2 2 3" xfId="13923" xr:uid="{00000000-0005-0000-0000-0000BD1F0000}"/>
    <cellStyle name="20 % - Markeringsfarve4 3 4 2 2 3 2" xfId="31881" xr:uid="{00000000-0005-0000-0000-0000BE1F0000}"/>
    <cellStyle name="20 % - Markeringsfarve4 3 4 2 2 4" xfId="24879" xr:uid="{00000000-0005-0000-0000-0000BF1F0000}"/>
    <cellStyle name="20 % - Markeringsfarve4 3 4 2 3" xfId="9105" xr:uid="{00000000-0005-0000-0000-0000C01F0000}"/>
    <cellStyle name="20 % - Markeringsfarve4 3 4 2 3 2" xfId="16893" xr:uid="{00000000-0005-0000-0000-0000C11F0000}"/>
    <cellStyle name="20 % - Markeringsfarve4 3 4 2 3 2 2" xfId="34844" xr:uid="{00000000-0005-0000-0000-0000C21F0000}"/>
    <cellStyle name="20 % - Markeringsfarve4 3 4 2 3 3" xfId="27843" xr:uid="{00000000-0005-0000-0000-0000C31F0000}"/>
    <cellStyle name="20 % - Markeringsfarve4 3 4 2 4" xfId="13922" xr:uid="{00000000-0005-0000-0000-0000C41F0000}"/>
    <cellStyle name="20 % - Markeringsfarve4 3 4 2 4 2" xfId="31880" xr:uid="{00000000-0005-0000-0000-0000C51F0000}"/>
    <cellStyle name="20 % - Markeringsfarve4 3 4 2 5" xfId="24878" xr:uid="{00000000-0005-0000-0000-0000C61F0000}"/>
    <cellStyle name="20 % - Markeringsfarve4 3 4 3" xfId="5499" xr:uid="{00000000-0005-0000-0000-0000C71F0000}"/>
    <cellStyle name="20 % - Markeringsfarve4 3 4 3 2" xfId="9755" xr:uid="{00000000-0005-0000-0000-0000C81F0000}"/>
    <cellStyle name="20 % - Markeringsfarve4 3 4 3 2 2" xfId="17537" xr:uid="{00000000-0005-0000-0000-0000C91F0000}"/>
    <cellStyle name="20 % - Markeringsfarve4 3 4 3 2 2 2" xfId="35488" xr:uid="{00000000-0005-0000-0000-0000CA1F0000}"/>
    <cellStyle name="20 % - Markeringsfarve4 3 4 3 2 3" xfId="28487" xr:uid="{00000000-0005-0000-0000-0000CB1F0000}"/>
    <cellStyle name="20 % - Markeringsfarve4 3 4 3 3" xfId="13924" xr:uid="{00000000-0005-0000-0000-0000CC1F0000}"/>
    <cellStyle name="20 % - Markeringsfarve4 3 4 3 3 2" xfId="31882" xr:uid="{00000000-0005-0000-0000-0000CD1F0000}"/>
    <cellStyle name="20 % - Markeringsfarve4 3 4 3 4" xfId="24880" xr:uid="{00000000-0005-0000-0000-0000CE1F0000}"/>
    <cellStyle name="20 % - Markeringsfarve4 3 4 4" xfId="5500" xr:uid="{00000000-0005-0000-0000-0000CF1F0000}"/>
    <cellStyle name="20 % - Markeringsfarve4 3 4 4 2" xfId="11329" xr:uid="{00000000-0005-0000-0000-0000D01F0000}"/>
    <cellStyle name="20 % - Markeringsfarve4 3 4 4 2 2" xfId="19092" xr:uid="{00000000-0005-0000-0000-0000D11F0000}"/>
    <cellStyle name="20 % - Markeringsfarve4 3 4 4 2 2 2" xfId="37043" xr:uid="{00000000-0005-0000-0000-0000D21F0000}"/>
    <cellStyle name="20 % - Markeringsfarve4 3 4 4 2 3" xfId="30042" xr:uid="{00000000-0005-0000-0000-0000D31F0000}"/>
    <cellStyle name="20 % - Markeringsfarve4 3 4 4 3" xfId="13925" xr:uid="{00000000-0005-0000-0000-0000D41F0000}"/>
    <cellStyle name="20 % - Markeringsfarve4 3 4 4 3 2" xfId="31883" xr:uid="{00000000-0005-0000-0000-0000D51F0000}"/>
    <cellStyle name="20 % - Markeringsfarve4 3 4 4 4" xfId="24881" xr:uid="{00000000-0005-0000-0000-0000D61F0000}"/>
    <cellStyle name="20 % - Markeringsfarve4 3 4 5" xfId="8509" xr:uid="{00000000-0005-0000-0000-0000D71F0000}"/>
    <cellStyle name="20 % - Markeringsfarve4 3 4 5 2" xfId="16298" xr:uid="{00000000-0005-0000-0000-0000D81F0000}"/>
    <cellStyle name="20 % - Markeringsfarve4 3 4 5 2 2" xfId="34249" xr:uid="{00000000-0005-0000-0000-0000D91F0000}"/>
    <cellStyle name="20 % - Markeringsfarve4 3 4 5 3" xfId="27248" xr:uid="{00000000-0005-0000-0000-0000DA1F0000}"/>
    <cellStyle name="20 % - Markeringsfarve4 3 4 6" xfId="13921" xr:uid="{00000000-0005-0000-0000-0000DB1F0000}"/>
    <cellStyle name="20 % - Markeringsfarve4 3 4 6 2" xfId="31879" xr:uid="{00000000-0005-0000-0000-0000DC1F0000}"/>
    <cellStyle name="20 % - Markeringsfarve4 3 4 7" xfId="24877" xr:uid="{00000000-0005-0000-0000-0000DD1F0000}"/>
    <cellStyle name="20 % - Markeringsfarve4 3 5" xfId="5501" xr:uid="{00000000-0005-0000-0000-0000DE1F0000}"/>
    <cellStyle name="20 % - Markeringsfarve4 3 5 2" xfId="5502" xr:uid="{00000000-0005-0000-0000-0000DF1F0000}"/>
    <cellStyle name="20 % - Markeringsfarve4 3 5 2 2" xfId="5503" xr:uid="{00000000-0005-0000-0000-0000E01F0000}"/>
    <cellStyle name="20 % - Markeringsfarve4 3 5 2 2 2" xfId="10653" xr:uid="{00000000-0005-0000-0000-0000E11F0000}"/>
    <cellStyle name="20 % - Markeringsfarve4 3 5 2 2 2 2" xfId="18425" xr:uid="{00000000-0005-0000-0000-0000E21F0000}"/>
    <cellStyle name="20 % - Markeringsfarve4 3 5 2 2 2 2 2" xfId="36376" xr:uid="{00000000-0005-0000-0000-0000E31F0000}"/>
    <cellStyle name="20 % - Markeringsfarve4 3 5 2 2 2 3" xfId="29375" xr:uid="{00000000-0005-0000-0000-0000E41F0000}"/>
    <cellStyle name="20 % - Markeringsfarve4 3 5 2 2 3" xfId="13928" xr:uid="{00000000-0005-0000-0000-0000E51F0000}"/>
    <cellStyle name="20 % - Markeringsfarve4 3 5 2 2 3 2" xfId="31886" xr:uid="{00000000-0005-0000-0000-0000E61F0000}"/>
    <cellStyle name="20 % - Markeringsfarve4 3 5 2 2 4" xfId="24884" xr:uid="{00000000-0005-0000-0000-0000E71F0000}"/>
    <cellStyle name="20 % - Markeringsfarve4 3 5 2 3" xfId="9217" xr:uid="{00000000-0005-0000-0000-0000E81F0000}"/>
    <cellStyle name="20 % - Markeringsfarve4 3 5 2 3 2" xfId="17005" xr:uid="{00000000-0005-0000-0000-0000E91F0000}"/>
    <cellStyle name="20 % - Markeringsfarve4 3 5 2 3 2 2" xfId="34956" xr:uid="{00000000-0005-0000-0000-0000EA1F0000}"/>
    <cellStyle name="20 % - Markeringsfarve4 3 5 2 3 3" xfId="27955" xr:uid="{00000000-0005-0000-0000-0000EB1F0000}"/>
    <cellStyle name="20 % - Markeringsfarve4 3 5 2 4" xfId="13927" xr:uid="{00000000-0005-0000-0000-0000EC1F0000}"/>
    <cellStyle name="20 % - Markeringsfarve4 3 5 2 4 2" xfId="31885" xr:uid="{00000000-0005-0000-0000-0000ED1F0000}"/>
    <cellStyle name="20 % - Markeringsfarve4 3 5 2 5" xfId="24883" xr:uid="{00000000-0005-0000-0000-0000EE1F0000}"/>
    <cellStyle name="20 % - Markeringsfarve4 3 5 3" xfId="5504" xr:uid="{00000000-0005-0000-0000-0000EF1F0000}"/>
    <cellStyle name="20 % - Markeringsfarve4 3 5 3 2" xfId="9883" xr:uid="{00000000-0005-0000-0000-0000F01F0000}"/>
    <cellStyle name="20 % - Markeringsfarve4 3 5 3 2 2" xfId="17665" xr:uid="{00000000-0005-0000-0000-0000F11F0000}"/>
    <cellStyle name="20 % - Markeringsfarve4 3 5 3 2 2 2" xfId="35616" xr:uid="{00000000-0005-0000-0000-0000F21F0000}"/>
    <cellStyle name="20 % - Markeringsfarve4 3 5 3 2 3" xfId="28615" xr:uid="{00000000-0005-0000-0000-0000F31F0000}"/>
    <cellStyle name="20 % - Markeringsfarve4 3 5 3 3" xfId="13929" xr:uid="{00000000-0005-0000-0000-0000F41F0000}"/>
    <cellStyle name="20 % - Markeringsfarve4 3 5 3 3 2" xfId="31887" xr:uid="{00000000-0005-0000-0000-0000F51F0000}"/>
    <cellStyle name="20 % - Markeringsfarve4 3 5 3 4" xfId="24885" xr:uid="{00000000-0005-0000-0000-0000F61F0000}"/>
    <cellStyle name="20 % - Markeringsfarve4 3 5 4" xfId="5505" xr:uid="{00000000-0005-0000-0000-0000F71F0000}"/>
    <cellStyle name="20 % - Markeringsfarve4 3 5 4 2" xfId="11565" xr:uid="{00000000-0005-0000-0000-0000F81F0000}"/>
    <cellStyle name="20 % - Markeringsfarve4 3 5 4 2 2" xfId="19318" xr:uid="{00000000-0005-0000-0000-0000F91F0000}"/>
    <cellStyle name="20 % - Markeringsfarve4 3 5 4 2 2 2" xfId="37269" xr:uid="{00000000-0005-0000-0000-0000FA1F0000}"/>
    <cellStyle name="20 % - Markeringsfarve4 3 5 4 2 3" xfId="30268" xr:uid="{00000000-0005-0000-0000-0000FB1F0000}"/>
    <cellStyle name="20 % - Markeringsfarve4 3 5 4 3" xfId="13930" xr:uid="{00000000-0005-0000-0000-0000FC1F0000}"/>
    <cellStyle name="20 % - Markeringsfarve4 3 5 4 3 2" xfId="31888" xr:uid="{00000000-0005-0000-0000-0000FD1F0000}"/>
    <cellStyle name="20 % - Markeringsfarve4 3 5 4 4" xfId="24886" xr:uid="{00000000-0005-0000-0000-0000FE1F0000}"/>
    <cellStyle name="20 % - Markeringsfarve4 3 5 5" xfId="8510" xr:uid="{00000000-0005-0000-0000-0000FF1F0000}"/>
    <cellStyle name="20 % - Markeringsfarve4 3 5 5 2" xfId="16299" xr:uid="{00000000-0005-0000-0000-000000200000}"/>
    <cellStyle name="20 % - Markeringsfarve4 3 5 5 2 2" xfId="34250" xr:uid="{00000000-0005-0000-0000-000001200000}"/>
    <cellStyle name="20 % - Markeringsfarve4 3 5 5 3" xfId="27249" xr:uid="{00000000-0005-0000-0000-000002200000}"/>
    <cellStyle name="20 % - Markeringsfarve4 3 5 6" xfId="13926" xr:uid="{00000000-0005-0000-0000-000003200000}"/>
    <cellStyle name="20 % - Markeringsfarve4 3 5 6 2" xfId="31884" xr:uid="{00000000-0005-0000-0000-000004200000}"/>
    <cellStyle name="20 % - Markeringsfarve4 3 5 7" xfId="24882" xr:uid="{00000000-0005-0000-0000-000005200000}"/>
    <cellStyle name="20 % - Markeringsfarve4 3 6" xfId="5506" xr:uid="{00000000-0005-0000-0000-000006200000}"/>
    <cellStyle name="20 % - Markeringsfarve4 3 6 2" xfId="5507" xr:uid="{00000000-0005-0000-0000-000007200000}"/>
    <cellStyle name="20 % - Markeringsfarve4 3 6 2 2" xfId="5508" xr:uid="{00000000-0005-0000-0000-000008200000}"/>
    <cellStyle name="20 % - Markeringsfarve4 3 6 2 2 2" xfId="10763" xr:uid="{00000000-0005-0000-0000-000009200000}"/>
    <cellStyle name="20 % - Markeringsfarve4 3 6 2 2 2 2" xfId="18535" xr:uid="{00000000-0005-0000-0000-00000A200000}"/>
    <cellStyle name="20 % - Markeringsfarve4 3 6 2 2 2 2 2" xfId="36486" xr:uid="{00000000-0005-0000-0000-00000B200000}"/>
    <cellStyle name="20 % - Markeringsfarve4 3 6 2 2 2 3" xfId="29485" xr:uid="{00000000-0005-0000-0000-00000C200000}"/>
    <cellStyle name="20 % - Markeringsfarve4 3 6 2 2 3" xfId="13933" xr:uid="{00000000-0005-0000-0000-00000D200000}"/>
    <cellStyle name="20 % - Markeringsfarve4 3 6 2 2 3 2" xfId="31891" xr:uid="{00000000-0005-0000-0000-00000E200000}"/>
    <cellStyle name="20 % - Markeringsfarve4 3 6 2 2 4" xfId="24889" xr:uid="{00000000-0005-0000-0000-00000F200000}"/>
    <cellStyle name="20 % - Markeringsfarve4 3 6 2 3" xfId="9307" xr:uid="{00000000-0005-0000-0000-000010200000}"/>
    <cellStyle name="20 % - Markeringsfarve4 3 6 2 3 2" xfId="17092" xr:uid="{00000000-0005-0000-0000-000011200000}"/>
    <cellStyle name="20 % - Markeringsfarve4 3 6 2 3 2 2" xfId="35043" xr:uid="{00000000-0005-0000-0000-000012200000}"/>
    <cellStyle name="20 % - Markeringsfarve4 3 6 2 3 3" xfId="28042" xr:uid="{00000000-0005-0000-0000-000013200000}"/>
    <cellStyle name="20 % - Markeringsfarve4 3 6 2 4" xfId="13932" xr:uid="{00000000-0005-0000-0000-000014200000}"/>
    <cellStyle name="20 % - Markeringsfarve4 3 6 2 4 2" xfId="31890" xr:uid="{00000000-0005-0000-0000-000015200000}"/>
    <cellStyle name="20 % - Markeringsfarve4 3 6 2 5" xfId="24888" xr:uid="{00000000-0005-0000-0000-000016200000}"/>
    <cellStyle name="20 % - Markeringsfarve4 3 6 3" xfId="5509" xr:uid="{00000000-0005-0000-0000-000017200000}"/>
    <cellStyle name="20 % - Markeringsfarve4 3 6 3 2" xfId="10039" xr:uid="{00000000-0005-0000-0000-000018200000}"/>
    <cellStyle name="20 % - Markeringsfarve4 3 6 3 2 2" xfId="17820" xr:uid="{00000000-0005-0000-0000-000019200000}"/>
    <cellStyle name="20 % - Markeringsfarve4 3 6 3 2 2 2" xfId="35771" xr:uid="{00000000-0005-0000-0000-00001A200000}"/>
    <cellStyle name="20 % - Markeringsfarve4 3 6 3 2 3" xfId="28770" xr:uid="{00000000-0005-0000-0000-00001B200000}"/>
    <cellStyle name="20 % - Markeringsfarve4 3 6 3 3" xfId="13934" xr:uid="{00000000-0005-0000-0000-00001C200000}"/>
    <cellStyle name="20 % - Markeringsfarve4 3 6 3 3 2" xfId="31892" xr:uid="{00000000-0005-0000-0000-00001D200000}"/>
    <cellStyle name="20 % - Markeringsfarve4 3 6 3 4" xfId="24890" xr:uid="{00000000-0005-0000-0000-00001E200000}"/>
    <cellStyle name="20 % - Markeringsfarve4 3 6 4" xfId="5510" xr:uid="{00000000-0005-0000-0000-00001F200000}"/>
    <cellStyle name="20 % - Markeringsfarve4 3 6 4 2" xfId="11287" xr:uid="{00000000-0005-0000-0000-000020200000}"/>
    <cellStyle name="20 % - Markeringsfarve4 3 6 4 2 2" xfId="19051" xr:uid="{00000000-0005-0000-0000-000021200000}"/>
    <cellStyle name="20 % - Markeringsfarve4 3 6 4 2 2 2" xfId="37002" xr:uid="{00000000-0005-0000-0000-000022200000}"/>
    <cellStyle name="20 % - Markeringsfarve4 3 6 4 2 3" xfId="30001" xr:uid="{00000000-0005-0000-0000-000023200000}"/>
    <cellStyle name="20 % - Markeringsfarve4 3 6 4 3" xfId="13935" xr:uid="{00000000-0005-0000-0000-000024200000}"/>
    <cellStyle name="20 % - Markeringsfarve4 3 6 4 3 2" xfId="31893" xr:uid="{00000000-0005-0000-0000-000025200000}"/>
    <cellStyle name="20 % - Markeringsfarve4 3 6 4 4" xfId="24891" xr:uid="{00000000-0005-0000-0000-000026200000}"/>
    <cellStyle name="20 % - Markeringsfarve4 3 6 5" xfId="8511" xr:uid="{00000000-0005-0000-0000-000027200000}"/>
    <cellStyle name="20 % - Markeringsfarve4 3 6 5 2" xfId="16300" xr:uid="{00000000-0005-0000-0000-000028200000}"/>
    <cellStyle name="20 % - Markeringsfarve4 3 6 5 2 2" xfId="34251" xr:uid="{00000000-0005-0000-0000-000029200000}"/>
    <cellStyle name="20 % - Markeringsfarve4 3 6 5 3" xfId="27250" xr:uid="{00000000-0005-0000-0000-00002A200000}"/>
    <cellStyle name="20 % - Markeringsfarve4 3 6 6" xfId="13931" xr:uid="{00000000-0005-0000-0000-00002B200000}"/>
    <cellStyle name="20 % - Markeringsfarve4 3 6 6 2" xfId="31889" xr:uid="{00000000-0005-0000-0000-00002C200000}"/>
    <cellStyle name="20 % - Markeringsfarve4 3 6 7" xfId="24887" xr:uid="{00000000-0005-0000-0000-00002D200000}"/>
    <cellStyle name="20 % - Markeringsfarve4 3 7" xfId="5511" xr:uid="{00000000-0005-0000-0000-00002E200000}"/>
    <cellStyle name="20 % - Markeringsfarve4 3 7 2" xfId="5512" xr:uid="{00000000-0005-0000-0000-00002F200000}"/>
    <cellStyle name="20 % - Markeringsfarve4 3 7 2 2" xfId="5513" xr:uid="{00000000-0005-0000-0000-000030200000}"/>
    <cellStyle name="20 % - Markeringsfarve4 3 7 2 2 2" xfId="10880" xr:uid="{00000000-0005-0000-0000-000031200000}"/>
    <cellStyle name="20 % - Markeringsfarve4 3 7 2 2 2 2" xfId="18652" xr:uid="{00000000-0005-0000-0000-000032200000}"/>
    <cellStyle name="20 % - Markeringsfarve4 3 7 2 2 2 2 2" xfId="36603" xr:uid="{00000000-0005-0000-0000-000033200000}"/>
    <cellStyle name="20 % - Markeringsfarve4 3 7 2 2 2 3" xfId="29602" xr:uid="{00000000-0005-0000-0000-000034200000}"/>
    <cellStyle name="20 % - Markeringsfarve4 3 7 2 2 3" xfId="13938" xr:uid="{00000000-0005-0000-0000-000035200000}"/>
    <cellStyle name="20 % - Markeringsfarve4 3 7 2 2 3 2" xfId="31896" xr:uid="{00000000-0005-0000-0000-000036200000}"/>
    <cellStyle name="20 % - Markeringsfarve4 3 7 2 2 4" xfId="24894" xr:uid="{00000000-0005-0000-0000-000037200000}"/>
    <cellStyle name="20 % - Markeringsfarve4 3 7 2 3" xfId="9406" xr:uid="{00000000-0005-0000-0000-000038200000}"/>
    <cellStyle name="20 % - Markeringsfarve4 3 7 2 3 2" xfId="17191" xr:uid="{00000000-0005-0000-0000-000039200000}"/>
    <cellStyle name="20 % - Markeringsfarve4 3 7 2 3 2 2" xfId="35142" xr:uid="{00000000-0005-0000-0000-00003A200000}"/>
    <cellStyle name="20 % - Markeringsfarve4 3 7 2 3 3" xfId="28141" xr:uid="{00000000-0005-0000-0000-00003B200000}"/>
    <cellStyle name="20 % - Markeringsfarve4 3 7 2 4" xfId="13937" xr:uid="{00000000-0005-0000-0000-00003C200000}"/>
    <cellStyle name="20 % - Markeringsfarve4 3 7 2 4 2" xfId="31895" xr:uid="{00000000-0005-0000-0000-00003D200000}"/>
    <cellStyle name="20 % - Markeringsfarve4 3 7 2 5" xfId="24893" xr:uid="{00000000-0005-0000-0000-00003E200000}"/>
    <cellStyle name="20 % - Markeringsfarve4 3 7 3" xfId="5514" xr:uid="{00000000-0005-0000-0000-00003F200000}"/>
    <cellStyle name="20 % - Markeringsfarve4 3 7 3 2" xfId="10156" xr:uid="{00000000-0005-0000-0000-000040200000}"/>
    <cellStyle name="20 % - Markeringsfarve4 3 7 3 2 2" xfId="17937" xr:uid="{00000000-0005-0000-0000-000041200000}"/>
    <cellStyle name="20 % - Markeringsfarve4 3 7 3 2 2 2" xfId="35888" xr:uid="{00000000-0005-0000-0000-000042200000}"/>
    <cellStyle name="20 % - Markeringsfarve4 3 7 3 2 3" xfId="28887" xr:uid="{00000000-0005-0000-0000-000043200000}"/>
    <cellStyle name="20 % - Markeringsfarve4 3 7 3 3" xfId="13939" xr:uid="{00000000-0005-0000-0000-000044200000}"/>
    <cellStyle name="20 % - Markeringsfarve4 3 7 3 3 2" xfId="31897" xr:uid="{00000000-0005-0000-0000-000045200000}"/>
    <cellStyle name="20 % - Markeringsfarve4 3 7 3 4" xfId="24895" xr:uid="{00000000-0005-0000-0000-000046200000}"/>
    <cellStyle name="20 % - Markeringsfarve4 3 7 4" xfId="5515" xr:uid="{00000000-0005-0000-0000-000047200000}"/>
    <cellStyle name="20 % - Markeringsfarve4 3 7 4 2" xfId="11548" xr:uid="{00000000-0005-0000-0000-000048200000}"/>
    <cellStyle name="20 % - Markeringsfarve4 3 7 4 2 2" xfId="19302" xr:uid="{00000000-0005-0000-0000-000049200000}"/>
    <cellStyle name="20 % - Markeringsfarve4 3 7 4 2 2 2" xfId="37253" xr:uid="{00000000-0005-0000-0000-00004A200000}"/>
    <cellStyle name="20 % - Markeringsfarve4 3 7 4 2 3" xfId="30252" xr:uid="{00000000-0005-0000-0000-00004B200000}"/>
    <cellStyle name="20 % - Markeringsfarve4 3 7 4 3" xfId="13940" xr:uid="{00000000-0005-0000-0000-00004C200000}"/>
    <cellStyle name="20 % - Markeringsfarve4 3 7 4 3 2" xfId="31898" xr:uid="{00000000-0005-0000-0000-00004D200000}"/>
    <cellStyle name="20 % - Markeringsfarve4 3 7 4 4" xfId="24896" xr:uid="{00000000-0005-0000-0000-00004E200000}"/>
    <cellStyle name="20 % - Markeringsfarve4 3 7 5" xfId="8512" xr:uid="{00000000-0005-0000-0000-00004F200000}"/>
    <cellStyle name="20 % - Markeringsfarve4 3 7 5 2" xfId="16301" xr:uid="{00000000-0005-0000-0000-000050200000}"/>
    <cellStyle name="20 % - Markeringsfarve4 3 7 5 2 2" xfId="34252" xr:uid="{00000000-0005-0000-0000-000051200000}"/>
    <cellStyle name="20 % - Markeringsfarve4 3 7 5 3" xfId="27251" xr:uid="{00000000-0005-0000-0000-000052200000}"/>
    <cellStyle name="20 % - Markeringsfarve4 3 7 6" xfId="13936" xr:uid="{00000000-0005-0000-0000-000053200000}"/>
    <cellStyle name="20 % - Markeringsfarve4 3 7 6 2" xfId="31894" xr:uid="{00000000-0005-0000-0000-000054200000}"/>
    <cellStyle name="20 % - Markeringsfarve4 3 7 7" xfId="24892" xr:uid="{00000000-0005-0000-0000-000055200000}"/>
    <cellStyle name="20 % - Markeringsfarve4 3 8" xfId="5516" xr:uid="{00000000-0005-0000-0000-000056200000}"/>
    <cellStyle name="20 % - Markeringsfarve4 3 8 2" xfId="5517" xr:uid="{00000000-0005-0000-0000-000057200000}"/>
    <cellStyle name="20 % - Markeringsfarve4 3 8 2 2" xfId="5518" xr:uid="{00000000-0005-0000-0000-000058200000}"/>
    <cellStyle name="20 % - Markeringsfarve4 3 8 2 2 2" xfId="11008" xr:uid="{00000000-0005-0000-0000-000059200000}"/>
    <cellStyle name="20 % - Markeringsfarve4 3 8 2 2 2 2" xfId="18780" xr:uid="{00000000-0005-0000-0000-00005A200000}"/>
    <cellStyle name="20 % - Markeringsfarve4 3 8 2 2 2 2 2" xfId="36731" xr:uid="{00000000-0005-0000-0000-00005B200000}"/>
    <cellStyle name="20 % - Markeringsfarve4 3 8 2 2 2 3" xfId="29730" xr:uid="{00000000-0005-0000-0000-00005C200000}"/>
    <cellStyle name="20 % - Markeringsfarve4 3 8 2 2 3" xfId="13943" xr:uid="{00000000-0005-0000-0000-00005D200000}"/>
    <cellStyle name="20 % - Markeringsfarve4 3 8 2 2 3 2" xfId="31901" xr:uid="{00000000-0005-0000-0000-00005E200000}"/>
    <cellStyle name="20 % - Markeringsfarve4 3 8 2 2 4" xfId="24899" xr:uid="{00000000-0005-0000-0000-00005F200000}"/>
    <cellStyle name="20 % - Markeringsfarve4 3 8 2 3" xfId="9519" xr:uid="{00000000-0005-0000-0000-000060200000}"/>
    <cellStyle name="20 % - Markeringsfarve4 3 8 2 3 2" xfId="17304" xr:uid="{00000000-0005-0000-0000-000061200000}"/>
    <cellStyle name="20 % - Markeringsfarve4 3 8 2 3 2 2" xfId="35255" xr:uid="{00000000-0005-0000-0000-000062200000}"/>
    <cellStyle name="20 % - Markeringsfarve4 3 8 2 3 3" xfId="28254" xr:uid="{00000000-0005-0000-0000-000063200000}"/>
    <cellStyle name="20 % - Markeringsfarve4 3 8 2 4" xfId="13942" xr:uid="{00000000-0005-0000-0000-000064200000}"/>
    <cellStyle name="20 % - Markeringsfarve4 3 8 2 4 2" xfId="31900" xr:uid="{00000000-0005-0000-0000-000065200000}"/>
    <cellStyle name="20 % - Markeringsfarve4 3 8 2 5" xfId="24898" xr:uid="{00000000-0005-0000-0000-000066200000}"/>
    <cellStyle name="20 % - Markeringsfarve4 3 8 3" xfId="5519" xr:uid="{00000000-0005-0000-0000-000067200000}"/>
    <cellStyle name="20 % - Markeringsfarve4 3 8 3 2" xfId="10285" xr:uid="{00000000-0005-0000-0000-000068200000}"/>
    <cellStyle name="20 % - Markeringsfarve4 3 8 3 2 2" xfId="18066" xr:uid="{00000000-0005-0000-0000-000069200000}"/>
    <cellStyle name="20 % - Markeringsfarve4 3 8 3 2 2 2" xfId="36017" xr:uid="{00000000-0005-0000-0000-00006A200000}"/>
    <cellStyle name="20 % - Markeringsfarve4 3 8 3 2 3" xfId="29016" xr:uid="{00000000-0005-0000-0000-00006B200000}"/>
    <cellStyle name="20 % - Markeringsfarve4 3 8 3 3" xfId="13944" xr:uid="{00000000-0005-0000-0000-00006C200000}"/>
    <cellStyle name="20 % - Markeringsfarve4 3 8 3 3 2" xfId="31902" xr:uid="{00000000-0005-0000-0000-00006D200000}"/>
    <cellStyle name="20 % - Markeringsfarve4 3 8 3 4" xfId="24900" xr:uid="{00000000-0005-0000-0000-00006E200000}"/>
    <cellStyle name="20 % - Markeringsfarve4 3 8 4" xfId="5520" xr:uid="{00000000-0005-0000-0000-00006F200000}"/>
    <cellStyle name="20 % - Markeringsfarve4 3 8 4 2" xfId="11197" xr:uid="{00000000-0005-0000-0000-000070200000}"/>
    <cellStyle name="20 % - Markeringsfarve4 3 8 4 2 2" xfId="18962" xr:uid="{00000000-0005-0000-0000-000071200000}"/>
    <cellStyle name="20 % - Markeringsfarve4 3 8 4 2 2 2" xfId="36913" xr:uid="{00000000-0005-0000-0000-000072200000}"/>
    <cellStyle name="20 % - Markeringsfarve4 3 8 4 2 3" xfId="29912" xr:uid="{00000000-0005-0000-0000-000073200000}"/>
    <cellStyle name="20 % - Markeringsfarve4 3 8 4 3" xfId="13945" xr:uid="{00000000-0005-0000-0000-000074200000}"/>
    <cellStyle name="20 % - Markeringsfarve4 3 8 4 3 2" xfId="31903" xr:uid="{00000000-0005-0000-0000-000075200000}"/>
    <cellStyle name="20 % - Markeringsfarve4 3 8 4 4" xfId="24901" xr:uid="{00000000-0005-0000-0000-000076200000}"/>
    <cellStyle name="20 % - Markeringsfarve4 3 8 5" xfId="8513" xr:uid="{00000000-0005-0000-0000-000077200000}"/>
    <cellStyle name="20 % - Markeringsfarve4 3 8 5 2" xfId="16302" xr:uid="{00000000-0005-0000-0000-000078200000}"/>
    <cellStyle name="20 % - Markeringsfarve4 3 8 5 2 2" xfId="34253" xr:uid="{00000000-0005-0000-0000-000079200000}"/>
    <cellStyle name="20 % - Markeringsfarve4 3 8 5 3" xfId="27252" xr:uid="{00000000-0005-0000-0000-00007A200000}"/>
    <cellStyle name="20 % - Markeringsfarve4 3 8 6" xfId="13941" xr:uid="{00000000-0005-0000-0000-00007B200000}"/>
    <cellStyle name="20 % - Markeringsfarve4 3 8 6 2" xfId="31899" xr:uid="{00000000-0005-0000-0000-00007C200000}"/>
    <cellStyle name="20 % - Markeringsfarve4 3 8 7" xfId="24897" xr:uid="{00000000-0005-0000-0000-00007D200000}"/>
    <cellStyle name="20 % - Markeringsfarve4 3 9" xfId="5521" xr:uid="{00000000-0005-0000-0000-00007E200000}"/>
    <cellStyle name="20 % - Markeringsfarve4 3 9 2" xfId="5522" xr:uid="{00000000-0005-0000-0000-00007F200000}"/>
    <cellStyle name="20 % - Markeringsfarve4 3 9 2 2" xfId="10406" xr:uid="{00000000-0005-0000-0000-000080200000}"/>
    <cellStyle name="20 % - Markeringsfarve4 3 9 2 2 2" xfId="18178" xr:uid="{00000000-0005-0000-0000-000081200000}"/>
    <cellStyle name="20 % - Markeringsfarve4 3 9 2 2 2 2" xfId="36129" xr:uid="{00000000-0005-0000-0000-000082200000}"/>
    <cellStyle name="20 % - Markeringsfarve4 3 9 2 2 3" xfId="29128" xr:uid="{00000000-0005-0000-0000-000083200000}"/>
    <cellStyle name="20 % - Markeringsfarve4 3 9 2 3" xfId="13947" xr:uid="{00000000-0005-0000-0000-000084200000}"/>
    <cellStyle name="20 % - Markeringsfarve4 3 9 2 3 2" xfId="31905" xr:uid="{00000000-0005-0000-0000-000085200000}"/>
    <cellStyle name="20 % - Markeringsfarve4 3 9 2 4" xfId="24903" xr:uid="{00000000-0005-0000-0000-000086200000}"/>
    <cellStyle name="20 % - Markeringsfarve4 3 9 3" xfId="9006" xr:uid="{00000000-0005-0000-0000-000087200000}"/>
    <cellStyle name="20 % - Markeringsfarve4 3 9 3 2" xfId="16794" xr:uid="{00000000-0005-0000-0000-000088200000}"/>
    <cellStyle name="20 % - Markeringsfarve4 3 9 3 2 2" xfId="34745" xr:uid="{00000000-0005-0000-0000-000089200000}"/>
    <cellStyle name="20 % - Markeringsfarve4 3 9 3 3" xfId="27744" xr:uid="{00000000-0005-0000-0000-00008A200000}"/>
    <cellStyle name="20 % - Markeringsfarve4 3 9 4" xfId="13946" xr:uid="{00000000-0005-0000-0000-00008B200000}"/>
    <cellStyle name="20 % - Markeringsfarve4 3 9 4 2" xfId="31904" xr:uid="{00000000-0005-0000-0000-00008C200000}"/>
    <cellStyle name="20 % - Markeringsfarve4 3 9 5" xfId="24902" xr:uid="{00000000-0005-0000-0000-00008D200000}"/>
    <cellStyle name="20 % - Markeringsfarve4 4" xfId="2895" xr:uid="{00000000-0005-0000-0000-00008E200000}"/>
    <cellStyle name="20 % - Markeringsfarve4 4 10" xfId="8514" xr:uid="{00000000-0005-0000-0000-00008F200000}"/>
    <cellStyle name="20 % - Markeringsfarve4 4 10 2" xfId="16303" xr:uid="{00000000-0005-0000-0000-000090200000}"/>
    <cellStyle name="20 % - Markeringsfarve4 4 10 2 2" xfId="34254" xr:uid="{00000000-0005-0000-0000-000091200000}"/>
    <cellStyle name="20 % - Markeringsfarve4 4 10 3" xfId="27253" xr:uid="{00000000-0005-0000-0000-000092200000}"/>
    <cellStyle name="20 % - Markeringsfarve4 4 11" xfId="13948" xr:uid="{00000000-0005-0000-0000-000093200000}"/>
    <cellStyle name="20 % - Markeringsfarve4 4 11 2" xfId="31906" xr:uid="{00000000-0005-0000-0000-000094200000}"/>
    <cellStyle name="20 % - Markeringsfarve4 4 12" xfId="5523" xr:uid="{00000000-0005-0000-0000-000095200000}"/>
    <cellStyle name="20 % - Markeringsfarve4 4 12 2" xfId="24904" xr:uid="{00000000-0005-0000-0000-000096200000}"/>
    <cellStyle name="20 % - Markeringsfarve4 4 13" xfId="22279" xr:uid="{00000000-0005-0000-0000-000097200000}"/>
    <cellStyle name="20 % - Markeringsfarve4 4 2" xfId="2896" xr:uid="{00000000-0005-0000-0000-000098200000}"/>
    <cellStyle name="20 % - Markeringsfarve4 4 2 2" xfId="5525" xr:uid="{00000000-0005-0000-0000-000099200000}"/>
    <cellStyle name="20 % - Markeringsfarve4 4 2 2 2" xfId="5526" xr:uid="{00000000-0005-0000-0000-00009A200000}"/>
    <cellStyle name="20 % - Markeringsfarve4 4 2 2 2 2" xfId="10550" xr:uid="{00000000-0005-0000-0000-00009B200000}"/>
    <cellStyle name="20 % - Markeringsfarve4 4 2 2 2 2 2" xfId="18322" xr:uid="{00000000-0005-0000-0000-00009C200000}"/>
    <cellStyle name="20 % - Markeringsfarve4 4 2 2 2 2 2 2" xfId="36273" xr:uid="{00000000-0005-0000-0000-00009D200000}"/>
    <cellStyle name="20 % - Markeringsfarve4 4 2 2 2 2 3" xfId="29272" xr:uid="{00000000-0005-0000-0000-00009E200000}"/>
    <cellStyle name="20 % - Markeringsfarve4 4 2 2 2 3" xfId="13951" xr:uid="{00000000-0005-0000-0000-00009F200000}"/>
    <cellStyle name="20 % - Markeringsfarve4 4 2 2 2 3 2" xfId="31909" xr:uid="{00000000-0005-0000-0000-0000A0200000}"/>
    <cellStyle name="20 % - Markeringsfarve4 4 2 2 2 4" xfId="24907" xr:uid="{00000000-0005-0000-0000-0000A1200000}"/>
    <cellStyle name="20 % - Markeringsfarve4 4 2 2 3" xfId="9126" xr:uid="{00000000-0005-0000-0000-0000A2200000}"/>
    <cellStyle name="20 % - Markeringsfarve4 4 2 2 3 2" xfId="16914" xr:uid="{00000000-0005-0000-0000-0000A3200000}"/>
    <cellStyle name="20 % - Markeringsfarve4 4 2 2 3 2 2" xfId="34865" xr:uid="{00000000-0005-0000-0000-0000A4200000}"/>
    <cellStyle name="20 % - Markeringsfarve4 4 2 2 3 3" xfId="27864" xr:uid="{00000000-0005-0000-0000-0000A5200000}"/>
    <cellStyle name="20 % - Markeringsfarve4 4 2 2 4" xfId="13950" xr:uid="{00000000-0005-0000-0000-0000A6200000}"/>
    <cellStyle name="20 % - Markeringsfarve4 4 2 2 4 2" xfId="31908" xr:uid="{00000000-0005-0000-0000-0000A7200000}"/>
    <cellStyle name="20 % - Markeringsfarve4 4 2 2 5" xfId="24906" xr:uid="{00000000-0005-0000-0000-0000A8200000}"/>
    <cellStyle name="20 % - Markeringsfarve4 4 2 3" xfId="5527" xr:uid="{00000000-0005-0000-0000-0000A9200000}"/>
    <cellStyle name="20 % - Markeringsfarve4 4 2 3 2" xfId="9780" xr:uid="{00000000-0005-0000-0000-0000AA200000}"/>
    <cellStyle name="20 % - Markeringsfarve4 4 2 3 2 2" xfId="17562" xr:uid="{00000000-0005-0000-0000-0000AB200000}"/>
    <cellStyle name="20 % - Markeringsfarve4 4 2 3 2 2 2" xfId="35513" xr:uid="{00000000-0005-0000-0000-0000AC200000}"/>
    <cellStyle name="20 % - Markeringsfarve4 4 2 3 2 3" xfId="28512" xr:uid="{00000000-0005-0000-0000-0000AD200000}"/>
    <cellStyle name="20 % - Markeringsfarve4 4 2 3 3" xfId="13952" xr:uid="{00000000-0005-0000-0000-0000AE200000}"/>
    <cellStyle name="20 % - Markeringsfarve4 4 2 3 3 2" xfId="31910" xr:uid="{00000000-0005-0000-0000-0000AF200000}"/>
    <cellStyle name="20 % - Markeringsfarve4 4 2 3 4" xfId="24908" xr:uid="{00000000-0005-0000-0000-0000B0200000}"/>
    <cellStyle name="20 % - Markeringsfarve4 4 2 4" xfId="5528" xr:uid="{00000000-0005-0000-0000-0000B1200000}"/>
    <cellStyle name="20 % - Markeringsfarve4 4 2 4 2" xfId="11122" xr:uid="{00000000-0005-0000-0000-0000B2200000}"/>
    <cellStyle name="20 % - Markeringsfarve4 4 2 4 2 2" xfId="18890" xr:uid="{00000000-0005-0000-0000-0000B3200000}"/>
    <cellStyle name="20 % - Markeringsfarve4 4 2 4 2 2 2" xfId="36841" xr:uid="{00000000-0005-0000-0000-0000B4200000}"/>
    <cellStyle name="20 % - Markeringsfarve4 4 2 4 2 3" xfId="29840" xr:uid="{00000000-0005-0000-0000-0000B5200000}"/>
    <cellStyle name="20 % - Markeringsfarve4 4 2 4 3" xfId="13953" xr:uid="{00000000-0005-0000-0000-0000B6200000}"/>
    <cellStyle name="20 % - Markeringsfarve4 4 2 4 3 2" xfId="31911" xr:uid="{00000000-0005-0000-0000-0000B7200000}"/>
    <cellStyle name="20 % - Markeringsfarve4 4 2 4 4" xfId="24909" xr:uid="{00000000-0005-0000-0000-0000B8200000}"/>
    <cellStyle name="20 % - Markeringsfarve4 4 2 5" xfId="8515" xr:uid="{00000000-0005-0000-0000-0000B9200000}"/>
    <cellStyle name="20 % - Markeringsfarve4 4 2 5 2" xfId="16304" xr:uid="{00000000-0005-0000-0000-0000BA200000}"/>
    <cellStyle name="20 % - Markeringsfarve4 4 2 5 2 2" xfId="34255" xr:uid="{00000000-0005-0000-0000-0000BB200000}"/>
    <cellStyle name="20 % - Markeringsfarve4 4 2 5 3" xfId="27254" xr:uid="{00000000-0005-0000-0000-0000BC200000}"/>
    <cellStyle name="20 % - Markeringsfarve4 4 2 6" xfId="13949" xr:uid="{00000000-0005-0000-0000-0000BD200000}"/>
    <cellStyle name="20 % - Markeringsfarve4 4 2 6 2" xfId="31907" xr:uid="{00000000-0005-0000-0000-0000BE200000}"/>
    <cellStyle name="20 % - Markeringsfarve4 4 2 7" xfId="5524" xr:uid="{00000000-0005-0000-0000-0000BF200000}"/>
    <cellStyle name="20 % - Markeringsfarve4 4 2 7 2" xfId="24905" xr:uid="{00000000-0005-0000-0000-0000C0200000}"/>
    <cellStyle name="20 % - Markeringsfarve4 4 2 8" xfId="22280" xr:uid="{00000000-0005-0000-0000-0000C1200000}"/>
    <cellStyle name="20 % - Markeringsfarve4 4 3" xfId="5529" xr:uid="{00000000-0005-0000-0000-0000C2200000}"/>
    <cellStyle name="20 % - Markeringsfarve4 4 3 2" xfId="5530" xr:uid="{00000000-0005-0000-0000-0000C3200000}"/>
    <cellStyle name="20 % - Markeringsfarve4 4 3 2 2" xfId="5531" xr:uid="{00000000-0005-0000-0000-0000C4200000}"/>
    <cellStyle name="20 % - Markeringsfarve4 4 3 2 2 2" xfId="10656" xr:uid="{00000000-0005-0000-0000-0000C5200000}"/>
    <cellStyle name="20 % - Markeringsfarve4 4 3 2 2 2 2" xfId="18428" xr:uid="{00000000-0005-0000-0000-0000C6200000}"/>
    <cellStyle name="20 % - Markeringsfarve4 4 3 2 2 2 2 2" xfId="36379" xr:uid="{00000000-0005-0000-0000-0000C7200000}"/>
    <cellStyle name="20 % - Markeringsfarve4 4 3 2 2 2 3" xfId="29378" xr:uid="{00000000-0005-0000-0000-0000C8200000}"/>
    <cellStyle name="20 % - Markeringsfarve4 4 3 2 2 3" xfId="13956" xr:uid="{00000000-0005-0000-0000-0000C9200000}"/>
    <cellStyle name="20 % - Markeringsfarve4 4 3 2 2 3 2" xfId="31914" xr:uid="{00000000-0005-0000-0000-0000CA200000}"/>
    <cellStyle name="20 % - Markeringsfarve4 4 3 2 2 4" xfId="24912" xr:uid="{00000000-0005-0000-0000-0000CB200000}"/>
    <cellStyle name="20 % - Markeringsfarve4 4 3 2 3" xfId="9220" xr:uid="{00000000-0005-0000-0000-0000CC200000}"/>
    <cellStyle name="20 % - Markeringsfarve4 4 3 2 3 2" xfId="17008" xr:uid="{00000000-0005-0000-0000-0000CD200000}"/>
    <cellStyle name="20 % - Markeringsfarve4 4 3 2 3 2 2" xfId="34959" xr:uid="{00000000-0005-0000-0000-0000CE200000}"/>
    <cellStyle name="20 % - Markeringsfarve4 4 3 2 3 3" xfId="27958" xr:uid="{00000000-0005-0000-0000-0000CF200000}"/>
    <cellStyle name="20 % - Markeringsfarve4 4 3 2 4" xfId="13955" xr:uid="{00000000-0005-0000-0000-0000D0200000}"/>
    <cellStyle name="20 % - Markeringsfarve4 4 3 2 4 2" xfId="31913" xr:uid="{00000000-0005-0000-0000-0000D1200000}"/>
    <cellStyle name="20 % - Markeringsfarve4 4 3 2 5" xfId="24911" xr:uid="{00000000-0005-0000-0000-0000D2200000}"/>
    <cellStyle name="20 % - Markeringsfarve4 4 3 3" xfId="5532" xr:uid="{00000000-0005-0000-0000-0000D3200000}"/>
    <cellStyle name="20 % - Markeringsfarve4 4 3 3 2" xfId="9886" xr:uid="{00000000-0005-0000-0000-0000D4200000}"/>
    <cellStyle name="20 % - Markeringsfarve4 4 3 3 2 2" xfId="17668" xr:uid="{00000000-0005-0000-0000-0000D5200000}"/>
    <cellStyle name="20 % - Markeringsfarve4 4 3 3 2 2 2" xfId="35619" xr:uid="{00000000-0005-0000-0000-0000D6200000}"/>
    <cellStyle name="20 % - Markeringsfarve4 4 3 3 2 3" xfId="28618" xr:uid="{00000000-0005-0000-0000-0000D7200000}"/>
    <cellStyle name="20 % - Markeringsfarve4 4 3 3 3" xfId="13957" xr:uid="{00000000-0005-0000-0000-0000D8200000}"/>
    <cellStyle name="20 % - Markeringsfarve4 4 3 3 3 2" xfId="31915" xr:uid="{00000000-0005-0000-0000-0000D9200000}"/>
    <cellStyle name="20 % - Markeringsfarve4 4 3 3 4" xfId="24913" xr:uid="{00000000-0005-0000-0000-0000DA200000}"/>
    <cellStyle name="20 % - Markeringsfarve4 4 3 4" xfId="5533" xr:uid="{00000000-0005-0000-0000-0000DB200000}"/>
    <cellStyle name="20 % - Markeringsfarve4 4 3 4 2" xfId="11459" xr:uid="{00000000-0005-0000-0000-0000DC200000}"/>
    <cellStyle name="20 % - Markeringsfarve4 4 3 4 2 2" xfId="19217" xr:uid="{00000000-0005-0000-0000-0000DD200000}"/>
    <cellStyle name="20 % - Markeringsfarve4 4 3 4 2 2 2" xfId="37168" xr:uid="{00000000-0005-0000-0000-0000DE200000}"/>
    <cellStyle name="20 % - Markeringsfarve4 4 3 4 2 3" xfId="30167" xr:uid="{00000000-0005-0000-0000-0000DF200000}"/>
    <cellStyle name="20 % - Markeringsfarve4 4 3 4 3" xfId="13958" xr:uid="{00000000-0005-0000-0000-0000E0200000}"/>
    <cellStyle name="20 % - Markeringsfarve4 4 3 4 3 2" xfId="31916" xr:uid="{00000000-0005-0000-0000-0000E1200000}"/>
    <cellStyle name="20 % - Markeringsfarve4 4 3 4 4" xfId="24914" xr:uid="{00000000-0005-0000-0000-0000E2200000}"/>
    <cellStyle name="20 % - Markeringsfarve4 4 3 5" xfId="8516" xr:uid="{00000000-0005-0000-0000-0000E3200000}"/>
    <cellStyle name="20 % - Markeringsfarve4 4 3 5 2" xfId="16305" xr:uid="{00000000-0005-0000-0000-0000E4200000}"/>
    <cellStyle name="20 % - Markeringsfarve4 4 3 5 2 2" xfId="34256" xr:uid="{00000000-0005-0000-0000-0000E5200000}"/>
    <cellStyle name="20 % - Markeringsfarve4 4 3 5 3" xfId="27255" xr:uid="{00000000-0005-0000-0000-0000E6200000}"/>
    <cellStyle name="20 % - Markeringsfarve4 4 3 6" xfId="13954" xr:uid="{00000000-0005-0000-0000-0000E7200000}"/>
    <cellStyle name="20 % - Markeringsfarve4 4 3 6 2" xfId="31912" xr:uid="{00000000-0005-0000-0000-0000E8200000}"/>
    <cellStyle name="20 % - Markeringsfarve4 4 3 7" xfId="24910" xr:uid="{00000000-0005-0000-0000-0000E9200000}"/>
    <cellStyle name="20 % - Markeringsfarve4 4 4" xfId="5534" xr:uid="{00000000-0005-0000-0000-0000EA200000}"/>
    <cellStyle name="20 % - Markeringsfarve4 4 4 2" xfId="5535" xr:uid="{00000000-0005-0000-0000-0000EB200000}"/>
    <cellStyle name="20 % - Markeringsfarve4 4 4 2 2" xfId="5536" xr:uid="{00000000-0005-0000-0000-0000EC200000}"/>
    <cellStyle name="20 % - Markeringsfarve4 4 4 2 2 2" xfId="10788" xr:uid="{00000000-0005-0000-0000-0000ED200000}"/>
    <cellStyle name="20 % - Markeringsfarve4 4 4 2 2 2 2" xfId="18560" xr:uid="{00000000-0005-0000-0000-0000EE200000}"/>
    <cellStyle name="20 % - Markeringsfarve4 4 4 2 2 2 2 2" xfId="36511" xr:uid="{00000000-0005-0000-0000-0000EF200000}"/>
    <cellStyle name="20 % - Markeringsfarve4 4 4 2 2 2 3" xfId="29510" xr:uid="{00000000-0005-0000-0000-0000F0200000}"/>
    <cellStyle name="20 % - Markeringsfarve4 4 4 2 2 3" xfId="13961" xr:uid="{00000000-0005-0000-0000-0000F1200000}"/>
    <cellStyle name="20 % - Markeringsfarve4 4 4 2 2 3 2" xfId="31919" xr:uid="{00000000-0005-0000-0000-0000F2200000}"/>
    <cellStyle name="20 % - Markeringsfarve4 4 4 2 2 4" xfId="24917" xr:uid="{00000000-0005-0000-0000-0000F3200000}"/>
    <cellStyle name="20 % - Markeringsfarve4 4 4 2 3" xfId="9328" xr:uid="{00000000-0005-0000-0000-0000F4200000}"/>
    <cellStyle name="20 % - Markeringsfarve4 4 4 2 3 2" xfId="17113" xr:uid="{00000000-0005-0000-0000-0000F5200000}"/>
    <cellStyle name="20 % - Markeringsfarve4 4 4 2 3 2 2" xfId="35064" xr:uid="{00000000-0005-0000-0000-0000F6200000}"/>
    <cellStyle name="20 % - Markeringsfarve4 4 4 2 3 3" xfId="28063" xr:uid="{00000000-0005-0000-0000-0000F7200000}"/>
    <cellStyle name="20 % - Markeringsfarve4 4 4 2 4" xfId="13960" xr:uid="{00000000-0005-0000-0000-0000F8200000}"/>
    <cellStyle name="20 % - Markeringsfarve4 4 4 2 4 2" xfId="31918" xr:uid="{00000000-0005-0000-0000-0000F9200000}"/>
    <cellStyle name="20 % - Markeringsfarve4 4 4 2 5" xfId="24916" xr:uid="{00000000-0005-0000-0000-0000FA200000}"/>
    <cellStyle name="20 % - Markeringsfarve4 4 4 3" xfId="5537" xr:uid="{00000000-0005-0000-0000-0000FB200000}"/>
    <cellStyle name="20 % - Markeringsfarve4 4 4 3 2" xfId="10064" xr:uid="{00000000-0005-0000-0000-0000FC200000}"/>
    <cellStyle name="20 % - Markeringsfarve4 4 4 3 2 2" xfId="17845" xr:uid="{00000000-0005-0000-0000-0000FD200000}"/>
    <cellStyle name="20 % - Markeringsfarve4 4 4 3 2 2 2" xfId="35796" xr:uid="{00000000-0005-0000-0000-0000FE200000}"/>
    <cellStyle name="20 % - Markeringsfarve4 4 4 3 2 3" xfId="28795" xr:uid="{00000000-0005-0000-0000-0000FF200000}"/>
    <cellStyle name="20 % - Markeringsfarve4 4 4 3 3" xfId="13962" xr:uid="{00000000-0005-0000-0000-000000210000}"/>
    <cellStyle name="20 % - Markeringsfarve4 4 4 3 3 2" xfId="31920" xr:uid="{00000000-0005-0000-0000-000001210000}"/>
    <cellStyle name="20 % - Markeringsfarve4 4 4 3 4" xfId="24918" xr:uid="{00000000-0005-0000-0000-000002210000}"/>
    <cellStyle name="20 % - Markeringsfarve4 4 4 4" xfId="5538" xr:uid="{00000000-0005-0000-0000-000003210000}"/>
    <cellStyle name="20 % - Markeringsfarve4 4 4 4 2" xfId="11683" xr:uid="{00000000-0005-0000-0000-000004210000}"/>
    <cellStyle name="20 % - Markeringsfarve4 4 4 4 2 2" xfId="19430" xr:uid="{00000000-0005-0000-0000-000005210000}"/>
    <cellStyle name="20 % - Markeringsfarve4 4 4 4 2 2 2" xfId="37381" xr:uid="{00000000-0005-0000-0000-000006210000}"/>
    <cellStyle name="20 % - Markeringsfarve4 4 4 4 2 3" xfId="30380" xr:uid="{00000000-0005-0000-0000-000007210000}"/>
    <cellStyle name="20 % - Markeringsfarve4 4 4 4 3" xfId="13963" xr:uid="{00000000-0005-0000-0000-000008210000}"/>
    <cellStyle name="20 % - Markeringsfarve4 4 4 4 3 2" xfId="31921" xr:uid="{00000000-0005-0000-0000-000009210000}"/>
    <cellStyle name="20 % - Markeringsfarve4 4 4 4 4" xfId="24919" xr:uid="{00000000-0005-0000-0000-00000A210000}"/>
    <cellStyle name="20 % - Markeringsfarve4 4 4 5" xfId="8517" xr:uid="{00000000-0005-0000-0000-00000B210000}"/>
    <cellStyle name="20 % - Markeringsfarve4 4 4 5 2" xfId="16306" xr:uid="{00000000-0005-0000-0000-00000C210000}"/>
    <cellStyle name="20 % - Markeringsfarve4 4 4 5 2 2" xfId="34257" xr:uid="{00000000-0005-0000-0000-00000D210000}"/>
    <cellStyle name="20 % - Markeringsfarve4 4 4 5 3" xfId="27256" xr:uid="{00000000-0005-0000-0000-00000E210000}"/>
    <cellStyle name="20 % - Markeringsfarve4 4 4 6" xfId="13959" xr:uid="{00000000-0005-0000-0000-00000F210000}"/>
    <cellStyle name="20 % - Markeringsfarve4 4 4 6 2" xfId="31917" xr:uid="{00000000-0005-0000-0000-000010210000}"/>
    <cellStyle name="20 % - Markeringsfarve4 4 4 7" xfId="24915" xr:uid="{00000000-0005-0000-0000-000011210000}"/>
    <cellStyle name="20 % - Markeringsfarve4 4 5" xfId="5539" xr:uid="{00000000-0005-0000-0000-000012210000}"/>
    <cellStyle name="20 % - Markeringsfarve4 4 5 2" xfId="5540" xr:uid="{00000000-0005-0000-0000-000013210000}"/>
    <cellStyle name="20 % - Markeringsfarve4 4 5 2 2" xfId="5541" xr:uid="{00000000-0005-0000-0000-000014210000}"/>
    <cellStyle name="20 % - Markeringsfarve4 4 5 2 2 2" xfId="10905" xr:uid="{00000000-0005-0000-0000-000015210000}"/>
    <cellStyle name="20 % - Markeringsfarve4 4 5 2 2 2 2" xfId="18677" xr:uid="{00000000-0005-0000-0000-000016210000}"/>
    <cellStyle name="20 % - Markeringsfarve4 4 5 2 2 2 2 2" xfId="36628" xr:uid="{00000000-0005-0000-0000-000017210000}"/>
    <cellStyle name="20 % - Markeringsfarve4 4 5 2 2 2 3" xfId="29627" xr:uid="{00000000-0005-0000-0000-000018210000}"/>
    <cellStyle name="20 % - Markeringsfarve4 4 5 2 2 3" xfId="13966" xr:uid="{00000000-0005-0000-0000-000019210000}"/>
    <cellStyle name="20 % - Markeringsfarve4 4 5 2 2 3 2" xfId="31924" xr:uid="{00000000-0005-0000-0000-00001A210000}"/>
    <cellStyle name="20 % - Markeringsfarve4 4 5 2 2 4" xfId="24922" xr:uid="{00000000-0005-0000-0000-00001B210000}"/>
    <cellStyle name="20 % - Markeringsfarve4 4 5 2 3" xfId="9427" xr:uid="{00000000-0005-0000-0000-00001C210000}"/>
    <cellStyle name="20 % - Markeringsfarve4 4 5 2 3 2" xfId="17212" xr:uid="{00000000-0005-0000-0000-00001D210000}"/>
    <cellStyle name="20 % - Markeringsfarve4 4 5 2 3 2 2" xfId="35163" xr:uid="{00000000-0005-0000-0000-00001E210000}"/>
    <cellStyle name="20 % - Markeringsfarve4 4 5 2 3 3" xfId="28162" xr:uid="{00000000-0005-0000-0000-00001F210000}"/>
    <cellStyle name="20 % - Markeringsfarve4 4 5 2 4" xfId="13965" xr:uid="{00000000-0005-0000-0000-000020210000}"/>
    <cellStyle name="20 % - Markeringsfarve4 4 5 2 4 2" xfId="31923" xr:uid="{00000000-0005-0000-0000-000021210000}"/>
    <cellStyle name="20 % - Markeringsfarve4 4 5 2 5" xfId="24921" xr:uid="{00000000-0005-0000-0000-000022210000}"/>
    <cellStyle name="20 % - Markeringsfarve4 4 5 3" xfId="5542" xr:uid="{00000000-0005-0000-0000-000023210000}"/>
    <cellStyle name="20 % - Markeringsfarve4 4 5 3 2" xfId="10181" xr:uid="{00000000-0005-0000-0000-000024210000}"/>
    <cellStyle name="20 % - Markeringsfarve4 4 5 3 2 2" xfId="17962" xr:uid="{00000000-0005-0000-0000-000025210000}"/>
    <cellStyle name="20 % - Markeringsfarve4 4 5 3 2 2 2" xfId="35913" xr:uid="{00000000-0005-0000-0000-000026210000}"/>
    <cellStyle name="20 % - Markeringsfarve4 4 5 3 2 3" xfId="28912" xr:uid="{00000000-0005-0000-0000-000027210000}"/>
    <cellStyle name="20 % - Markeringsfarve4 4 5 3 3" xfId="13967" xr:uid="{00000000-0005-0000-0000-000028210000}"/>
    <cellStyle name="20 % - Markeringsfarve4 4 5 3 3 2" xfId="31925" xr:uid="{00000000-0005-0000-0000-000029210000}"/>
    <cellStyle name="20 % - Markeringsfarve4 4 5 3 4" xfId="24923" xr:uid="{00000000-0005-0000-0000-00002A210000}"/>
    <cellStyle name="20 % - Markeringsfarve4 4 5 4" xfId="5543" xr:uid="{00000000-0005-0000-0000-00002B210000}"/>
    <cellStyle name="20 % - Markeringsfarve4 4 5 4 2" xfId="11403" xr:uid="{00000000-0005-0000-0000-00002C210000}"/>
    <cellStyle name="20 % - Markeringsfarve4 4 5 4 2 2" xfId="19163" xr:uid="{00000000-0005-0000-0000-00002D210000}"/>
    <cellStyle name="20 % - Markeringsfarve4 4 5 4 2 2 2" xfId="37114" xr:uid="{00000000-0005-0000-0000-00002E210000}"/>
    <cellStyle name="20 % - Markeringsfarve4 4 5 4 2 3" xfId="30113" xr:uid="{00000000-0005-0000-0000-00002F210000}"/>
    <cellStyle name="20 % - Markeringsfarve4 4 5 4 3" xfId="13968" xr:uid="{00000000-0005-0000-0000-000030210000}"/>
    <cellStyle name="20 % - Markeringsfarve4 4 5 4 3 2" xfId="31926" xr:uid="{00000000-0005-0000-0000-000031210000}"/>
    <cellStyle name="20 % - Markeringsfarve4 4 5 4 4" xfId="24924" xr:uid="{00000000-0005-0000-0000-000032210000}"/>
    <cellStyle name="20 % - Markeringsfarve4 4 5 5" xfId="8518" xr:uid="{00000000-0005-0000-0000-000033210000}"/>
    <cellStyle name="20 % - Markeringsfarve4 4 5 5 2" xfId="16307" xr:uid="{00000000-0005-0000-0000-000034210000}"/>
    <cellStyle name="20 % - Markeringsfarve4 4 5 5 2 2" xfId="34258" xr:uid="{00000000-0005-0000-0000-000035210000}"/>
    <cellStyle name="20 % - Markeringsfarve4 4 5 5 3" xfId="27257" xr:uid="{00000000-0005-0000-0000-000036210000}"/>
    <cellStyle name="20 % - Markeringsfarve4 4 5 6" xfId="13964" xr:uid="{00000000-0005-0000-0000-000037210000}"/>
    <cellStyle name="20 % - Markeringsfarve4 4 5 6 2" xfId="31922" xr:uid="{00000000-0005-0000-0000-000038210000}"/>
    <cellStyle name="20 % - Markeringsfarve4 4 5 7" xfId="24920" xr:uid="{00000000-0005-0000-0000-000039210000}"/>
    <cellStyle name="20 % - Markeringsfarve4 4 6" xfId="5544" xr:uid="{00000000-0005-0000-0000-00003A210000}"/>
    <cellStyle name="20 % - Markeringsfarve4 4 6 2" xfId="5545" xr:uid="{00000000-0005-0000-0000-00003B210000}"/>
    <cellStyle name="20 % - Markeringsfarve4 4 6 2 2" xfId="5546" xr:uid="{00000000-0005-0000-0000-00003C210000}"/>
    <cellStyle name="20 % - Markeringsfarve4 4 6 2 2 2" xfId="11011" xr:uid="{00000000-0005-0000-0000-00003D210000}"/>
    <cellStyle name="20 % - Markeringsfarve4 4 6 2 2 2 2" xfId="18783" xr:uid="{00000000-0005-0000-0000-00003E210000}"/>
    <cellStyle name="20 % - Markeringsfarve4 4 6 2 2 2 2 2" xfId="36734" xr:uid="{00000000-0005-0000-0000-00003F210000}"/>
    <cellStyle name="20 % - Markeringsfarve4 4 6 2 2 2 3" xfId="29733" xr:uid="{00000000-0005-0000-0000-000040210000}"/>
    <cellStyle name="20 % - Markeringsfarve4 4 6 2 2 3" xfId="13971" xr:uid="{00000000-0005-0000-0000-000041210000}"/>
    <cellStyle name="20 % - Markeringsfarve4 4 6 2 2 3 2" xfId="31929" xr:uid="{00000000-0005-0000-0000-000042210000}"/>
    <cellStyle name="20 % - Markeringsfarve4 4 6 2 2 4" xfId="24927" xr:uid="{00000000-0005-0000-0000-000043210000}"/>
    <cellStyle name="20 % - Markeringsfarve4 4 6 2 3" xfId="9522" xr:uid="{00000000-0005-0000-0000-000044210000}"/>
    <cellStyle name="20 % - Markeringsfarve4 4 6 2 3 2" xfId="17307" xr:uid="{00000000-0005-0000-0000-000045210000}"/>
    <cellStyle name="20 % - Markeringsfarve4 4 6 2 3 2 2" xfId="35258" xr:uid="{00000000-0005-0000-0000-000046210000}"/>
    <cellStyle name="20 % - Markeringsfarve4 4 6 2 3 3" xfId="28257" xr:uid="{00000000-0005-0000-0000-000047210000}"/>
    <cellStyle name="20 % - Markeringsfarve4 4 6 2 4" xfId="13970" xr:uid="{00000000-0005-0000-0000-000048210000}"/>
    <cellStyle name="20 % - Markeringsfarve4 4 6 2 4 2" xfId="31928" xr:uid="{00000000-0005-0000-0000-000049210000}"/>
    <cellStyle name="20 % - Markeringsfarve4 4 6 2 5" xfId="24926" xr:uid="{00000000-0005-0000-0000-00004A210000}"/>
    <cellStyle name="20 % - Markeringsfarve4 4 6 3" xfId="5547" xr:uid="{00000000-0005-0000-0000-00004B210000}"/>
    <cellStyle name="20 % - Markeringsfarve4 4 6 3 2" xfId="10288" xr:uid="{00000000-0005-0000-0000-00004C210000}"/>
    <cellStyle name="20 % - Markeringsfarve4 4 6 3 2 2" xfId="18069" xr:uid="{00000000-0005-0000-0000-00004D210000}"/>
    <cellStyle name="20 % - Markeringsfarve4 4 6 3 2 2 2" xfId="36020" xr:uid="{00000000-0005-0000-0000-00004E210000}"/>
    <cellStyle name="20 % - Markeringsfarve4 4 6 3 2 3" xfId="29019" xr:uid="{00000000-0005-0000-0000-00004F210000}"/>
    <cellStyle name="20 % - Markeringsfarve4 4 6 3 3" xfId="13972" xr:uid="{00000000-0005-0000-0000-000050210000}"/>
    <cellStyle name="20 % - Markeringsfarve4 4 6 3 3 2" xfId="31930" xr:uid="{00000000-0005-0000-0000-000051210000}"/>
    <cellStyle name="20 % - Markeringsfarve4 4 6 3 4" xfId="24928" xr:uid="{00000000-0005-0000-0000-000052210000}"/>
    <cellStyle name="20 % - Markeringsfarve4 4 6 4" xfId="5548" xr:uid="{00000000-0005-0000-0000-000053210000}"/>
    <cellStyle name="20 % - Markeringsfarve4 4 6 4 2" xfId="11632" xr:uid="{00000000-0005-0000-0000-000054210000}"/>
    <cellStyle name="20 % - Markeringsfarve4 4 6 4 2 2" xfId="19382" xr:uid="{00000000-0005-0000-0000-000055210000}"/>
    <cellStyle name="20 % - Markeringsfarve4 4 6 4 2 2 2" xfId="37333" xr:uid="{00000000-0005-0000-0000-000056210000}"/>
    <cellStyle name="20 % - Markeringsfarve4 4 6 4 2 3" xfId="30332" xr:uid="{00000000-0005-0000-0000-000057210000}"/>
    <cellStyle name="20 % - Markeringsfarve4 4 6 4 3" xfId="13973" xr:uid="{00000000-0005-0000-0000-000058210000}"/>
    <cellStyle name="20 % - Markeringsfarve4 4 6 4 3 2" xfId="31931" xr:uid="{00000000-0005-0000-0000-000059210000}"/>
    <cellStyle name="20 % - Markeringsfarve4 4 6 4 4" xfId="24929" xr:uid="{00000000-0005-0000-0000-00005A210000}"/>
    <cellStyle name="20 % - Markeringsfarve4 4 6 5" xfId="8519" xr:uid="{00000000-0005-0000-0000-00005B210000}"/>
    <cellStyle name="20 % - Markeringsfarve4 4 6 5 2" xfId="16308" xr:uid="{00000000-0005-0000-0000-00005C210000}"/>
    <cellStyle name="20 % - Markeringsfarve4 4 6 5 2 2" xfId="34259" xr:uid="{00000000-0005-0000-0000-00005D210000}"/>
    <cellStyle name="20 % - Markeringsfarve4 4 6 5 3" xfId="27258" xr:uid="{00000000-0005-0000-0000-00005E210000}"/>
    <cellStyle name="20 % - Markeringsfarve4 4 6 6" xfId="13969" xr:uid="{00000000-0005-0000-0000-00005F210000}"/>
    <cellStyle name="20 % - Markeringsfarve4 4 6 6 2" xfId="31927" xr:uid="{00000000-0005-0000-0000-000060210000}"/>
    <cellStyle name="20 % - Markeringsfarve4 4 6 7" xfId="24925" xr:uid="{00000000-0005-0000-0000-000061210000}"/>
    <cellStyle name="20 % - Markeringsfarve4 4 7" xfId="5549" xr:uid="{00000000-0005-0000-0000-000062210000}"/>
    <cellStyle name="20 % - Markeringsfarve4 4 7 2" xfId="5550" xr:uid="{00000000-0005-0000-0000-000063210000}"/>
    <cellStyle name="20 % - Markeringsfarve4 4 7 2 2" xfId="10431" xr:uid="{00000000-0005-0000-0000-000064210000}"/>
    <cellStyle name="20 % - Markeringsfarve4 4 7 2 2 2" xfId="18203" xr:uid="{00000000-0005-0000-0000-000065210000}"/>
    <cellStyle name="20 % - Markeringsfarve4 4 7 2 2 2 2" xfId="36154" xr:uid="{00000000-0005-0000-0000-000066210000}"/>
    <cellStyle name="20 % - Markeringsfarve4 4 7 2 2 3" xfId="29153" xr:uid="{00000000-0005-0000-0000-000067210000}"/>
    <cellStyle name="20 % - Markeringsfarve4 4 7 2 3" xfId="13975" xr:uid="{00000000-0005-0000-0000-000068210000}"/>
    <cellStyle name="20 % - Markeringsfarve4 4 7 2 3 2" xfId="31933" xr:uid="{00000000-0005-0000-0000-000069210000}"/>
    <cellStyle name="20 % - Markeringsfarve4 4 7 2 4" xfId="24931" xr:uid="{00000000-0005-0000-0000-00006A210000}"/>
    <cellStyle name="20 % - Markeringsfarve4 4 7 3" xfId="9027" xr:uid="{00000000-0005-0000-0000-00006B210000}"/>
    <cellStyle name="20 % - Markeringsfarve4 4 7 3 2" xfId="16815" xr:uid="{00000000-0005-0000-0000-00006C210000}"/>
    <cellStyle name="20 % - Markeringsfarve4 4 7 3 2 2" xfId="34766" xr:uid="{00000000-0005-0000-0000-00006D210000}"/>
    <cellStyle name="20 % - Markeringsfarve4 4 7 3 3" xfId="27765" xr:uid="{00000000-0005-0000-0000-00006E210000}"/>
    <cellStyle name="20 % - Markeringsfarve4 4 7 4" xfId="13974" xr:uid="{00000000-0005-0000-0000-00006F210000}"/>
    <cellStyle name="20 % - Markeringsfarve4 4 7 4 2" xfId="31932" xr:uid="{00000000-0005-0000-0000-000070210000}"/>
    <cellStyle name="20 % - Markeringsfarve4 4 7 5" xfId="24930" xr:uid="{00000000-0005-0000-0000-000071210000}"/>
    <cellStyle name="20 % - Markeringsfarve4 4 8" xfId="5551" xr:uid="{00000000-0005-0000-0000-000072210000}"/>
    <cellStyle name="20 % - Markeringsfarve4 4 8 2" xfId="9659" xr:uid="{00000000-0005-0000-0000-000073210000}"/>
    <cellStyle name="20 % - Markeringsfarve4 4 8 2 2" xfId="17441" xr:uid="{00000000-0005-0000-0000-000074210000}"/>
    <cellStyle name="20 % - Markeringsfarve4 4 8 2 2 2" xfId="35392" xr:uid="{00000000-0005-0000-0000-000075210000}"/>
    <cellStyle name="20 % - Markeringsfarve4 4 8 2 3" xfId="28391" xr:uid="{00000000-0005-0000-0000-000076210000}"/>
    <cellStyle name="20 % - Markeringsfarve4 4 8 3" xfId="13976" xr:uid="{00000000-0005-0000-0000-000077210000}"/>
    <cellStyle name="20 % - Markeringsfarve4 4 8 3 2" xfId="31934" xr:uid="{00000000-0005-0000-0000-000078210000}"/>
    <cellStyle name="20 % - Markeringsfarve4 4 8 4" xfId="24932" xr:uid="{00000000-0005-0000-0000-000079210000}"/>
    <cellStyle name="20 % - Markeringsfarve4 4 9" xfId="5552" xr:uid="{00000000-0005-0000-0000-00007A210000}"/>
    <cellStyle name="20 % - Markeringsfarve4 4 9 2" xfId="11473" xr:uid="{00000000-0005-0000-0000-00007B210000}"/>
    <cellStyle name="20 % - Markeringsfarve4 4 9 2 2" xfId="19231" xr:uid="{00000000-0005-0000-0000-00007C210000}"/>
    <cellStyle name="20 % - Markeringsfarve4 4 9 2 2 2" xfId="37182" xr:uid="{00000000-0005-0000-0000-00007D210000}"/>
    <cellStyle name="20 % - Markeringsfarve4 4 9 2 3" xfId="30181" xr:uid="{00000000-0005-0000-0000-00007E210000}"/>
    <cellStyle name="20 % - Markeringsfarve4 4 9 3" xfId="13977" xr:uid="{00000000-0005-0000-0000-00007F210000}"/>
    <cellStyle name="20 % - Markeringsfarve4 4 9 3 2" xfId="31935" xr:uid="{00000000-0005-0000-0000-000080210000}"/>
    <cellStyle name="20 % - Markeringsfarve4 4 9 4" xfId="24933" xr:uid="{00000000-0005-0000-0000-000081210000}"/>
    <cellStyle name="20 % - Markeringsfarve4 5" xfId="2897" xr:uid="{00000000-0005-0000-0000-000082210000}"/>
    <cellStyle name="20 % - Markeringsfarve4 5 10" xfId="8520" xr:uid="{00000000-0005-0000-0000-000083210000}"/>
    <cellStyle name="20 % - Markeringsfarve4 5 10 2" xfId="16309" xr:uid="{00000000-0005-0000-0000-000084210000}"/>
    <cellStyle name="20 % - Markeringsfarve4 5 10 2 2" xfId="34260" xr:uid="{00000000-0005-0000-0000-000085210000}"/>
    <cellStyle name="20 % - Markeringsfarve4 5 10 3" xfId="27259" xr:uid="{00000000-0005-0000-0000-000086210000}"/>
    <cellStyle name="20 % - Markeringsfarve4 5 11" xfId="13978" xr:uid="{00000000-0005-0000-0000-000087210000}"/>
    <cellStyle name="20 % - Markeringsfarve4 5 11 2" xfId="31936" xr:uid="{00000000-0005-0000-0000-000088210000}"/>
    <cellStyle name="20 % - Markeringsfarve4 5 12" xfId="5553" xr:uid="{00000000-0005-0000-0000-000089210000}"/>
    <cellStyle name="20 % - Markeringsfarve4 5 12 2" xfId="24934" xr:uid="{00000000-0005-0000-0000-00008A210000}"/>
    <cellStyle name="20 % - Markeringsfarve4 5 13" xfId="22281" xr:uid="{00000000-0005-0000-0000-00008B210000}"/>
    <cellStyle name="20 % - Markeringsfarve4 5 2" xfId="2898" xr:uid="{00000000-0005-0000-0000-00008C210000}"/>
    <cellStyle name="20 % - Markeringsfarve4 5 2 2" xfId="5555" xr:uid="{00000000-0005-0000-0000-00008D210000}"/>
    <cellStyle name="20 % - Markeringsfarve4 5 2 2 2" xfId="5556" xr:uid="{00000000-0005-0000-0000-00008E210000}"/>
    <cellStyle name="20 % - Markeringsfarve4 5 2 2 2 2" xfId="10589" xr:uid="{00000000-0005-0000-0000-00008F210000}"/>
    <cellStyle name="20 % - Markeringsfarve4 5 2 2 2 2 2" xfId="18361" xr:uid="{00000000-0005-0000-0000-000090210000}"/>
    <cellStyle name="20 % - Markeringsfarve4 5 2 2 2 2 2 2" xfId="36312" xr:uid="{00000000-0005-0000-0000-000091210000}"/>
    <cellStyle name="20 % - Markeringsfarve4 5 2 2 2 2 3" xfId="29311" xr:uid="{00000000-0005-0000-0000-000092210000}"/>
    <cellStyle name="20 % - Markeringsfarve4 5 2 2 2 3" xfId="13981" xr:uid="{00000000-0005-0000-0000-000093210000}"/>
    <cellStyle name="20 % - Markeringsfarve4 5 2 2 2 3 2" xfId="31939" xr:uid="{00000000-0005-0000-0000-000094210000}"/>
    <cellStyle name="20 % - Markeringsfarve4 5 2 2 2 4" xfId="24937" xr:uid="{00000000-0005-0000-0000-000095210000}"/>
    <cellStyle name="20 % - Markeringsfarve4 5 2 2 3" xfId="9159" xr:uid="{00000000-0005-0000-0000-000096210000}"/>
    <cellStyle name="20 % - Markeringsfarve4 5 2 2 3 2" xfId="16947" xr:uid="{00000000-0005-0000-0000-000097210000}"/>
    <cellStyle name="20 % - Markeringsfarve4 5 2 2 3 2 2" xfId="34898" xr:uid="{00000000-0005-0000-0000-000098210000}"/>
    <cellStyle name="20 % - Markeringsfarve4 5 2 2 3 3" xfId="27897" xr:uid="{00000000-0005-0000-0000-000099210000}"/>
    <cellStyle name="20 % - Markeringsfarve4 5 2 2 4" xfId="13980" xr:uid="{00000000-0005-0000-0000-00009A210000}"/>
    <cellStyle name="20 % - Markeringsfarve4 5 2 2 4 2" xfId="31938" xr:uid="{00000000-0005-0000-0000-00009B210000}"/>
    <cellStyle name="20 % - Markeringsfarve4 5 2 2 5" xfId="24936" xr:uid="{00000000-0005-0000-0000-00009C210000}"/>
    <cellStyle name="20 % - Markeringsfarve4 5 2 3" xfId="5557" xr:uid="{00000000-0005-0000-0000-00009D210000}"/>
    <cellStyle name="20 % - Markeringsfarve4 5 2 3 2" xfId="9819" xr:uid="{00000000-0005-0000-0000-00009E210000}"/>
    <cellStyle name="20 % - Markeringsfarve4 5 2 3 2 2" xfId="17601" xr:uid="{00000000-0005-0000-0000-00009F210000}"/>
    <cellStyle name="20 % - Markeringsfarve4 5 2 3 2 2 2" xfId="35552" xr:uid="{00000000-0005-0000-0000-0000A0210000}"/>
    <cellStyle name="20 % - Markeringsfarve4 5 2 3 2 3" xfId="28551" xr:uid="{00000000-0005-0000-0000-0000A1210000}"/>
    <cellStyle name="20 % - Markeringsfarve4 5 2 3 3" xfId="13982" xr:uid="{00000000-0005-0000-0000-0000A2210000}"/>
    <cellStyle name="20 % - Markeringsfarve4 5 2 3 3 2" xfId="31940" xr:uid="{00000000-0005-0000-0000-0000A3210000}"/>
    <cellStyle name="20 % - Markeringsfarve4 5 2 3 4" xfId="24938" xr:uid="{00000000-0005-0000-0000-0000A4210000}"/>
    <cellStyle name="20 % - Markeringsfarve4 5 2 4" xfId="5558" xr:uid="{00000000-0005-0000-0000-0000A5210000}"/>
    <cellStyle name="20 % - Markeringsfarve4 5 2 4 2" xfId="11591" xr:uid="{00000000-0005-0000-0000-0000A6210000}"/>
    <cellStyle name="20 % - Markeringsfarve4 5 2 4 2 2" xfId="19343" xr:uid="{00000000-0005-0000-0000-0000A7210000}"/>
    <cellStyle name="20 % - Markeringsfarve4 5 2 4 2 2 2" xfId="37294" xr:uid="{00000000-0005-0000-0000-0000A8210000}"/>
    <cellStyle name="20 % - Markeringsfarve4 5 2 4 2 3" xfId="30293" xr:uid="{00000000-0005-0000-0000-0000A9210000}"/>
    <cellStyle name="20 % - Markeringsfarve4 5 2 4 3" xfId="13983" xr:uid="{00000000-0005-0000-0000-0000AA210000}"/>
    <cellStyle name="20 % - Markeringsfarve4 5 2 4 3 2" xfId="31941" xr:uid="{00000000-0005-0000-0000-0000AB210000}"/>
    <cellStyle name="20 % - Markeringsfarve4 5 2 4 4" xfId="24939" xr:uid="{00000000-0005-0000-0000-0000AC210000}"/>
    <cellStyle name="20 % - Markeringsfarve4 5 2 5" xfId="8521" xr:uid="{00000000-0005-0000-0000-0000AD210000}"/>
    <cellStyle name="20 % - Markeringsfarve4 5 2 5 2" xfId="16310" xr:uid="{00000000-0005-0000-0000-0000AE210000}"/>
    <cellStyle name="20 % - Markeringsfarve4 5 2 5 2 2" xfId="34261" xr:uid="{00000000-0005-0000-0000-0000AF210000}"/>
    <cellStyle name="20 % - Markeringsfarve4 5 2 5 3" xfId="27260" xr:uid="{00000000-0005-0000-0000-0000B0210000}"/>
    <cellStyle name="20 % - Markeringsfarve4 5 2 6" xfId="13979" xr:uid="{00000000-0005-0000-0000-0000B1210000}"/>
    <cellStyle name="20 % - Markeringsfarve4 5 2 6 2" xfId="31937" xr:uid="{00000000-0005-0000-0000-0000B2210000}"/>
    <cellStyle name="20 % - Markeringsfarve4 5 2 7" xfId="5554" xr:uid="{00000000-0005-0000-0000-0000B3210000}"/>
    <cellStyle name="20 % - Markeringsfarve4 5 2 7 2" xfId="24935" xr:uid="{00000000-0005-0000-0000-0000B4210000}"/>
    <cellStyle name="20 % - Markeringsfarve4 5 2 8" xfId="22282" xr:uid="{00000000-0005-0000-0000-0000B5210000}"/>
    <cellStyle name="20 % - Markeringsfarve4 5 3" xfId="5559" xr:uid="{00000000-0005-0000-0000-0000B6210000}"/>
    <cellStyle name="20 % - Markeringsfarve4 5 3 2" xfId="5560" xr:uid="{00000000-0005-0000-0000-0000B7210000}"/>
    <cellStyle name="20 % - Markeringsfarve4 5 3 2 2" xfId="5561" xr:uid="{00000000-0005-0000-0000-0000B8210000}"/>
    <cellStyle name="20 % - Markeringsfarve4 5 3 2 2 2" xfId="10657" xr:uid="{00000000-0005-0000-0000-0000B9210000}"/>
    <cellStyle name="20 % - Markeringsfarve4 5 3 2 2 2 2" xfId="18429" xr:uid="{00000000-0005-0000-0000-0000BA210000}"/>
    <cellStyle name="20 % - Markeringsfarve4 5 3 2 2 2 2 2" xfId="36380" xr:uid="{00000000-0005-0000-0000-0000BB210000}"/>
    <cellStyle name="20 % - Markeringsfarve4 5 3 2 2 2 3" xfId="29379" xr:uid="{00000000-0005-0000-0000-0000BC210000}"/>
    <cellStyle name="20 % - Markeringsfarve4 5 3 2 2 3" xfId="13986" xr:uid="{00000000-0005-0000-0000-0000BD210000}"/>
    <cellStyle name="20 % - Markeringsfarve4 5 3 2 2 3 2" xfId="31944" xr:uid="{00000000-0005-0000-0000-0000BE210000}"/>
    <cellStyle name="20 % - Markeringsfarve4 5 3 2 2 4" xfId="24942" xr:uid="{00000000-0005-0000-0000-0000BF210000}"/>
    <cellStyle name="20 % - Markeringsfarve4 5 3 2 3" xfId="9221" xr:uid="{00000000-0005-0000-0000-0000C0210000}"/>
    <cellStyle name="20 % - Markeringsfarve4 5 3 2 3 2" xfId="17009" xr:uid="{00000000-0005-0000-0000-0000C1210000}"/>
    <cellStyle name="20 % - Markeringsfarve4 5 3 2 3 2 2" xfId="34960" xr:uid="{00000000-0005-0000-0000-0000C2210000}"/>
    <cellStyle name="20 % - Markeringsfarve4 5 3 2 3 3" xfId="27959" xr:uid="{00000000-0005-0000-0000-0000C3210000}"/>
    <cellStyle name="20 % - Markeringsfarve4 5 3 2 4" xfId="13985" xr:uid="{00000000-0005-0000-0000-0000C4210000}"/>
    <cellStyle name="20 % - Markeringsfarve4 5 3 2 4 2" xfId="31943" xr:uid="{00000000-0005-0000-0000-0000C5210000}"/>
    <cellStyle name="20 % - Markeringsfarve4 5 3 2 5" xfId="24941" xr:uid="{00000000-0005-0000-0000-0000C6210000}"/>
    <cellStyle name="20 % - Markeringsfarve4 5 3 3" xfId="5562" xr:uid="{00000000-0005-0000-0000-0000C7210000}"/>
    <cellStyle name="20 % - Markeringsfarve4 5 3 3 2" xfId="9887" xr:uid="{00000000-0005-0000-0000-0000C8210000}"/>
    <cellStyle name="20 % - Markeringsfarve4 5 3 3 2 2" xfId="17669" xr:uid="{00000000-0005-0000-0000-0000C9210000}"/>
    <cellStyle name="20 % - Markeringsfarve4 5 3 3 2 2 2" xfId="35620" xr:uid="{00000000-0005-0000-0000-0000CA210000}"/>
    <cellStyle name="20 % - Markeringsfarve4 5 3 3 2 3" xfId="28619" xr:uid="{00000000-0005-0000-0000-0000CB210000}"/>
    <cellStyle name="20 % - Markeringsfarve4 5 3 3 3" xfId="13987" xr:uid="{00000000-0005-0000-0000-0000CC210000}"/>
    <cellStyle name="20 % - Markeringsfarve4 5 3 3 3 2" xfId="31945" xr:uid="{00000000-0005-0000-0000-0000CD210000}"/>
    <cellStyle name="20 % - Markeringsfarve4 5 3 3 4" xfId="24943" xr:uid="{00000000-0005-0000-0000-0000CE210000}"/>
    <cellStyle name="20 % - Markeringsfarve4 5 3 4" xfId="5563" xr:uid="{00000000-0005-0000-0000-0000CF210000}"/>
    <cellStyle name="20 % - Markeringsfarve4 5 3 4 2" xfId="11316" xr:uid="{00000000-0005-0000-0000-0000D0210000}"/>
    <cellStyle name="20 % - Markeringsfarve4 5 3 4 2 2" xfId="19080" xr:uid="{00000000-0005-0000-0000-0000D1210000}"/>
    <cellStyle name="20 % - Markeringsfarve4 5 3 4 2 2 2" xfId="37031" xr:uid="{00000000-0005-0000-0000-0000D2210000}"/>
    <cellStyle name="20 % - Markeringsfarve4 5 3 4 2 3" xfId="30030" xr:uid="{00000000-0005-0000-0000-0000D3210000}"/>
    <cellStyle name="20 % - Markeringsfarve4 5 3 4 3" xfId="13988" xr:uid="{00000000-0005-0000-0000-0000D4210000}"/>
    <cellStyle name="20 % - Markeringsfarve4 5 3 4 3 2" xfId="31946" xr:uid="{00000000-0005-0000-0000-0000D5210000}"/>
    <cellStyle name="20 % - Markeringsfarve4 5 3 4 4" xfId="24944" xr:uid="{00000000-0005-0000-0000-0000D6210000}"/>
    <cellStyle name="20 % - Markeringsfarve4 5 3 5" xfId="8522" xr:uid="{00000000-0005-0000-0000-0000D7210000}"/>
    <cellStyle name="20 % - Markeringsfarve4 5 3 5 2" xfId="16311" xr:uid="{00000000-0005-0000-0000-0000D8210000}"/>
    <cellStyle name="20 % - Markeringsfarve4 5 3 5 2 2" xfId="34262" xr:uid="{00000000-0005-0000-0000-0000D9210000}"/>
    <cellStyle name="20 % - Markeringsfarve4 5 3 5 3" xfId="27261" xr:uid="{00000000-0005-0000-0000-0000DA210000}"/>
    <cellStyle name="20 % - Markeringsfarve4 5 3 6" xfId="13984" xr:uid="{00000000-0005-0000-0000-0000DB210000}"/>
    <cellStyle name="20 % - Markeringsfarve4 5 3 6 2" xfId="31942" xr:uid="{00000000-0005-0000-0000-0000DC210000}"/>
    <cellStyle name="20 % - Markeringsfarve4 5 3 7" xfId="24940" xr:uid="{00000000-0005-0000-0000-0000DD210000}"/>
    <cellStyle name="20 % - Markeringsfarve4 5 4" xfId="5564" xr:uid="{00000000-0005-0000-0000-0000DE210000}"/>
    <cellStyle name="20 % - Markeringsfarve4 5 4 2" xfId="5565" xr:uid="{00000000-0005-0000-0000-0000DF210000}"/>
    <cellStyle name="20 % - Markeringsfarve4 5 4 2 2" xfId="5566" xr:uid="{00000000-0005-0000-0000-0000E0210000}"/>
    <cellStyle name="20 % - Markeringsfarve4 5 4 2 2 2" xfId="10827" xr:uid="{00000000-0005-0000-0000-0000E1210000}"/>
    <cellStyle name="20 % - Markeringsfarve4 5 4 2 2 2 2" xfId="18599" xr:uid="{00000000-0005-0000-0000-0000E2210000}"/>
    <cellStyle name="20 % - Markeringsfarve4 5 4 2 2 2 2 2" xfId="36550" xr:uid="{00000000-0005-0000-0000-0000E3210000}"/>
    <cellStyle name="20 % - Markeringsfarve4 5 4 2 2 2 3" xfId="29549" xr:uid="{00000000-0005-0000-0000-0000E4210000}"/>
    <cellStyle name="20 % - Markeringsfarve4 5 4 2 2 3" xfId="13991" xr:uid="{00000000-0005-0000-0000-0000E5210000}"/>
    <cellStyle name="20 % - Markeringsfarve4 5 4 2 2 3 2" xfId="31949" xr:uid="{00000000-0005-0000-0000-0000E6210000}"/>
    <cellStyle name="20 % - Markeringsfarve4 5 4 2 2 4" xfId="24947" xr:uid="{00000000-0005-0000-0000-0000E7210000}"/>
    <cellStyle name="20 % - Markeringsfarve4 5 4 2 3" xfId="9361" xr:uid="{00000000-0005-0000-0000-0000E8210000}"/>
    <cellStyle name="20 % - Markeringsfarve4 5 4 2 3 2" xfId="17146" xr:uid="{00000000-0005-0000-0000-0000E9210000}"/>
    <cellStyle name="20 % - Markeringsfarve4 5 4 2 3 2 2" xfId="35097" xr:uid="{00000000-0005-0000-0000-0000EA210000}"/>
    <cellStyle name="20 % - Markeringsfarve4 5 4 2 3 3" xfId="28096" xr:uid="{00000000-0005-0000-0000-0000EB210000}"/>
    <cellStyle name="20 % - Markeringsfarve4 5 4 2 4" xfId="13990" xr:uid="{00000000-0005-0000-0000-0000EC210000}"/>
    <cellStyle name="20 % - Markeringsfarve4 5 4 2 4 2" xfId="31948" xr:uid="{00000000-0005-0000-0000-0000ED210000}"/>
    <cellStyle name="20 % - Markeringsfarve4 5 4 2 5" xfId="24946" xr:uid="{00000000-0005-0000-0000-0000EE210000}"/>
    <cellStyle name="20 % - Markeringsfarve4 5 4 3" xfId="5567" xr:uid="{00000000-0005-0000-0000-0000EF210000}"/>
    <cellStyle name="20 % - Markeringsfarve4 5 4 3 2" xfId="10103" xr:uid="{00000000-0005-0000-0000-0000F0210000}"/>
    <cellStyle name="20 % - Markeringsfarve4 5 4 3 2 2" xfId="17884" xr:uid="{00000000-0005-0000-0000-0000F1210000}"/>
    <cellStyle name="20 % - Markeringsfarve4 5 4 3 2 2 2" xfId="35835" xr:uid="{00000000-0005-0000-0000-0000F2210000}"/>
    <cellStyle name="20 % - Markeringsfarve4 5 4 3 2 3" xfId="28834" xr:uid="{00000000-0005-0000-0000-0000F3210000}"/>
    <cellStyle name="20 % - Markeringsfarve4 5 4 3 3" xfId="13992" xr:uid="{00000000-0005-0000-0000-0000F4210000}"/>
    <cellStyle name="20 % - Markeringsfarve4 5 4 3 3 2" xfId="31950" xr:uid="{00000000-0005-0000-0000-0000F5210000}"/>
    <cellStyle name="20 % - Markeringsfarve4 5 4 3 4" xfId="24948" xr:uid="{00000000-0005-0000-0000-0000F6210000}"/>
    <cellStyle name="20 % - Markeringsfarve4 5 4 4" xfId="5568" xr:uid="{00000000-0005-0000-0000-0000F7210000}"/>
    <cellStyle name="20 % - Markeringsfarve4 5 4 4 2" xfId="11549" xr:uid="{00000000-0005-0000-0000-0000F8210000}"/>
    <cellStyle name="20 % - Markeringsfarve4 5 4 4 2 2" xfId="19303" xr:uid="{00000000-0005-0000-0000-0000F9210000}"/>
    <cellStyle name="20 % - Markeringsfarve4 5 4 4 2 2 2" xfId="37254" xr:uid="{00000000-0005-0000-0000-0000FA210000}"/>
    <cellStyle name="20 % - Markeringsfarve4 5 4 4 2 3" xfId="30253" xr:uid="{00000000-0005-0000-0000-0000FB210000}"/>
    <cellStyle name="20 % - Markeringsfarve4 5 4 4 3" xfId="13993" xr:uid="{00000000-0005-0000-0000-0000FC210000}"/>
    <cellStyle name="20 % - Markeringsfarve4 5 4 4 3 2" xfId="31951" xr:uid="{00000000-0005-0000-0000-0000FD210000}"/>
    <cellStyle name="20 % - Markeringsfarve4 5 4 4 4" xfId="24949" xr:uid="{00000000-0005-0000-0000-0000FE210000}"/>
    <cellStyle name="20 % - Markeringsfarve4 5 4 5" xfId="8523" xr:uid="{00000000-0005-0000-0000-0000FF210000}"/>
    <cellStyle name="20 % - Markeringsfarve4 5 4 5 2" xfId="16312" xr:uid="{00000000-0005-0000-0000-000000220000}"/>
    <cellStyle name="20 % - Markeringsfarve4 5 4 5 2 2" xfId="34263" xr:uid="{00000000-0005-0000-0000-000001220000}"/>
    <cellStyle name="20 % - Markeringsfarve4 5 4 5 3" xfId="27262" xr:uid="{00000000-0005-0000-0000-000002220000}"/>
    <cellStyle name="20 % - Markeringsfarve4 5 4 6" xfId="13989" xr:uid="{00000000-0005-0000-0000-000003220000}"/>
    <cellStyle name="20 % - Markeringsfarve4 5 4 6 2" xfId="31947" xr:uid="{00000000-0005-0000-0000-000004220000}"/>
    <cellStyle name="20 % - Markeringsfarve4 5 4 7" xfId="24945" xr:uid="{00000000-0005-0000-0000-000005220000}"/>
    <cellStyle name="20 % - Markeringsfarve4 5 5" xfId="5569" xr:uid="{00000000-0005-0000-0000-000006220000}"/>
    <cellStyle name="20 % - Markeringsfarve4 5 5 2" xfId="5570" xr:uid="{00000000-0005-0000-0000-000007220000}"/>
    <cellStyle name="20 % - Markeringsfarve4 5 5 2 2" xfId="5571" xr:uid="{00000000-0005-0000-0000-000008220000}"/>
    <cellStyle name="20 % - Markeringsfarve4 5 5 2 2 2" xfId="10944" xr:uid="{00000000-0005-0000-0000-000009220000}"/>
    <cellStyle name="20 % - Markeringsfarve4 5 5 2 2 2 2" xfId="18716" xr:uid="{00000000-0005-0000-0000-00000A220000}"/>
    <cellStyle name="20 % - Markeringsfarve4 5 5 2 2 2 2 2" xfId="36667" xr:uid="{00000000-0005-0000-0000-00000B220000}"/>
    <cellStyle name="20 % - Markeringsfarve4 5 5 2 2 2 3" xfId="29666" xr:uid="{00000000-0005-0000-0000-00000C220000}"/>
    <cellStyle name="20 % - Markeringsfarve4 5 5 2 2 3" xfId="13996" xr:uid="{00000000-0005-0000-0000-00000D220000}"/>
    <cellStyle name="20 % - Markeringsfarve4 5 5 2 2 3 2" xfId="31954" xr:uid="{00000000-0005-0000-0000-00000E220000}"/>
    <cellStyle name="20 % - Markeringsfarve4 5 5 2 2 4" xfId="24952" xr:uid="{00000000-0005-0000-0000-00000F220000}"/>
    <cellStyle name="20 % - Markeringsfarve4 5 5 2 3" xfId="9460" xr:uid="{00000000-0005-0000-0000-000010220000}"/>
    <cellStyle name="20 % - Markeringsfarve4 5 5 2 3 2" xfId="17245" xr:uid="{00000000-0005-0000-0000-000011220000}"/>
    <cellStyle name="20 % - Markeringsfarve4 5 5 2 3 2 2" xfId="35196" xr:uid="{00000000-0005-0000-0000-000012220000}"/>
    <cellStyle name="20 % - Markeringsfarve4 5 5 2 3 3" xfId="28195" xr:uid="{00000000-0005-0000-0000-000013220000}"/>
    <cellStyle name="20 % - Markeringsfarve4 5 5 2 4" xfId="13995" xr:uid="{00000000-0005-0000-0000-000014220000}"/>
    <cellStyle name="20 % - Markeringsfarve4 5 5 2 4 2" xfId="31953" xr:uid="{00000000-0005-0000-0000-000015220000}"/>
    <cellStyle name="20 % - Markeringsfarve4 5 5 2 5" xfId="24951" xr:uid="{00000000-0005-0000-0000-000016220000}"/>
    <cellStyle name="20 % - Markeringsfarve4 5 5 3" xfId="5572" xr:uid="{00000000-0005-0000-0000-000017220000}"/>
    <cellStyle name="20 % - Markeringsfarve4 5 5 3 2" xfId="10220" xr:uid="{00000000-0005-0000-0000-000018220000}"/>
    <cellStyle name="20 % - Markeringsfarve4 5 5 3 2 2" xfId="18001" xr:uid="{00000000-0005-0000-0000-000019220000}"/>
    <cellStyle name="20 % - Markeringsfarve4 5 5 3 2 2 2" xfId="35952" xr:uid="{00000000-0005-0000-0000-00001A220000}"/>
    <cellStyle name="20 % - Markeringsfarve4 5 5 3 2 3" xfId="28951" xr:uid="{00000000-0005-0000-0000-00001B220000}"/>
    <cellStyle name="20 % - Markeringsfarve4 5 5 3 3" xfId="13997" xr:uid="{00000000-0005-0000-0000-00001C220000}"/>
    <cellStyle name="20 % - Markeringsfarve4 5 5 3 3 2" xfId="31955" xr:uid="{00000000-0005-0000-0000-00001D220000}"/>
    <cellStyle name="20 % - Markeringsfarve4 5 5 3 4" xfId="24953" xr:uid="{00000000-0005-0000-0000-00001E220000}"/>
    <cellStyle name="20 % - Markeringsfarve4 5 5 4" xfId="5573" xr:uid="{00000000-0005-0000-0000-00001F220000}"/>
    <cellStyle name="20 % - Markeringsfarve4 5 5 4 2" xfId="11198" xr:uid="{00000000-0005-0000-0000-000020220000}"/>
    <cellStyle name="20 % - Markeringsfarve4 5 5 4 2 2" xfId="18963" xr:uid="{00000000-0005-0000-0000-000021220000}"/>
    <cellStyle name="20 % - Markeringsfarve4 5 5 4 2 2 2" xfId="36914" xr:uid="{00000000-0005-0000-0000-000022220000}"/>
    <cellStyle name="20 % - Markeringsfarve4 5 5 4 2 3" xfId="29913" xr:uid="{00000000-0005-0000-0000-000023220000}"/>
    <cellStyle name="20 % - Markeringsfarve4 5 5 4 3" xfId="13998" xr:uid="{00000000-0005-0000-0000-000024220000}"/>
    <cellStyle name="20 % - Markeringsfarve4 5 5 4 3 2" xfId="31956" xr:uid="{00000000-0005-0000-0000-000025220000}"/>
    <cellStyle name="20 % - Markeringsfarve4 5 5 4 4" xfId="24954" xr:uid="{00000000-0005-0000-0000-000026220000}"/>
    <cellStyle name="20 % - Markeringsfarve4 5 5 5" xfId="8524" xr:uid="{00000000-0005-0000-0000-000027220000}"/>
    <cellStyle name="20 % - Markeringsfarve4 5 5 5 2" xfId="16313" xr:uid="{00000000-0005-0000-0000-000028220000}"/>
    <cellStyle name="20 % - Markeringsfarve4 5 5 5 2 2" xfId="34264" xr:uid="{00000000-0005-0000-0000-000029220000}"/>
    <cellStyle name="20 % - Markeringsfarve4 5 5 5 3" xfId="27263" xr:uid="{00000000-0005-0000-0000-00002A220000}"/>
    <cellStyle name="20 % - Markeringsfarve4 5 5 6" xfId="13994" xr:uid="{00000000-0005-0000-0000-00002B220000}"/>
    <cellStyle name="20 % - Markeringsfarve4 5 5 6 2" xfId="31952" xr:uid="{00000000-0005-0000-0000-00002C220000}"/>
    <cellStyle name="20 % - Markeringsfarve4 5 5 7" xfId="24950" xr:uid="{00000000-0005-0000-0000-00002D220000}"/>
    <cellStyle name="20 % - Markeringsfarve4 5 6" xfId="5574" xr:uid="{00000000-0005-0000-0000-00002E220000}"/>
    <cellStyle name="20 % - Markeringsfarve4 5 6 2" xfId="5575" xr:uid="{00000000-0005-0000-0000-00002F220000}"/>
    <cellStyle name="20 % - Markeringsfarve4 5 6 2 2" xfId="5576" xr:uid="{00000000-0005-0000-0000-000030220000}"/>
    <cellStyle name="20 % - Markeringsfarve4 5 6 2 2 2" xfId="11012" xr:uid="{00000000-0005-0000-0000-000031220000}"/>
    <cellStyle name="20 % - Markeringsfarve4 5 6 2 2 2 2" xfId="18784" xr:uid="{00000000-0005-0000-0000-000032220000}"/>
    <cellStyle name="20 % - Markeringsfarve4 5 6 2 2 2 2 2" xfId="36735" xr:uid="{00000000-0005-0000-0000-000033220000}"/>
    <cellStyle name="20 % - Markeringsfarve4 5 6 2 2 2 3" xfId="29734" xr:uid="{00000000-0005-0000-0000-000034220000}"/>
    <cellStyle name="20 % - Markeringsfarve4 5 6 2 2 3" xfId="14001" xr:uid="{00000000-0005-0000-0000-000035220000}"/>
    <cellStyle name="20 % - Markeringsfarve4 5 6 2 2 3 2" xfId="31959" xr:uid="{00000000-0005-0000-0000-000036220000}"/>
    <cellStyle name="20 % - Markeringsfarve4 5 6 2 2 4" xfId="24957" xr:uid="{00000000-0005-0000-0000-000037220000}"/>
    <cellStyle name="20 % - Markeringsfarve4 5 6 2 3" xfId="9523" xr:uid="{00000000-0005-0000-0000-000038220000}"/>
    <cellStyle name="20 % - Markeringsfarve4 5 6 2 3 2" xfId="17308" xr:uid="{00000000-0005-0000-0000-000039220000}"/>
    <cellStyle name="20 % - Markeringsfarve4 5 6 2 3 2 2" xfId="35259" xr:uid="{00000000-0005-0000-0000-00003A220000}"/>
    <cellStyle name="20 % - Markeringsfarve4 5 6 2 3 3" xfId="28258" xr:uid="{00000000-0005-0000-0000-00003B220000}"/>
    <cellStyle name="20 % - Markeringsfarve4 5 6 2 4" xfId="14000" xr:uid="{00000000-0005-0000-0000-00003C220000}"/>
    <cellStyle name="20 % - Markeringsfarve4 5 6 2 4 2" xfId="31958" xr:uid="{00000000-0005-0000-0000-00003D220000}"/>
    <cellStyle name="20 % - Markeringsfarve4 5 6 2 5" xfId="24956" xr:uid="{00000000-0005-0000-0000-00003E220000}"/>
    <cellStyle name="20 % - Markeringsfarve4 5 6 3" xfId="5577" xr:uid="{00000000-0005-0000-0000-00003F220000}"/>
    <cellStyle name="20 % - Markeringsfarve4 5 6 3 2" xfId="10289" xr:uid="{00000000-0005-0000-0000-000040220000}"/>
    <cellStyle name="20 % - Markeringsfarve4 5 6 3 2 2" xfId="18070" xr:uid="{00000000-0005-0000-0000-000041220000}"/>
    <cellStyle name="20 % - Markeringsfarve4 5 6 3 2 2 2" xfId="36021" xr:uid="{00000000-0005-0000-0000-000042220000}"/>
    <cellStyle name="20 % - Markeringsfarve4 5 6 3 2 3" xfId="29020" xr:uid="{00000000-0005-0000-0000-000043220000}"/>
    <cellStyle name="20 % - Markeringsfarve4 5 6 3 3" xfId="14002" xr:uid="{00000000-0005-0000-0000-000044220000}"/>
    <cellStyle name="20 % - Markeringsfarve4 5 6 3 3 2" xfId="31960" xr:uid="{00000000-0005-0000-0000-000045220000}"/>
    <cellStyle name="20 % - Markeringsfarve4 5 6 3 4" xfId="24958" xr:uid="{00000000-0005-0000-0000-000046220000}"/>
    <cellStyle name="20 % - Markeringsfarve4 5 6 4" xfId="5578" xr:uid="{00000000-0005-0000-0000-000047220000}"/>
    <cellStyle name="20 % - Markeringsfarve4 5 6 4 2" xfId="11501" xr:uid="{00000000-0005-0000-0000-000048220000}"/>
    <cellStyle name="20 % - Markeringsfarve4 5 6 4 2 2" xfId="19258" xr:uid="{00000000-0005-0000-0000-000049220000}"/>
    <cellStyle name="20 % - Markeringsfarve4 5 6 4 2 2 2" xfId="37209" xr:uid="{00000000-0005-0000-0000-00004A220000}"/>
    <cellStyle name="20 % - Markeringsfarve4 5 6 4 2 3" xfId="30208" xr:uid="{00000000-0005-0000-0000-00004B220000}"/>
    <cellStyle name="20 % - Markeringsfarve4 5 6 4 3" xfId="14003" xr:uid="{00000000-0005-0000-0000-00004C220000}"/>
    <cellStyle name="20 % - Markeringsfarve4 5 6 4 3 2" xfId="31961" xr:uid="{00000000-0005-0000-0000-00004D220000}"/>
    <cellStyle name="20 % - Markeringsfarve4 5 6 4 4" xfId="24959" xr:uid="{00000000-0005-0000-0000-00004E220000}"/>
    <cellStyle name="20 % - Markeringsfarve4 5 6 5" xfId="8525" xr:uid="{00000000-0005-0000-0000-00004F220000}"/>
    <cellStyle name="20 % - Markeringsfarve4 5 6 5 2" xfId="16314" xr:uid="{00000000-0005-0000-0000-000050220000}"/>
    <cellStyle name="20 % - Markeringsfarve4 5 6 5 2 2" xfId="34265" xr:uid="{00000000-0005-0000-0000-000051220000}"/>
    <cellStyle name="20 % - Markeringsfarve4 5 6 5 3" xfId="27264" xr:uid="{00000000-0005-0000-0000-000052220000}"/>
    <cellStyle name="20 % - Markeringsfarve4 5 6 6" xfId="13999" xr:uid="{00000000-0005-0000-0000-000053220000}"/>
    <cellStyle name="20 % - Markeringsfarve4 5 6 6 2" xfId="31957" xr:uid="{00000000-0005-0000-0000-000054220000}"/>
    <cellStyle name="20 % - Markeringsfarve4 5 6 7" xfId="24955" xr:uid="{00000000-0005-0000-0000-000055220000}"/>
    <cellStyle name="20 % - Markeringsfarve4 5 7" xfId="5579" xr:uid="{00000000-0005-0000-0000-000056220000}"/>
    <cellStyle name="20 % - Markeringsfarve4 5 7 2" xfId="5580" xr:uid="{00000000-0005-0000-0000-000057220000}"/>
    <cellStyle name="20 % - Markeringsfarve4 5 7 2 2" xfId="10470" xr:uid="{00000000-0005-0000-0000-000058220000}"/>
    <cellStyle name="20 % - Markeringsfarve4 5 7 2 2 2" xfId="18242" xr:uid="{00000000-0005-0000-0000-000059220000}"/>
    <cellStyle name="20 % - Markeringsfarve4 5 7 2 2 2 2" xfId="36193" xr:uid="{00000000-0005-0000-0000-00005A220000}"/>
    <cellStyle name="20 % - Markeringsfarve4 5 7 2 2 3" xfId="29192" xr:uid="{00000000-0005-0000-0000-00005B220000}"/>
    <cellStyle name="20 % - Markeringsfarve4 5 7 2 3" xfId="14005" xr:uid="{00000000-0005-0000-0000-00005C220000}"/>
    <cellStyle name="20 % - Markeringsfarve4 5 7 2 3 2" xfId="31963" xr:uid="{00000000-0005-0000-0000-00005D220000}"/>
    <cellStyle name="20 % - Markeringsfarve4 5 7 2 4" xfId="24961" xr:uid="{00000000-0005-0000-0000-00005E220000}"/>
    <cellStyle name="20 % - Markeringsfarve4 5 7 3" xfId="9060" xr:uid="{00000000-0005-0000-0000-00005F220000}"/>
    <cellStyle name="20 % - Markeringsfarve4 5 7 3 2" xfId="16848" xr:uid="{00000000-0005-0000-0000-000060220000}"/>
    <cellStyle name="20 % - Markeringsfarve4 5 7 3 2 2" xfId="34799" xr:uid="{00000000-0005-0000-0000-000061220000}"/>
    <cellStyle name="20 % - Markeringsfarve4 5 7 3 3" xfId="27798" xr:uid="{00000000-0005-0000-0000-000062220000}"/>
    <cellStyle name="20 % - Markeringsfarve4 5 7 4" xfId="14004" xr:uid="{00000000-0005-0000-0000-000063220000}"/>
    <cellStyle name="20 % - Markeringsfarve4 5 7 4 2" xfId="31962" xr:uid="{00000000-0005-0000-0000-000064220000}"/>
    <cellStyle name="20 % - Markeringsfarve4 5 7 5" xfId="24960" xr:uid="{00000000-0005-0000-0000-000065220000}"/>
    <cellStyle name="20 % - Markeringsfarve4 5 8" xfId="5581" xr:uid="{00000000-0005-0000-0000-000066220000}"/>
    <cellStyle name="20 % - Markeringsfarve4 5 8 2" xfId="9698" xr:uid="{00000000-0005-0000-0000-000067220000}"/>
    <cellStyle name="20 % - Markeringsfarve4 5 8 2 2" xfId="17480" xr:uid="{00000000-0005-0000-0000-000068220000}"/>
    <cellStyle name="20 % - Markeringsfarve4 5 8 2 2 2" xfId="35431" xr:uid="{00000000-0005-0000-0000-000069220000}"/>
    <cellStyle name="20 % - Markeringsfarve4 5 8 2 3" xfId="28430" xr:uid="{00000000-0005-0000-0000-00006A220000}"/>
    <cellStyle name="20 % - Markeringsfarve4 5 8 3" xfId="14006" xr:uid="{00000000-0005-0000-0000-00006B220000}"/>
    <cellStyle name="20 % - Markeringsfarve4 5 8 3 2" xfId="31964" xr:uid="{00000000-0005-0000-0000-00006C220000}"/>
    <cellStyle name="20 % - Markeringsfarve4 5 8 4" xfId="24962" xr:uid="{00000000-0005-0000-0000-00006D220000}"/>
    <cellStyle name="20 % - Markeringsfarve4 5 9" xfId="5582" xr:uid="{00000000-0005-0000-0000-00006E220000}"/>
    <cellStyle name="20 % - Markeringsfarve4 5 9 2" xfId="11356" xr:uid="{00000000-0005-0000-0000-00006F220000}"/>
    <cellStyle name="20 % - Markeringsfarve4 5 9 2 2" xfId="19118" xr:uid="{00000000-0005-0000-0000-000070220000}"/>
    <cellStyle name="20 % - Markeringsfarve4 5 9 2 2 2" xfId="37069" xr:uid="{00000000-0005-0000-0000-000071220000}"/>
    <cellStyle name="20 % - Markeringsfarve4 5 9 2 3" xfId="30068" xr:uid="{00000000-0005-0000-0000-000072220000}"/>
    <cellStyle name="20 % - Markeringsfarve4 5 9 3" xfId="14007" xr:uid="{00000000-0005-0000-0000-000073220000}"/>
    <cellStyle name="20 % - Markeringsfarve4 5 9 3 2" xfId="31965" xr:uid="{00000000-0005-0000-0000-000074220000}"/>
    <cellStyle name="20 % - Markeringsfarve4 5 9 4" xfId="24963" xr:uid="{00000000-0005-0000-0000-000075220000}"/>
    <cellStyle name="20 % - Markeringsfarve4 6" xfId="2899" xr:uid="{00000000-0005-0000-0000-000076220000}"/>
    <cellStyle name="20 % - Markeringsfarve4 6 2" xfId="2900" xr:uid="{00000000-0005-0000-0000-000077220000}"/>
    <cellStyle name="20 % - Markeringsfarve4 6 2 2" xfId="5585" xr:uid="{00000000-0005-0000-0000-000078220000}"/>
    <cellStyle name="20 % - Markeringsfarve4 6 2 2 2" xfId="5586" xr:uid="{00000000-0005-0000-0000-000079220000}"/>
    <cellStyle name="20 % - Markeringsfarve4 6 2 2 2 2" xfId="10658" xr:uid="{00000000-0005-0000-0000-00007A220000}"/>
    <cellStyle name="20 % - Markeringsfarve4 6 2 2 2 2 2" xfId="18430" xr:uid="{00000000-0005-0000-0000-00007B220000}"/>
    <cellStyle name="20 % - Markeringsfarve4 6 2 2 2 2 2 2" xfId="36381" xr:uid="{00000000-0005-0000-0000-00007C220000}"/>
    <cellStyle name="20 % - Markeringsfarve4 6 2 2 2 2 3" xfId="29380" xr:uid="{00000000-0005-0000-0000-00007D220000}"/>
    <cellStyle name="20 % - Markeringsfarve4 6 2 2 2 3" xfId="14011" xr:uid="{00000000-0005-0000-0000-00007E220000}"/>
    <cellStyle name="20 % - Markeringsfarve4 6 2 2 2 3 2" xfId="31969" xr:uid="{00000000-0005-0000-0000-00007F220000}"/>
    <cellStyle name="20 % - Markeringsfarve4 6 2 2 2 4" xfId="24967" xr:uid="{00000000-0005-0000-0000-000080220000}"/>
    <cellStyle name="20 % - Markeringsfarve4 6 2 2 3" xfId="9222" xr:uid="{00000000-0005-0000-0000-000081220000}"/>
    <cellStyle name="20 % - Markeringsfarve4 6 2 2 3 2" xfId="17010" xr:uid="{00000000-0005-0000-0000-000082220000}"/>
    <cellStyle name="20 % - Markeringsfarve4 6 2 2 3 2 2" xfId="34961" xr:uid="{00000000-0005-0000-0000-000083220000}"/>
    <cellStyle name="20 % - Markeringsfarve4 6 2 2 3 3" xfId="27960" xr:uid="{00000000-0005-0000-0000-000084220000}"/>
    <cellStyle name="20 % - Markeringsfarve4 6 2 2 4" xfId="14010" xr:uid="{00000000-0005-0000-0000-000085220000}"/>
    <cellStyle name="20 % - Markeringsfarve4 6 2 2 4 2" xfId="31968" xr:uid="{00000000-0005-0000-0000-000086220000}"/>
    <cellStyle name="20 % - Markeringsfarve4 6 2 2 5" xfId="24966" xr:uid="{00000000-0005-0000-0000-000087220000}"/>
    <cellStyle name="20 % - Markeringsfarve4 6 2 3" xfId="5587" xr:uid="{00000000-0005-0000-0000-000088220000}"/>
    <cellStyle name="20 % - Markeringsfarve4 6 2 3 2" xfId="9888" xr:uid="{00000000-0005-0000-0000-000089220000}"/>
    <cellStyle name="20 % - Markeringsfarve4 6 2 3 2 2" xfId="17670" xr:uid="{00000000-0005-0000-0000-00008A220000}"/>
    <cellStyle name="20 % - Markeringsfarve4 6 2 3 2 2 2" xfId="35621" xr:uid="{00000000-0005-0000-0000-00008B220000}"/>
    <cellStyle name="20 % - Markeringsfarve4 6 2 3 2 3" xfId="28620" xr:uid="{00000000-0005-0000-0000-00008C220000}"/>
    <cellStyle name="20 % - Markeringsfarve4 6 2 3 3" xfId="14012" xr:uid="{00000000-0005-0000-0000-00008D220000}"/>
    <cellStyle name="20 % - Markeringsfarve4 6 2 3 3 2" xfId="31970" xr:uid="{00000000-0005-0000-0000-00008E220000}"/>
    <cellStyle name="20 % - Markeringsfarve4 6 2 3 4" xfId="24968" xr:uid="{00000000-0005-0000-0000-00008F220000}"/>
    <cellStyle name="20 % - Markeringsfarve4 6 2 4" xfId="5588" xr:uid="{00000000-0005-0000-0000-000090220000}"/>
    <cellStyle name="20 % - Markeringsfarve4 6 2 4 2" xfId="11105" xr:uid="{00000000-0005-0000-0000-000091220000}"/>
    <cellStyle name="20 % - Markeringsfarve4 6 2 4 2 2" xfId="18873" xr:uid="{00000000-0005-0000-0000-000092220000}"/>
    <cellStyle name="20 % - Markeringsfarve4 6 2 4 2 2 2" xfId="36824" xr:uid="{00000000-0005-0000-0000-000093220000}"/>
    <cellStyle name="20 % - Markeringsfarve4 6 2 4 2 3" xfId="29823" xr:uid="{00000000-0005-0000-0000-000094220000}"/>
    <cellStyle name="20 % - Markeringsfarve4 6 2 4 3" xfId="14013" xr:uid="{00000000-0005-0000-0000-000095220000}"/>
    <cellStyle name="20 % - Markeringsfarve4 6 2 4 3 2" xfId="31971" xr:uid="{00000000-0005-0000-0000-000096220000}"/>
    <cellStyle name="20 % - Markeringsfarve4 6 2 4 4" xfId="24969" xr:uid="{00000000-0005-0000-0000-000097220000}"/>
    <cellStyle name="20 % - Markeringsfarve4 6 2 5" xfId="8527" xr:uid="{00000000-0005-0000-0000-000098220000}"/>
    <cellStyle name="20 % - Markeringsfarve4 6 2 5 2" xfId="16316" xr:uid="{00000000-0005-0000-0000-000099220000}"/>
    <cellStyle name="20 % - Markeringsfarve4 6 2 5 2 2" xfId="34267" xr:uid="{00000000-0005-0000-0000-00009A220000}"/>
    <cellStyle name="20 % - Markeringsfarve4 6 2 5 3" xfId="27266" xr:uid="{00000000-0005-0000-0000-00009B220000}"/>
    <cellStyle name="20 % - Markeringsfarve4 6 2 6" xfId="14009" xr:uid="{00000000-0005-0000-0000-00009C220000}"/>
    <cellStyle name="20 % - Markeringsfarve4 6 2 6 2" xfId="31967" xr:uid="{00000000-0005-0000-0000-00009D220000}"/>
    <cellStyle name="20 % - Markeringsfarve4 6 2 7" xfId="5584" xr:uid="{00000000-0005-0000-0000-00009E220000}"/>
    <cellStyle name="20 % - Markeringsfarve4 6 2 7 2" xfId="24965" xr:uid="{00000000-0005-0000-0000-00009F220000}"/>
    <cellStyle name="20 % - Markeringsfarve4 6 2 8" xfId="22284" xr:uid="{00000000-0005-0000-0000-0000A0220000}"/>
    <cellStyle name="20 % - Markeringsfarve4 6 3" xfId="5589" xr:uid="{00000000-0005-0000-0000-0000A1220000}"/>
    <cellStyle name="20 % - Markeringsfarve4 6 3 2" xfId="5590" xr:uid="{00000000-0005-0000-0000-0000A2220000}"/>
    <cellStyle name="20 % - Markeringsfarve4 6 3 2 2" xfId="10511" xr:uid="{00000000-0005-0000-0000-0000A3220000}"/>
    <cellStyle name="20 % - Markeringsfarve4 6 3 2 2 2" xfId="18283" xr:uid="{00000000-0005-0000-0000-0000A4220000}"/>
    <cellStyle name="20 % - Markeringsfarve4 6 3 2 2 2 2" xfId="36234" xr:uid="{00000000-0005-0000-0000-0000A5220000}"/>
    <cellStyle name="20 % - Markeringsfarve4 6 3 2 2 3" xfId="29233" xr:uid="{00000000-0005-0000-0000-0000A6220000}"/>
    <cellStyle name="20 % - Markeringsfarve4 6 3 2 3" xfId="14015" xr:uid="{00000000-0005-0000-0000-0000A7220000}"/>
    <cellStyle name="20 % - Markeringsfarve4 6 3 2 3 2" xfId="31973" xr:uid="{00000000-0005-0000-0000-0000A8220000}"/>
    <cellStyle name="20 % - Markeringsfarve4 6 3 2 4" xfId="24971" xr:uid="{00000000-0005-0000-0000-0000A9220000}"/>
    <cellStyle name="20 % - Markeringsfarve4 6 3 3" xfId="9093" xr:uid="{00000000-0005-0000-0000-0000AA220000}"/>
    <cellStyle name="20 % - Markeringsfarve4 6 3 3 2" xfId="16881" xr:uid="{00000000-0005-0000-0000-0000AB220000}"/>
    <cellStyle name="20 % - Markeringsfarve4 6 3 3 2 2" xfId="34832" xr:uid="{00000000-0005-0000-0000-0000AC220000}"/>
    <cellStyle name="20 % - Markeringsfarve4 6 3 3 3" xfId="27831" xr:uid="{00000000-0005-0000-0000-0000AD220000}"/>
    <cellStyle name="20 % - Markeringsfarve4 6 3 4" xfId="14014" xr:uid="{00000000-0005-0000-0000-0000AE220000}"/>
    <cellStyle name="20 % - Markeringsfarve4 6 3 4 2" xfId="31972" xr:uid="{00000000-0005-0000-0000-0000AF220000}"/>
    <cellStyle name="20 % - Markeringsfarve4 6 3 5" xfId="24970" xr:uid="{00000000-0005-0000-0000-0000B0220000}"/>
    <cellStyle name="20 % - Markeringsfarve4 6 4" xfId="5591" xr:uid="{00000000-0005-0000-0000-0000B1220000}"/>
    <cellStyle name="20 % - Markeringsfarve4 6 4 2" xfId="9741" xr:uid="{00000000-0005-0000-0000-0000B2220000}"/>
    <cellStyle name="20 % - Markeringsfarve4 6 4 2 2" xfId="17523" xr:uid="{00000000-0005-0000-0000-0000B3220000}"/>
    <cellStyle name="20 % - Markeringsfarve4 6 4 2 2 2" xfId="35474" xr:uid="{00000000-0005-0000-0000-0000B4220000}"/>
    <cellStyle name="20 % - Markeringsfarve4 6 4 2 3" xfId="28473" xr:uid="{00000000-0005-0000-0000-0000B5220000}"/>
    <cellStyle name="20 % - Markeringsfarve4 6 4 3" xfId="14016" xr:uid="{00000000-0005-0000-0000-0000B6220000}"/>
    <cellStyle name="20 % - Markeringsfarve4 6 4 3 2" xfId="31974" xr:uid="{00000000-0005-0000-0000-0000B7220000}"/>
    <cellStyle name="20 % - Markeringsfarve4 6 4 4" xfId="24972" xr:uid="{00000000-0005-0000-0000-0000B8220000}"/>
    <cellStyle name="20 % - Markeringsfarve4 6 5" xfId="5592" xr:uid="{00000000-0005-0000-0000-0000B9220000}"/>
    <cellStyle name="20 % - Markeringsfarve4 6 5 2" xfId="11152" xr:uid="{00000000-0005-0000-0000-0000BA220000}"/>
    <cellStyle name="20 % - Markeringsfarve4 6 5 2 2" xfId="18919" xr:uid="{00000000-0005-0000-0000-0000BB220000}"/>
    <cellStyle name="20 % - Markeringsfarve4 6 5 2 2 2" xfId="36870" xr:uid="{00000000-0005-0000-0000-0000BC220000}"/>
    <cellStyle name="20 % - Markeringsfarve4 6 5 2 3" xfId="29869" xr:uid="{00000000-0005-0000-0000-0000BD220000}"/>
    <cellStyle name="20 % - Markeringsfarve4 6 5 3" xfId="14017" xr:uid="{00000000-0005-0000-0000-0000BE220000}"/>
    <cellStyle name="20 % - Markeringsfarve4 6 5 3 2" xfId="31975" xr:uid="{00000000-0005-0000-0000-0000BF220000}"/>
    <cellStyle name="20 % - Markeringsfarve4 6 5 4" xfId="24973" xr:uid="{00000000-0005-0000-0000-0000C0220000}"/>
    <cellStyle name="20 % - Markeringsfarve4 6 6" xfId="8526" xr:uid="{00000000-0005-0000-0000-0000C1220000}"/>
    <cellStyle name="20 % - Markeringsfarve4 6 6 2" xfId="16315" xr:uid="{00000000-0005-0000-0000-0000C2220000}"/>
    <cellStyle name="20 % - Markeringsfarve4 6 6 2 2" xfId="34266" xr:uid="{00000000-0005-0000-0000-0000C3220000}"/>
    <cellStyle name="20 % - Markeringsfarve4 6 6 3" xfId="27265" xr:uid="{00000000-0005-0000-0000-0000C4220000}"/>
    <cellStyle name="20 % - Markeringsfarve4 6 7" xfId="14008" xr:uid="{00000000-0005-0000-0000-0000C5220000}"/>
    <cellStyle name="20 % - Markeringsfarve4 6 7 2" xfId="31966" xr:uid="{00000000-0005-0000-0000-0000C6220000}"/>
    <cellStyle name="20 % - Markeringsfarve4 6 8" xfId="5583" xr:uid="{00000000-0005-0000-0000-0000C7220000}"/>
    <cellStyle name="20 % - Markeringsfarve4 6 8 2" xfId="24964" xr:uid="{00000000-0005-0000-0000-0000C8220000}"/>
    <cellStyle name="20 % - Markeringsfarve4 6 9" xfId="22283" xr:uid="{00000000-0005-0000-0000-0000C9220000}"/>
    <cellStyle name="20 % - Markeringsfarve4 7" xfId="2901" xr:uid="{00000000-0005-0000-0000-0000CA220000}"/>
    <cellStyle name="20 % - Markeringsfarve4 7 2" xfId="5594" xr:uid="{00000000-0005-0000-0000-0000CB220000}"/>
    <cellStyle name="20 % - Markeringsfarve4 7 2 2" xfId="5595" xr:uid="{00000000-0005-0000-0000-0000CC220000}"/>
    <cellStyle name="20 % - Markeringsfarve4 7 2 2 2" xfId="10749" xr:uid="{00000000-0005-0000-0000-0000CD220000}"/>
    <cellStyle name="20 % - Markeringsfarve4 7 2 2 2 2" xfId="18521" xr:uid="{00000000-0005-0000-0000-0000CE220000}"/>
    <cellStyle name="20 % - Markeringsfarve4 7 2 2 2 2 2" xfId="36472" xr:uid="{00000000-0005-0000-0000-0000CF220000}"/>
    <cellStyle name="20 % - Markeringsfarve4 7 2 2 2 3" xfId="29471" xr:uid="{00000000-0005-0000-0000-0000D0220000}"/>
    <cellStyle name="20 % - Markeringsfarve4 7 2 2 3" xfId="14020" xr:uid="{00000000-0005-0000-0000-0000D1220000}"/>
    <cellStyle name="20 % - Markeringsfarve4 7 2 2 3 2" xfId="31978" xr:uid="{00000000-0005-0000-0000-0000D2220000}"/>
    <cellStyle name="20 % - Markeringsfarve4 7 2 2 4" xfId="24976" xr:uid="{00000000-0005-0000-0000-0000D3220000}"/>
    <cellStyle name="20 % - Markeringsfarve4 7 2 3" xfId="9295" xr:uid="{00000000-0005-0000-0000-0000D4220000}"/>
    <cellStyle name="20 % - Markeringsfarve4 7 2 3 2" xfId="17080" xr:uid="{00000000-0005-0000-0000-0000D5220000}"/>
    <cellStyle name="20 % - Markeringsfarve4 7 2 3 2 2" xfId="35031" xr:uid="{00000000-0005-0000-0000-0000D6220000}"/>
    <cellStyle name="20 % - Markeringsfarve4 7 2 3 3" xfId="28030" xr:uid="{00000000-0005-0000-0000-0000D7220000}"/>
    <cellStyle name="20 % - Markeringsfarve4 7 2 4" xfId="14019" xr:uid="{00000000-0005-0000-0000-0000D8220000}"/>
    <cellStyle name="20 % - Markeringsfarve4 7 2 4 2" xfId="31977" xr:uid="{00000000-0005-0000-0000-0000D9220000}"/>
    <cellStyle name="20 % - Markeringsfarve4 7 2 5" xfId="24975" xr:uid="{00000000-0005-0000-0000-0000DA220000}"/>
    <cellStyle name="20 % - Markeringsfarve4 7 3" xfId="5596" xr:uid="{00000000-0005-0000-0000-0000DB220000}"/>
    <cellStyle name="20 % - Markeringsfarve4 7 3 2" xfId="10025" xr:uid="{00000000-0005-0000-0000-0000DC220000}"/>
    <cellStyle name="20 % - Markeringsfarve4 7 3 2 2" xfId="17806" xr:uid="{00000000-0005-0000-0000-0000DD220000}"/>
    <cellStyle name="20 % - Markeringsfarve4 7 3 2 2 2" xfId="35757" xr:uid="{00000000-0005-0000-0000-0000DE220000}"/>
    <cellStyle name="20 % - Markeringsfarve4 7 3 2 3" xfId="28756" xr:uid="{00000000-0005-0000-0000-0000DF220000}"/>
    <cellStyle name="20 % - Markeringsfarve4 7 3 3" xfId="14021" xr:uid="{00000000-0005-0000-0000-0000E0220000}"/>
    <cellStyle name="20 % - Markeringsfarve4 7 3 3 2" xfId="31979" xr:uid="{00000000-0005-0000-0000-0000E1220000}"/>
    <cellStyle name="20 % - Markeringsfarve4 7 3 4" xfId="24977" xr:uid="{00000000-0005-0000-0000-0000E2220000}"/>
    <cellStyle name="20 % - Markeringsfarve4 7 4" xfId="5597" xr:uid="{00000000-0005-0000-0000-0000E3220000}"/>
    <cellStyle name="20 % - Markeringsfarve4 7 4 2" xfId="11446" xr:uid="{00000000-0005-0000-0000-0000E4220000}"/>
    <cellStyle name="20 % - Markeringsfarve4 7 4 2 2" xfId="19205" xr:uid="{00000000-0005-0000-0000-0000E5220000}"/>
    <cellStyle name="20 % - Markeringsfarve4 7 4 2 2 2" xfId="37156" xr:uid="{00000000-0005-0000-0000-0000E6220000}"/>
    <cellStyle name="20 % - Markeringsfarve4 7 4 2 3" xfId="30155" xr:uid="{00000000-0005-0000-0000-0000E7220000}"/>
    <cellStyle name="20 % - Markeringsfarve4 7 4 3" xfId="14022" xr:uid="{00000000-0005-0000-0000-0000E8220000}"/>
    <cellStyle name="20 % - Markeringsfarve4 7 4 3 2" xfId="31980" xr:uid="{00000000-0005-0000-0000-0000E9220000}"/>
    <cellStyle name="20 % - Markeringsfarve4 7 4 4" xfId="24978" xr:uid="{00000000-0005-0000-0000-0000EA220000}"/>
    <cellStyle name="20 % - Markeringsfarve4 7 5" xfId="8528" xr:uid="{00000000-0005-0000-0000-0000EB220000}"/>
    <cellStyle name="20 % - Markeringsfarve4 7 5 2" xfId="16317" xr:uid="{00000000-0005-0000-0000-0000EC220000}"/>
    <cellStyle name="20 % - Markeringsfarve4 7 5 2 2" xfId="34268" xr:uid="{00000000-0005-0000-0000-0000ED220000}"/>
    <cellStyle name="20 % - Markeringsfarve4 7 5 3" xfId="27267" xr:uid="{00000000-0005-0000-0000-0000EE220000}"/>
    <cellStyle name="20 % - Markeringsfarve4 7 6" xfId="14018" xr:uid="{00000000-0005-0000-0000-0000EF220000}"/>
    <cellStyle name="20 % - Markeringsfarve4 7 6 2" xfId="31976" xr:uid="{00000000-0005-0000-0000-0000F0220000}"/>
    <cellStyle name="20 % - Markeringsfarve4 7 7" xfId="5593" xr:uid="{00000000-0005-0000-0000-0000F1220000}"/>
    <cellStyle name="20 % - Markeringsfarve4 7 7 2" xfId="24974" xr:uid="{00000000-0005-0000-0000-0000F2220000}"/>
    <cellStyle name="20 % - Markeringsfarve4 7 8" xfId="22285" xr:uid="{00000000-0005-0000-0000-0000F3220000}"/>
    <cellStyle name="20 % - Markeringsfarve4 8" xfId="5598" xr:uid="{00000000-0005-0000-0000-0000F4220000}"/>
    <cellStyle name="20 % - Markeringsfarve4 8 2" xfId="5599" xr:uid="{00000000-0005-0000-0000-0000F5220000}"/>
    <cellStyle name="20 % - Markeringsfarve4 8 2 2" xfId="5600" xr:uid="{00000000-0005-0000-0000-0000F6220000}"/>
    <cellStyle name="20 % - Markeringsfarve4 8 2 2 2" xfId="10866" xr:uid="{00000000-0005-0000-0000-0000F7220000}"/>
    <cellStyle name="20 % - Markeringsfarve4 8 2 2 2 2" xfId="18638" xr:uid="{00000000-0005-0000-0000-0000F8220000}"/>
    <cellStyle name="20 % - Markeringsfarve4 8 2 2 2 2 2" xfId="36589" xr:uid="{00000000-0005-0000-0000-0000F9220000}"/>
    <cellStyle name="20 % - Markeringsfarve4 8 2 2 2 3" xfId="29588" xr:uid="{00000000-0005-0000-0000-0000FA220000}"/>
    <cellStyle name="20 % - Markeringsfarve4 8 2 2 3" xfId="14025" xr:uid="{00000000-0005-0000-0000-0000FB220000}"/>
    <cellStyle name="20 % - Markeringsfarve4 8 2 2 3 2" xfId="31983" xr:uid="{00000000-0005-0000-0000-0000FC220000}"/>
    <cellStyle name="20 % - Markeringsfarve4 8 2 2 4" xfId="24981" xr:uid="{00000000-0005-0000-0000-0000FD220000}"/>
    <cellStyle name="20 % - Markeringsfarve4 8 2 3" xfId="9394" xr:uid="{00000000-0005-0000-0000-0000FE220000}"/>
    <cellStyle name="20 % - Markeringsfarve4 8 2 3 2" xfId="17179" xr:uid="{00000000-0005-0000-0000-0000FF220000}"/>
    <cellStyle name="20 % - Markeringsfarve4 8 2 3 2 2" xfId="35130" xr:uid="{00000000-0005-0000-0000-000000230000}"/>
    <cellStyle name="20 % - Markeringsfarve4 8 2 3 3" xfId="28129" xr:uid="{00000000-0005-0000-0000-000001230000}"/>
    <cellStyle name="20 % - Markeringsfarve4 8 2 4" xfId="14024" xr:uid="{00000000-0005-0000-0000-000002230000}"/>
    <cellStyle name="20 % - Markeringsfarve4 8 2 4 2" xfId="31982" xr:uid="{00000000-0005-0000-0000-000003230000}"/>
    <cellStyle name="20 % - Markeringsfarve4 8 2 5" xfId="24980" xr:uid="{00000000-0005-0000-0000-000004230000}"/>
    <cellStyle name="20 % - Markeringsfarve4 8 3" xfId="5601" xr:uid="{00000000-0005-0000-0000-000005230000}"/>
    <cellStyle name="20 % - Markeringsfarve4 8 3 2" xfId="10142" xr:uid="{00000000-0005-0000-0000-000006230000}"/>
    <cellStyle name="20 % - Markeringsfarve4 8 3 2 2" xfId="17923" xr:uid="{00000000-0005-0000-0000-000007230000}"/>
    <cellStyle name="20 % - Markeringsfarve4 8 3 2 2 2" xfId="35874" xr:uid="{00000000-0005-0000-0000-000008230000}"/>
    <cellStyle name="20 % - Markeringsfarve4 8 3 2 3" xfId="28873" xr:uid="{00000000-0005-0000-0000-000009230000}"/>
    <cellStyle name="20 % - Markeringsfarve4 8 3 3" xfId="14026" xr:uid="{00000000-0005-0000-0000-00000A230000}"/>
    <cellStyle name="20 % - Markeringsfarve4 8 3 3 2" xfId="31984" xr:uid="{00000000-0005-0000-0000-00000B230000}"/>
    <cellStyle name="20 % - Markeringsfarve4 8 3 4" xfId="24982" xr:uid="{00000000-0005-0000-0000-00000C230000}"/>
    <cellStyle name="20 % - Markeringsfarve4 8 4" xfId="5602" xr:uid="{00000000-0005-0000-0000-00000D230000}"/>
    <cellStyle name="20 % - Markeringsfarve4 8 4 2" xfId="11682" xr:uid="{00000000-0005-0000-0000-00000E230000}"/>
    <cellStyle name="20 % - Markeringsfarve4 8 4 2 2" xfId="19429" xr:uid="{00000000-0005-0000-0000-00000F230000}"/>
    <cellStyle name="20 % - Markeringsfarve4 8 4 2 2 2" xfId="37380" xr:uid="{00000000-0005-0000-0000-000010230000}"/>
    <cellStyle name="20 % - Markeringsfarve4 8 4 2 3" xfId="30379" xr:uid="{00000000-0005-0000-0000-000011230000}"/>
    <cellStyle name="20 % - Markeringsfarve4 8 4 3" xfId="14027" xr:uid="{00000000-0005-0000-0000-000012230000}"/>
    <cellStyle name="20 % - Markeringsfarve4 8 4 3 2" xfId="31985" xr:uid="{00000000-0005-0000-0000-000013230000}"/>
    <cellStyle name="20 % - Markeringsfarve4 8 4 4" xfId="24983" xr:uid="{00000000-0005-0000-0000-000014230000}"/>
    <cellStyle name="20 % - Markeringsfarve4 8 5" xfId="8529" xr:uid="{00000000-0005-0000-0000-000015230000}"/>
    <cellStyle name="20 % - Markeringsfarve4 8 5 2" xfId="16318" xr:uid="{00000000-0005-0000-0000-000016230000}"/>
    <cellStyle name="20 % - Markeringsfarve4 8 5 2 2" xfId="34269" xr:uid="{00000000-0005-0000-0000-000017230000}"/>
    <cellStyle name="20 % - Markeringsfarve4 8 5 3" xfId="27268" xr:uid="{00000000-0005-0000-0000-000018230000}"/>
    <cellStyle name="20 % - Markeringsfarve4 8 6" xfId="14023" xr:uid="{00000000-0005-0000-0000-000019230000}"/>
    <cellStyle name="20 % - Markeringsfarve4 8 6 2" xfId="31981" xr:uid="{00000000-0005-0000-0000-00001A230000}"/>
    <cellStyle name="20 % - Markeringsfarve4 8 7" xfId="24979" xr:uid="{00000000-0005-0000-0000-00001B230000}"/>
    <cellStyle name="20 % - Markeringsfarve4 9" xfId="5603" xr:uid="{00000000-0005-0000-0000-00001C230000}"/>
    <cellStyle name="20 % - Markeringsfarve4 9 2" xfId="5604" xr:uid="{00000000-0005-0000-0000-00001D230000}"/>
    <cellStyle name="20 % - Markeringsfarve4 9 2 2" xfId="5605" xr:uid="{00000000-0005-0000-0000-00001E230000}"/>
    <cellStyle name="20 % - Markeringsfarve4 9 2 2 2" xfId="11004" xr:uid="{00000000-0005-0000-0000-00001F230000}"/>
    <cellStyle name="20 % - Markeringsfarve4 9 2 2 2 2" xfId="18776" xr:uid="{00000000-0005-0000-0000-000020230000}"/>
    <cellStyle name="20 % - Markeringsfarve4 9 2 2 2 2 2" xfId="36727" xr:uid="{00000000-0005-0000-0000-000021230000}"/>
    <cellStyle name="20 % - Markeringsfarve4 9 2 2 2 3" xfId="29726" xr:uid="{00000000-0005-0000-0000-000022230000}"/>
    <cellStyle name="20 % - Markeringsfarve4 9 2 2 3" xfId="14030" xr:uid="{00000000-0005-0000-0000-000023230000}"/>
    <cellStyle name="20 % - Markeringsfarve4 9 2 2 3 2" xfId="31988" xr:uid="{00000000-0005-0000-0000-000024230000}"/>
    <cellStyle name="20 % - Markeringsfarve4 9 2 2 4" xfId="24986" xr:uid="{00000000-0005-0000-0000-000025230000}"/>
    <cellStyle name="20 % - Markeringsfarve4 9 2 3" xfId="9515" xr:uid="{00000000-0005-0000-0000-000026230000}"/>
    <cellStyle name="20 % - Markeringsfarve4 9 2 3 2" xfId="17300" xr:uid="{00000000-0005-0000-0000-000027230000}"/>
    <cellStyle name="20 % - Markeringsfarve4 9 2 3 2 2" xfId="35251" xr:uid="{00000000-0005-0000-0000-000028230000}"/>
    <cellStyle name="20 % - Markeringsfarve4 9 2 3 3" xfId="28250" xr:uid="{00000000-0005-0000-0000-000029230000}"/>
    <cellStyle name="20 % - Markeringsfarve4 9 2 4" xfId="14029" xr:uid="{00000000-0005-0000-0000-00002A230000}"/>
    <cellStyle name="20 % - Markeringsfarve4 9 2 4 2" xfId="31987" xr:uid="{00000000-0005-0000-0000-00002B230000}"/>
    <cellStyle name="20 % - Markeringsfarve4 9 2 5" xfId="24985" xr:uid="{00000000-0005-0000-0000-00002C230000}"/>
    <cellStyle name="20 % - Markeringsfarve4 9 3" xfId="5606" xr:uid="{00000000-0005-0000-0000-00002D230000}"/>
    <cellStyle name="20 % - Markeringsfarve4 9 3 2" xfId="10281" xr:uid="{00000000-0005-0000-0000-00002E230000}"/>
    <cellStyle name="20 % - Markeringsfarve4 9 3 2 2" xfId="18062" xr:uid="{00000000-0005-0000-0000-00002F230000}"/>
    <cellStyle name="20 % - Markeringsfarve4 9 3 2 2 2" xfId="36013" xr:uid="{00000000-0005-0000-0000-000030230000}"/>
    <cellStyle name="20 % - Markeringsfarve4 9 3 2 3" xfId="29012" xr:uid="{00000000-0005-0000-0000-000031230000}"/>
    <cellStyle name="20 % - Markeringsfarve4 9 3 3" xfId="14031" xr:uid="{00000000-0005-0000-0000-000032230000}"/>
    <cellStyle name="20 % - Markeringsfarve4 9 3 3 2" xfId="31989" xr:uid="{00000000-0005-0000-0000-000033230000}"/>
    <cellStyle name="20 % - Markeringsfarve4 9 3 4" xfId="24987" xr:uid="{00000000-0005-0000-0000-000034230000}"/>
    <cellStyle name="20 % - Markeringsfarve4 9 4" xfId="5607" xr:uid="{00000000-0005-0000-0000-000035230000}"/>
    <cellStyle name="20 % - Markeringsfarve4 9 4 2" xfId="11402" xr:uid="{00000000-0005-0000-0000-000036230000}"/>
    <cellStyle name="20 % - Markeringsfarve4 9 4 2 2" xfId="19162" xr:uid="{00000000-0005-0000-0000-000037230000}"/>
    <cellStyle name="20 % - Markeringsfarve4 9 4 2 2 2" xfId="37113" xr:uid="{00000000-0005-0000-0000-000038230000}"/>
    <cellStyle name="20 % - Markeringsfarve4 9 4 2 3" xfId="30112" xr:uid="{00000000-0005-0000-0000-000039230000}"/>
    <cellStyle name="20 % - Markeringsfarve4 9 4 3" xfId="14032" xr:uid="{00000000-0005-0000-0000-00003A230000}"/>
    <cellStyle name="20 % - Markeringsfarve4 9 4 3 2" xfId="31990" xr:uid="{00000000-0005-0000-0000-00003B230000}"/>
    <cellStyle name="20 % - Markeringsfarve4 9 4 4" xfId="24988" xr:uid="{00000000-0005-0000-0000-00003C230000}"/>
    <cellStyle name="20 % - Markeringsfarve4 9 5" xfId="8530" xr:uid="{00000000-0005-0000-0000-00003D230000}"/>
    <cellStyle name="20 % - Markeringsfarve4 9 5 2" xfId="16319" xr:uid="{00000000-0005-0000-0000-00003E230000}"/>
    <cellStyle name="20 % - Markeringsfarve4 9 5 2 2" xfId="34270" xr:uid="{00000000-0005-0000-0000-00003F230000}"/>
    <cellStyle name="20 % - Markeringsfarve4 9 5 3" xfId="27269" xr:uid="{00000000-0005-0000-0000-000040230000}"/>
    <cellStyle name="20 % - Markeringsfarve4 9 6" xfId="14028" xr:uid="{00000000-0005-0000-0000-000041230000}"/>
    <cellStyle name="20 % - Markeringsfarve4 9 6 2" xfId="31986" xr:uid="{00000000-0005-0000-0000-000042230000}"/>
    <cellStyle name="20 % - Markeringsfarve4 9 7" xfId="24984" xr:uid="{00000000-0005-0000-0000-000043230000}"/>
    <cellStyle name="20 % - Markeringsfarve5 10" xfId="5608" xr:uid="{00000000-0005-0000-0000-000044230000}"/>
    <cellStyle name="20 % - Markeringsfarve5 10 2" xfId="5609" xr:uid="{00000000-0005-0000-0000-000045230000}"/>
    <cellStyle name="20 % - Markeringsfarve5 10 2 2" xfId="11013" xr:uid="{00000000-0005-0000-0000-000046230000}"/>
    <cellStyle name="20 % - Markeringsfarve5 10 2 2 2" xfId="18785" xr:uid="{00000000-0005-0000-0000-000047230000}"/>
    <cellStyle name="20 % - Markeringsfarve5 10 2 2 2 2" xfId="36736" xr:uid="{00000000-0005-0000-0000-000048230000}"/>
    <cellStyle name="20 % - Markeringsfarve5 10 2 2 3" xfId="29735" xr:uid="{00000000-0005-0000-0000-000049230000}"/>
    <cellStyle name="20 % - Markeringsfarve5 10 2 3" xfId="14034" xr:uid="{00000000-0005-0000-0000-00004A230000}"/>
    <cellStyle name="20 % - Markeringsfarve5 10 2 3 2" xfId="31992" xr:uid="{00000000-0005-0000-0000-00004B230000}"/>
    <cellStyle name="20 % - Markeringsfarve5 10 2 4" xfId="24990" xr:uid="{00000000-0005-0000-0000-00004C230000}"/>
    <cellStyle name="20 % - Markeringsfarve5 10 3" xfId="5610" xr:uid="{00000000-0005-0000-0000-00004D230000}"/>
    <cellStyle name="20 % - Markeringsfarve5 10 3 2" xfId="10290" xr:uid="{00000000-0005-0000-0000-00004E230000}"/>
    <cellStyle name="20 % - Markeringsfarve5 10 3 2 2" xfId="18071" xr:uid="{00000000-0005-0000-0000-00004F230000}"/>
    <cellStyle name="20 % - Markeringsfarve5 10 3 2 2 2" xfId="36022" xr:uid="{00000000-0005-0000-0000-000050230000}"/>
    <cellStyle name="20 % - Markeringsfarve5 10 3 2 3" xfId="29021" xr:uid="{00000000-0005-0000-0000-000051230000}"/>
    <cellStyle name="20 % - Markeringsfarve5 10 3 3" xfId="14035" xr:uid="{00000000-0005-0000-0000-000052230000}"/>
    <cellStyle name="20 % - Markeringsfarve5 10 3 3 2" xfId="31993" xr:uid="{00000000-0005-0000-0000-000053230000}"/>
    <cellStyle name="20 % - Markeringsfarve5 10 3 4" xfId="24991" xr:uid="{00000000-0005-0000-0000-000054230000}"/>
    <cellStyle name="20 % - Markeringsfarve5 10 4" xfId="8531" xr:uid="{00000000-0005-0000-0000-000055230000}"/>
    <cellStyle name="20 % - Markeringsfarve5 10 4 2" xfId="16320" xr:uid="{00000000-0005-0000-0000-000056230000}"/>
    <cellStyle name="20 % - Markeringsfarve5 10 4 2 2" xfId="34271" xr:uid="{00000000-0005-0000-0000-000057230000}"/>
    <cellStyle name="20 % - Markeringsfarve5 10 4 3" xfId="27270" xr:uid="{00000000-0005-0000-0000-000058230000}"/>
    <cellStyle name="20 % - Markeringsfarve5 10 5" xfId="14033" xr:uid="{00000000-0005-0000-0000-000059230000}"/>
    <cellStyle name="20 % - Markeringsfarve5 10 5 2" xfId="31991" xr:uid="{00000000-0005-0000-0000-00005A230000}"/>
    <cellStyle name="20 % - Markeringsfarve5 10 6" xfId="24989" xr:uid="{00000000-0005-0000-0000-00005B230000}"/>
    <cellStyle name="20 % - Markeringsfarve5 11" xfId="5611" xr:uid="{00000000-0005-0000-0000-00005C230000}"/>
    <cellStyle name="20 % - Markeringsfarve5 11 2" xfId="5612" xr:uid="{00000000-0005-0000-0000-00005D230000}"/>
    <cellStyle name="20 % - Markeringsfarve5 11 2 2" xfId="10393" xr:uid="{00000000-0005-0000-0000-00005E230000}"/>
    <cellStyle name="20 % - Markeringsfarve5 11 2 2 2" xfId="18165" xr:uid="{00000000-0005-0000-0000-00005F230000}"/>
    <cellStyle name="20 % - Markeringsfarve5 11 2 2 2 2" xfId="36116" xr:uid="{00000000-0005-0000-0000-000060230000}"/>
    <cellStyle name="20 % - Markeringsfarve5 11 2 2 3" xfId="29115" xr:uid="{00000000-0005-0000-0000-000061230000}"/>
    <cellStyle name="20 % - Markeringsfarve5 11 2 3" xfId="14037" xr:uid="{00000000-0005-0000-0000-000062230000}"/>
    <cellStyle name="20 % - Markeringsfarve5 11 2 3 2" xfId="31995" xr:uid="{00000000-0005-0000-0000-000063230000}"/>
    <cellStyle name="20 % - Markeringsfarve5 11 2 4" xfId="24993" xr:uid="{00000000-0005-0000-0000-000064230000}"/>
    <cellStyle name="20 % - Markeringsfarve5 11 3" xfId="8532" xr:uid="{00000000-0005-0000-0000-000065230000}"/>
    <cellStyle name="20 % - Markeringsfarve5 11 3 2" xfId="16321" xr:uid="{00000000-0005-0000-0000-000066230000}"/>
    <cellStyle name="20 % - Markeringsfarve5 11 3 2 2" xfId="34272" xr:uid="{00000000-0005-0000-0000-000067230000}"/>
    <cellStyle name="20 % - Markeringsfarve5 11 3 3" xfId="27271" xr:uid="{00000000-0005-0000-0000-000068230000}"/>
    <cellStyle name="20 % - Markeringsfarve5 11 4" xfId="14036" xr:uid="{00000000-0005-0000-0000-000069230000}"/>
    <cellStyle name="20 % - Markeringsfarve5 11 4 2" xfId="31994" xr:uid="{00000000-0005-0000-0000-00006A230000}"/>
    <cellStyle name="20 % - Markeringsfarve5 11 5" xfId="24992" xr:uid="{00000000-0005-0000-0000-00006B230000}"/>
    <cellStyle name="20 % - Markeringsfarve5 12" xfId="5613" xr:uid="{00000000-0005-0000-0000-00006C230000}"/>
    <cellStyle name="20 % - Markeringsfarve5 12 2" xfId="9617" xr:uid="{00000000-0005-0000-0000-00006D230000}"/>
    <cellStyle name="20 % - Markeringsfarve5 12 2 2" xfId="17401" xr:uid="{00000000-0005-0000-0000-00006E230000}"/>
    <cellStyle name="20 % - Markeringsfarve5 12 2 2 2" xfId="35352" xr:uid="{00000000-0005-0000-0000-00006F230000}"/>
    <cellStyle name="20 % - Markeringsfarve5 12 2 3" xfId="28351" xr:uid="{00000000-0005-0000-0000-000070230000}"/>
    <cellStyle name="20 % - Markeringsfarve5 12 3" xfId="14038" xr:uid="{00000000-0005-0000-0000-000071230000}"/>
    <cellStyle name="20 % - Markeringsfarve5 12 3 2" xfId="31996" xr:uid="{00000000-0005-0000-0000-000072230000}"/>
    <cellStyle name="20 % - Markeringsfarve5 12 4" xfId="24994" xr:uid="{00000000-0005-0000-0000-000073230000}"/>
    <cellStyle name="20 % - Markeringsfarve5 13" xfId="8296" xr:uid="{00000000-0005-0000-0000-000074230000}"/>
    <cellStyle name="20 % - Markeringsfarve5 13 2" xfId="16088" xr:uid="{00000000-0005-0000-0000-000075230000}"/>
    <cellStyle name="20 % - Markeringsfarve5 13 2 2" xfId="34039" xr:uid="{00000000-0005-0000-0000-000076230000}"/>
    <cellStyle name="20 % - Markeringsfarve5 13 3" xfId="27038" xr:uid="{00000000-0005-0000-0000-000077230000}"/>
    <cellStyle name="20 % - Markeringsfarve5 2" xfId="2902" xr:uid="{00000000-0005-0000-0000-000078230000}"/>
    <cellStyle name="20 % - Markeringsfarve5 2 10" xfId="5615" xr:uid="{00000000-0005-0000-0000-000079230000}"/>
    <cellStyle name="20 % - Markeringsfarve5 2 10 2" xfId="9647" xr:uid="{00000000-0005-0000-0000-00007A230000}"/>
    <cellStyle name="20 % - Markeringsfarve5 2 10 2 2" xfId="17429" xr:uid="{00000000-0005-0000-0000-00007B230000}"/>
    <cellStyle name="20 % - Markeringsfarve5 2 10 2 2 2" xfId="35380" xr:uid="{00000000-0005-0000-0000-00007C230000}"/>
    <cellStyle name="20 % - Markeringsfarve5 2 10 2 3" xfId="28379" xr:uid="{00000000-0005-0000-0000-00007D230000}"/>
    <cellStyle name="20 % - Markeringsfarve5 2 10 3" xfId="14040" xr:uid="{00000000-0005-0000-0000-00007E230000}"/>
    <cellStyle name="20 % - Markeringsfarve5 2 10 3 2" xfId="31998" xr:uid="{00000000-0005-0000-0000-00007F230000}"/>
    <cellStyle name="20 % - Markeringsfarve5 2 10 4" xfId="24996" xr:uid="{00000000-0005-0000-0000-000080230000}"/>
    <cellStyle name="20 % - Markeringsfarve5 2 11" xfId="8533" xr:uid="{00000000-0005-0000-0000-000081230000}"/>
    <cellStyle name="20 % - Markeringsfarve5 2 11 2" xfId="16322" xr:uid="{00000000-0005-0000-0000-000082230000}"/>
    <cellStyle name="20 % - Markeringsfarve5 2 11 2 2" xfId="34273" xr:uid="{00000000-0005-0000-0000-000083230000}"/>
    <cellStyle name="20 % - Markeringsfarve5 2 11 3" xfId="27272" xr:uid="{00000000-0005-0000-0000-000084230000}"/>
    <cellStyle name="20 % - Markeringsfarve5 2 12" xfId="14039" xr:uid="{00000000-0005-0000-0000-000085230000}"/>
    <cellStyle name="20 % - Markeringsfarve5 2 12 2" xfId="31997" xr:uid="{00000000-0005-0000-0000-000086230000}"/>
    <cellStyle name="20 % - Markeringsfarve5 2 13" xfId="5614" xr:uid="{00000000-0005-0000-0000-000087230000}"/>
    <cellStyle name="20 % - Markeringsfarve5 2 13 2" xfId="24995" xr:uid="{00000000-0005-0000-0000-000088230000}"/>
    <cellStyle name="20 % - Markeringsfarve5 2 14" xfId="22286" xr:uid="{00000000-0005-0000-0000-000089230000}"/>
    <cellStyle name="20 % - Markeringsfarve5 2 2" xfId="2903" xr:uid="{00000000-0005-0000-0000-00008A230000}"/>
    <cellStyle name="20 % - Markeringsfarve5 2 2 10" xfId="14041" xr:uid="{00000000-0005-0000-0000-00008B230000}"/>
    <cellStyle name="20 % - Markeringsfarve5 2 2 10 2" xfId="31999" xr:uid="{00000000-0005-0000-0000-00008C230000}"/>
    <cellStyle name="20 % - Markeringsfarve5 2 2 11" xfId="5616" xr:uid="{00000000-0005-0000-0000-00008D230000}"/>
    <cellStyle name="20 % - Markeringsfarve5 2 2 11 2" xfId="24997" xr:uid="{00000000-0005-0000-0000-00008E230000}"/>
    <cellStyle name="20 % - Markeringsfarve5 2 2 12" xfId="22287" xr:uid="{00000000-0005-0000-0000-00008F230000}"/>
    <cellStyle name="20 % - Markeringsfarve5 2 2 2" xfId="2904" xr:uid="{00000000-0005-0000-0000-000090230000}"/>
    <cellStyle name="20 % - Markeringsfarve5 2 2 2 2" xfId="5618" xr:uid="{00000000-0005-0000-0000-000091230000}"/>
    <cellStyle name="20 % - Markeringsfarve5 2 2 2 2 2" xfId="10578" xr:uid="{00000000-0005-0000-0000-000092230000}"/>
    <cellStyle name="20 % - Markeringsfarve5 2 2 2 2 2 2" xfId="18350" xr:uid="{00000000-0005-0000-0000-000093230000}"/>
    <cellStyle name="20 % - Markeringsfarve5 2 2 2 2 2 2 2" xfId="36301" xr:uid="{00000000-0005-0000-0000-000094230000}"/>
    <cellStyle name="20 % - Markeringsfarve5 2 2 2 2 2 3" xfId="29300" xr:uid="{00000000-0005-0000-0000-000095230000}"/>
    <cellStyle name="20 % - Markeringsfarve5 2 2 2 2 3" xfId="14043" xr:uid="{00000000-0005-0000-0000-000096230000}"/>
    <cellStyle name="20 % - Markeringsfarve5 2 2 2 2 3 2" xfId="32001" xr:uid="{00000000-0005-0000-0000-000097230000}"/>
    <cellStyle name="20 % - Markeringsfarve5 2 2 2 2 4" xfId="24999" xr:uid="{00000000-0005-0000-0000-000098230000}"/>
    <cellStyle name="20 % - Markeringsfarve5 2 2 2 3" xfId="5619" xr:uid="{00000000-0005-0000-0000-000099230000}"/>
    <cellStyle name="20 % - Markeringsfarve5 2 2 2 3 2" xfId="9808" xr:uid="{00000000-0005-0000-0000-00009A230000}"/>
    <cellStyle name="20 % - Markeringsfarve5 2 2 2 3 2 2" xfId="17590" xr:uid="{00000000-0005-0000-0000-00009B230000}"/>
    <cellStyle name="20 % - Markeringsfarve5 2 2 2 3 2 2 2" xfId="35541" xr:uid="{00000000-0005-0000-0000-00009C230000}"/>
    <cellStyle name="20 % - Markeringsfarve5 2 2 2 3 2 3" xfId="28540" xr:uid="{00000000-0005-0000-0000-00009D230000}"/>
    <cellStyle name="20 % - Markeringsfarve5 2 2 2 3 3" xfId="14044" xr:uid="{00000000-0005-0000-0000-00009E230000}"/>
    <cellStyle name="20 % - Markeringsfarve5 2 2 2 3 3 2" xfId="32002" xr:uid="{00000000-0005-0000-0000-00009F230000}"/>
    <cellStyle name="20 % - Markeringsfarve5 2 2 2 3 4" xfId="25000" xr:uid="{00000000-0005-0000-0000-0000A0230000}"/>
    <cellStyle name="20 % - Markeringsfarve5 2 2 2 4" xfId="8535" xr:uid="{00000000-0005-0000-0000-0000A1230000}"/>
    <cellStyle name="20 % - Markeringsfarve5 2 2 2 4 2" xfId="16324" xr:uid="{00000000-0005-0000-0000-0000A2230000}"/>
    <cellStyle name="20 % - Markeringsfarve5 2 2 2 4 2 2" xfId="34275" xr:uid="{00000000-0005-0000-0000-0000A3230000}"/>
    <cellStyle name="20 % - Markeringsfarve5 2 2 2 4 3" xfId="27274" xr:uid="{00000000-0005-0000-0000-0000A4230000}"/>
    <cellStyle name="20 % - Markeringsfarve5 2 2 2 5" xfId="14042" xr:uid="{00000000-0005-0000-0000-0000A5230000}"/>
    <cellStyle name="20 % - Markeringsfarve5 2 2 2 5 2" xfId="32000" xr:uid="{00000000-0005-0000-0000-0000A6230000}"/>
    <cellStyle name="20 % - Markeringsfarve5 2 2 2 6" xfId="5617" xr:uid="{00000000-0005-0000-0000-0000A7230000}"/>
    <cellStyle name="20 % - Markeringsfarve5 2 2 2 6 2" xfId="24998" xr:uid="{00000000-0005-0000-0000-0000A8230000}"/>
    <cellStyle name="20 % - Markeringsfarve5 2 2 2 7" xfId="22288" xr:uid="{00000000-0005-0000-0000-0000A9230000}"/>
    <cellStyle name="20 % - Markeringsfarve5 2 2 3" xfId="5620" xr:uid="{00000000-0005-0000-0000-0000AA230000}"/>
    <cellStyle name="20 % - Markeringsfarve5 2 2 3 2" xfId="5621" xr:uid="{00000000-0005-0000-0000-0000AB230000}"/>
    <cellStyle name="20 % - Markeringsfarve5 2 2 3 2 2" xfId="10661" xr:uid="{00000000-0005-0000-0000-0000AC230000}"/>
    <cellStyle name="20 % - Markeringsfarve5 2 2 3 2 2 2" xfId="18433" xr:uid="{00000000-0005-0000-0000-0000AD230000}"/>
    <cellStyle name="20 % - Markeringsfarve5 2 2 3 2 2 2 2" xfId="36384" xr:uid="{00000000-0005-0000-0000-0000AE230000}"/>
    <cellStyle name="20 % - Markeringsfarve5 2 2 3 2 2 3" xfId="29383" xr:uid="{00000000-0005-0000-0000-0000AF230000}"/>
    <cellStyle name="20 % - Markeringsfarve5 2 2 3 2 3" xfId="14046" xr:uid="{00000000-0005-0000-0000-0000B0230000}"/>
    <cellStyle name="20 % - Markeringsfarve5 2 2 3 2 3 2" xfId="32004" xr:uid="{00000000-0005-0000-0000-0000B1230000}"/>
    <cellStyle name="20 % - Markeringsfarve5 2 2 3 2 4" xfId="25002" xr:uid="{00000000-0005-0000-0000-0000B2230000}"/>
    <cellStyle name="20 % - Markeringsfarve5 2 2 3 3" xfId="5622" xr:uid="{00000000-0005-0000-0000-0000B3230000}"/>
    <cellStyle name="20 % - Markeringsfarve5 2 2 3 3 2" xfId="9891" xr:uid="{00000000-0005-0000-0000-0000B4230000}"/>
    <cellStyle name="20 % - Markeringsfarve5 2 2 3 3 2 2" xfId="17673" xr:uid="{00000000-0005-0000-0000-0000B5230000}"/>
    <cellStyle name="20 % - Markeringsfarve5 2 2 3 3 2 2 2" xfId="35624" xr:uid="{00000000-0005-0000-0000-0000B6230000}"/>
    <cellStyle name="20 % - Markeringsfarve5 2 2 3 3 2 3" xfId="28623" xr:uid="{00000000-0005-0000-0000-0000B7230000}"/>
    <cellStyle name="20 % - Markeringsfarve5 2 2 3 3 3" xfId="14047" xr:uid="{00000000-0005-0000-0000-0000B8230000}"/>
    <cellStyle name="20 % - Markeringsfarve5 2 2 3 3 3 2" xfId="32005" xr:uid="{00000000-0005-0000-0000-0000B9230000}"/>
    <cellStyle name="20 % - Markeringsfarve5 2 2 3 3 4" xfId="25003" xr:uid="{00000000-0005-0000-0000-0000BA230000}"/>
    <cellStyle name="20 % - Markeringsfarve5 2 2 3 4" xfId="8536" xr:uid="{00000000-0005-0000-0000-0000BB230000}"/>
    <cellStyle name="20 % - Markeringsfarve5 2 2 3 4 2" xfId="16325" xr:uid="{00000000-0005-0000-0000-0000BC230000}"/>
    <cellStyle name="20 % - Markeringsfarve5 2 2 3 4 2 2" xfId="34276" xr:uid="{00000000-0005-0000-0000-0000BD230000}"/>
    <cellStyle name="20 % - Markeringsfarve5 2 2 3 4 3" xfId="27275" xr:uid="{00000000-0005-0000-0000-0000BE230000}"/>
    <cellStyle name="20 % - Markeringsfarve5 2 2 3 5" xfId="14045" xr:uid="{00000000-0005-0000-0000-0000BF230000}"/>
    <cellStyle name="20 % - Markeringsfarve5 2 2 3 5 2" xfId="32003" xr:uid="{00000000-0005-0000-0000-0000C0230000}"/>
    <cellStyle name="20 % - Markeringsfarve5 2 2 3 6" xfId="25001" xr:uid="{00000000-0005-0000-0000-0000C1230000}"/>
    <cellStyle name="20 % - Markeringsfarve5 2 2 4" xfId="5623" xr:uid="{00000000-0005-0000-0000-0000C2230000}"/>
    <cellStyle name="20 % - Markeringsfarve5 2 2 4 2" xfId="5624" xr:uid="{00000000-0005-0000-0000-0000C3230000}"/>
    <cellStyle name="20 % - Markeringsfarve5 2 2 4 2 2" xfId="10816" xr:uid="{00000000-0005-0000-0000-0000C4230000}"/>
    <cellStyle name="20 % - Markeringsfarve5 2 2 4 2 2 2" xfId="18588" xr:uid="{00000000-0005-0000-0000-0000C5230000}"/>
    <cellStyle name="20 % - Markeringsfarve5 2 2 4 2 2 2 2" xfId="36539" xr:uid="{00000000-0005-0000-0000-0000C6230000}"/>
    <cellStyle name="20 % - Markeringsfarve5 2 2 4 2 2 3" xfId="29538" xr:uid="{00000000-0005-0000-0000-0000C7230000}"/>
    <cellStyle name="20 % - Markeringsfarve5 2 2 4 2 3" xfId="14049" xr:uid="{00000000-0005-0000-0000-0000C8230000}"/>
    <cellStyle name="20 % - Markeringsfarve5 2 2 4 2 3 2" xfId="32007" xr:uid="{00000000-0005-0000-0000-0000C9230000}"/>
    <cellStyle name="20 % - Markeringsfarve5 2 2 4 2 4" xfId="25005" xr:uid="{00000000-0005-0000-0000-0000CA230000}"/>
    <cellStyle name="20 % - Markeringsfarve5 2 2 4 3" xfId="5625" xr:uid="{00000000-0005-0000-0000-0000CB230000}"/>
    <cellStyle name="20 % - Markeringsfarve5 2 2 4 3 2" xfId="10092" xr:uid="{00000000-0005-0000-0000-0000CC230000}"/>
    <cellStyle name="20 % - Markeringsfarve5 2 2 4 3 2 2" xfId="17873" xr:uid="{00000000-0005-0000-0000-0000CD230000}"/>
    <cellStyle name="20 % - Markeringsfarve5 2 2 4 3 2 2 2" xfId="35824" xr:uid="{00000000-0005-0000-0000-0000CE230000}"/>
    <cellStyle name="20 % - Markeringsfarve5 2 2 4 3 2 3" xfId="28823" xr:uid="{00000000-0005-0000-0000-0000CF230000}"/>
    <cellStyle name="20 % - Markeringsfarve5 2 2 4 3 3" xfId="14050" xr:uid="{00000000-0005-0000-0000-0000D0230000}"/>
    <cellStyle name="20 % - Markeringsfarve5 2 2 4 3 3 2" xfId="32008" xr:uid="{00000000-0005-0000-0000-0000D1230000}"/>
    <cellStyle name="20 % - Markeringsfarve5 2 2 4 3 4" xfId="25006" xr:uid="{00000000-0005-0000-0000-0000D2230000}"/>
    <cellStyle name="20 % - Markeringsfarve5 2 2 4 4" xfId="8537" xr:uid="{00000000-0005-0000-0000-0000D3230000}"/>
    <cellStyle name="20 % - Markeringsfarve5 2 2 4 4 2" xfId="16326" xr:uid="{00000000-0005-0000-0000-0000D4230000}"/>
    <cellStyle name="20 % - Markeringsfarve5 2 2 4 4 2 2" xfId="34277" xr:uid="{00000000-0005-0000-0000-0000D5230000}"/>
    <cellStyle name="20 % - Markeringsfarve5 2 2 4 4 3" xfId="27276" xr:uid="{00000000-0005-0000-0000-0000D6230000}"/>
    <cellStyle name="20 % - Markeringsfarve5 2 2 4 5" xfId="14048" xr:uid="{00000000-0005-0000-0000-0000D7230000}"/>
    <cellStyle name="20 % - Markeringsfarve5 2 2 4 5 2" xfId="32006" xr:uid="{00000000-0005-0000-0000-0000D8230000}"/>
    <cellStyle name="20 % - Markeringsfarve5 2 2 4 6" xfId="25004" xr:uid="{00000000-0005-0000-0000-0000D9230000}"/>
    <cellStyle name="20 % - Markeringsfarve5 2 2 5" xfId="5626" xr:uid="{00000000-0005-0000-0000-0000DA230000}"/>
    <cellStyle name="20 % - Markeringsfarve5 2 2 5 2" xfId="5627" xr:uid="{00000000-0005-0000-0000-0000DB230000}"/>
    <cellStyle name="20 % - Markeringsfarve5 2 2 5 2 2" xfId="10933" xr:uid="{00000000-0005-0000-0000-0000DC230000}"/>
    <cellStyle name="20 % - Markeringsfarve5 2 2 5 2 2 2" xfId="18705" xr:uid="{00000000-0005-0000-0000-0000DD230000}"/>
    <cellStyle name="20 % - Markeringsfarve5 2 2 5 2 2 2 2" xfId="36656" xr:uid="{00000000-0005-0000-0000-0000DE230000}"/>
    <cellStyle name="20 % - Markeringsfarve5 2 2 5 2 2 3" xfId="29655" xr:uid="{00000000-0005-0000-0000-0000DF230000}"/>
    <cellStyle name="20 % - Markeringsfarve5 2 2 5 2 3" xfId="14052" xr:uid="{00000000-0005-0000-0000-0000E0230000}"/>
    <cellStyle name="20 % - Markeringsfarve5 2 2 5 2 3 2" xfId="32010" xr:uid="{00000000-0005-0000-0000-0000E1230000}"/>
    <cellStyle name="20 % - Markeringsfarve5 2 2 5 2 4" xfId="25008" xr:uid="{00000000-0005-0000-0000-0000E2230000}"/>
    <cellStyle name="20 % - Markeringsfarve5 2 2 5 3" xfId="5628" xr:uid="{00000000-0005-0000-0000-0000E3230000}"/>
    <cellStyle name="20 % - Markeringsfarve5 2 2 5 3 2" xfId="10209" xr:uid="{00000000-0005-0000-0000-0000E4230000}"/>
    <cellStyle name="20 % - Markeringsfarve5 2 2 5 3 2 2" xfId="17990" xr:uid="{00000000-0005-0000-0000-0000E5230000}"/>
    <cellStyle name="20 % - Markeringsfarve5 2 2 5 3 2 2 2" xfId="35941" xr:uid="{00000000-0005-0000-0000-0000E6230000}"/>
    <cellStyle name="20 % - Markeringsfarve5 2 2 5 3 2 3" xfId="28940" xr:uid="{00000000-0005-0000-0000-0000E7230000}"/>
    <cellStyle name="20 % - Markeringsfarve5 2 2 5 3 3" xfId="14053" xr:uid="{00000000-0005-0000-0000-0000E8230000}"/>
    <cellStyle name="20 % - Markeringsfarve5 2 2 5 3 3 2" xfId="32011" xr:uid="{00000000-0005-0000-0000-0000E9230000}"/>
    <cellStyle name="20 % - Markeringsfarve5 2 2 5 3 4" xfId="25009" xr:uid="{00000000-0005-0000-0000-0000EA230000}"/>
    <cellStyle name="20 % - Markeringsfarve5 2 2 5 4" xfId="8538" xr:uid="{00000000-0005-0000-0000-0000EB230000}"/>
    <cellStyle name="20 % - Markeringsfarve5 2 2 5 4 2" xfId="16327" xr:uid="{00000000-0005-0000-0000-0000EC230000}"/>
    <cellStyle name="20 % - Markeringsfarve5 2 2 5 4 2 2" xfId="34278" xr:uid="{00000000-0005-0000-0000-0000ED230000}"/>
    <cellStyle name="20 % - Markeringsfarve5 2 2 5 4 3" xfId="27277" xr:uid="{00000000-0005-0000-0000-0000EE230000}"/>
    <cellStyle name="20 % - Markeringsfarve5 2 2 5 5" xfId="14051" xr:uid="{00000000-0005-0000-0000-0000EF230000}"/>
    <cellStyle name="20 % - Markeringsfarve5 2 2 5 5 2" xfId="32009" xr:uid="{00000000-0005-0000-0000-0000F0230000}"/>
    <cellStyle name="20 % - Markeringsfarve5 2 2 5 6" xfId="25007" xr:uid="{00000000-0005-0000-0000-0000F1230000}"/>
    <cellStyle name="20 % - Markeringsfarve5 2 2 6" xfId="5629" xr:uid="{00000000-0005-0000-0000-0000F2230000}"/>
    <cellStyle name="20 % - Markeringsfarve5 2 2 6 2" xfId="5630" xr:uid="{00000000-0005-0000-0000-0000F3230000}"/>
    <cellStyle name="20 % - Markeringsfarve5 2 2 6 2 2" xfId="11015" xr:uid="{00000000-0005-0000-0000-0000F4230000}"/>
    <cellStyle name="20 % - Markeringsfarve5 2 2 6 2 2 2" xfId="18787" xr:uid="{00000000-0005-0000-0000-0000F5230000}"/>
    <cellStyle name="20 % - Markeringsfarve5 2 2 6 2 2 2 2" xfId="36738" xr:uid="{00000000-0005-0000-0000-0000F6230000}"/>
    <cellStyle name="20 % - Markeringsfarve5 2 2 6 2 2 3" xfId="29737" xr:uid="{00000000-0005-0000-0000-0000F7230000}"/>
    <cellStyle name="20 % - Markeringsfarve5 2 2 6 2 3" xfId="14055" xr:uid="{00000000-0005-0000-0000-0000F8230000}"/>
    <cellStyle name="20 % - Markeringsfarve5 2 2 6 2 3 2" xfId="32013" xr:uid="{00000000-0005-0000-0000-0000F9230000}"/>
    <cellStyle name="20 % - Markeringsfarve5 2 2 6 2 4" xfId="25011" xr:uid="{00000000-0005-0000-0000-0000FA230000}"/>
    <cellStyle name="20 % - Markeringsfarve5 2 2 6 3" xfId="5631" xr:uid="{00000000-0005-0000-0000-0000FB230000}"/>
    <cellStyle name="20 % - Markeringsfarve5 2 2 6 3 2" xfId="10292" xr:uid="{00000000-0005-0000-0000-0000FC230000}"/>
    <cellStyle name="20 % - Markeringsfarve5 2 2 6 3 2 2" xfId="18073" xr:uid="{00000000-0005-0000-0000-0000FD230000}"/>
    <cellStyle name="20 % - Markeringsfarve5 2 2 6 3 2 2 2" xfId="36024" xr:uid="{00000000-0005-0000-0000-0000FE230000}"/>
    <cellStyle name="20 % - Markeringsfarve5 2 2 6 3 2 3" xfId="29023" xr:uid="{00000000-0005-0000-0000-0000FF230000}"/>
    <cellStyle name="20 % - Markeringsfarve5 2 2 6 3 3" xfId="14056" xr:uid="{00000000-0005-0000-0000-000000240000}"/>
    <cellStyle name="20 % - Markeringsfarve5 2 2 6 3 3 2" xfId="32014" xr:uid="{00000000-0005-0000-0000-000001240000}"/>
    <cellStyle name="20 % - Markeringsfarve5 2 2 6 3 4" xfId="25012" xr:uid="{00000000-0005-0000-0000-000002240000}"/>
    <cellStyle name="20 % - Markeringsfarve5 2 2 6 4" xfId="8539" xr:uid="{00000000-0005-0000-0000-000003240000}"/>
    <cellStyle name="20 % - Markeringsfarve5 2 2 6 4 2" xfId="16328" xr:uid="{00000000-0005-0000-0000-000004240000}"/>
    <cellStyle name="20 % - Markeringsfarve5 2 2 6 4 2 2" xfId="34279" xr:uid="{00000000-0005-0000-0000-000005240000}"/>
    <cellStyle name="20 % - Markeringsfarve5 2 2 6 4 3" xfId="27278" xr:uid="{00000000-0005-0000-0000-000006240000}"/>
    <cellStyle name="20 % - Markeringsfarve5 2 2 6 5" xfId="14054" xr:uid="{00000000-0005-0000-0000-000007240000}"/>
    <cellStyle name="20 % - Markeringsfarve5 2 2 6 5 2" xfId="32012" xr:uid="{00000000-0005-0000-0000-000008240000}"/>
    <cellStyle name="20 % - Markeringsfarve5 2 2 6 6" xfId="25010" xr:uid="{00000000-0005-0000-0000-000009240000}"/>
    <cellStyle name="20 % - Markeringsfarve5 2 2 7" xfId="5632" xr:uid="{00000000-0005-0000-0000-00000A240000}"/>
    <cellStyle name="20 % - Markeringsfarve5 2 2 7 2" xfId="10459" xr:uid="{00000000-0005-0000-0000-00000B240000}"/>
    <cellStyle name="20 % - Markeringsfarve5 2 2 7 2 2" xfId="18231" xr:uid="{00000000-0005-0000-0000-00000C240000}"/>
    <cellStyle name="20 % - Markeringsfarve5 2 2 7 2 2 2" xfId="36182" xr:uid="{00000000-0005-0000-0000-00000D240000}"/>
    <cellStyle name="20 % - Markeringsfarve5 2 2 7 2 3" xfId="29181" xr:uid="{00000000-0005-0000-0000-00000E240000}"/>
    <cellStyle name="20 % - Markeringsfarve5 2 2 7 3" xfId="14057" xr:uid="{00000000-0005-0000-0000-00000F240000}"/>
    <cellStyle name="20 % - Markeringsfarve5 2 2 7 3 2" xfId="32015" xr:uid="{00000000-0005-0000-0000-000010240000}"/>
    <cellStyle name="20 % - Markeringsfarve5 2 2 7 4" xfId="25013" xr:uid="{00000000-0005-0000-0000-000011240000}"/>
    <cellStyle name="20 % - Markeringsfarve5 2 2 8" xfId="5633" xr:uid="{00000000-0005-0000-0000-000012240000}"/>
    <cellStyle name="20 % - Markeringsfarve5 2 2 8 2" xfId="9687" xr:uid="{00000000-0005-0000-0000-000013240000}"/>
    <cellStyle name="20 % - Markeringsfarve5 2 2 8 2 2" xfId="17469" xr:uid="{00000000-0005-0000-0000-000014240000}"/>
    <cellStyle name="20 % - Markeringsfarve5 2 2 8 2 2 2" xfId="35420" xr:uid="{00000000-0005-0000-0000-000015240000}"/>
    <cellStyle name="20 % - Markeringsfarve5 2 2 8 2 3" xfId="28419" xr:uid="{00000000-0005-0000-0000-000016240000}"/>
    <cellStyle name="20 % - Markeringsfarve5 2 2 8 3" xfId="14058" xr:uid="{00000000-0005-0000-0000-000017240000}"/>
    <cellStyle name="20 % - Markeringsfarve5 2 2 8 3 2" xfId="32016" xr:uid="{00000000-0005-0000-0000-000018240000}"/>
    <cellStyle name="20 % - Markeringsfarve5 2 2 8 4" xfId="25014" xr:uid="{00000000-0005-0000-0000-000019240000}"/>
    <cellStyle name="20 % - Markeringsfarve5 2 2 9" xfId="8534" xr:uid="{00000000-0005-0000-0000-00001A240000}"/>
    <cellStyle name="20 % - Markeringsfarve5 2 2 9 2" xfId="16323" xr:uid="{00000000-0005-0000-0000-00001B240000}"/>
    <cellStyle name="20 % - Markeringsfarve5 2 2 9 2 2" xfId="34274" xr:uid="{00000000-0005-0000-0000-00001C240000}"/>
    <cellStyle name="20 % - Markeringsfarve5 2 2 9 3" xfId="27273" xr:uid="{00000000-0005-0000-0000-00001D240000}"/>
    <cellStyle name="20 % - Markeringsfarve5 2 3" xfId="2905" xr:uid="{00000000-0005-0000-0000-00001E240000}"/>
    <cellStyle name="20 % - Markeringsfarve5 2 3 10" xfId="14059" xr:uid="{00000000-0005-0000-0000-00001F240000}"/>
    <cellStyle name="20 % - Markeringsfarve5 2 3 10 2" xfId="32017" xr:uid="{00000000-0005-0000-0000-000020240000}"/>
    <cellStyle name="20 % - Markeringsfarve5 2 3 11" xfId="5634" xr:uid="{00000000-0005-0000-0000-000021240000}"/>
    <cellStyle name="20 % - Markeringsfarve5 2 3 11 2" xfId="25015" xr:uid="{00000000-0005-0000-0000-000022240000}"/>
    <cellStyle name="20 % - Markeringsfarve5 2 3 12" xfId="22289" xr:uid="{00000000-0005-0000-0000-000023240000}"/>
    <cellStyle name="20 % - Markeringsfarve5 2 3 2" xfId="2906" xr:uid="{00000000-0005-0000-0000-000024240000}"/>
    <cellStyle name="20 % - Markeringsfarve5 2 3 2 2" xfId="5636" xr:uid="{00000000-0005-0000-0000-000025240000}"/>
    <cellStyle name="20 % - Markeringsfarve5 2 3 2 2 2" xfId="10617" xr:uid="{00000000-0005-0000-0000-000026240000}"/>
    <cellStyle name="20 % - Markeringsfarve5 2 3 2 2 2 2" xfId="18389" xr:uid="{00000000-0005-0000-0000-000027240000}"/>
    <cellStyle name="20 % - Markeringsfarve5 2 3 2 2 2 2 2" xfId="36340" xr:uid="{00000000-0005-0000-0000-000028240000}"/>
    <cellStyle name="20 % - Markeringsfarve5 2 3 2 2 2 3" xfId="29339" xr:uid="{00000000-0005-0000-0000-000029240000}"/>
    <cellStyle name="20 % - Markeringsfarve5 2 3 2 2 3" xfId="14061" xr:uid="{00000000-0005-0000-0000-00002A240000}"/>
    <cellStyle name="20 % - Markeringsfarve5 2 3 2 2 3 2" xfId="32019" xr:uid="{00000000-0005-0000-0000-00002B240000}"/>
    <cellStyle name="20 % - Markeringsfarve5 2 3 2 2 4" xfId="25017" xr:uid="{00000000-0005-0000-0000-00002C240000}"/>
    <cellStyle name="20 % - Markeringsfarve5 2 3 2 3" xfId="5637" xr:uid="{00000000-0005-0000-0000-00002D240000}"/>
    <cellStyle name="20 % - Markeringsfarve5 2 3 2 3 2" xfId="9847" xr:uid="{00000000-0005-0000-0000-00002E240000}"/>
    <cellStyle name="20 % - Markeringsfarve5 2 3 2 3 2 2" xfId="17629" xr:uid="{00000000-0005-0000-0000-00002F240000}"/>
    <cellStyle name="20 % - Markeringsfarve5 2 3 2 3 2 2 2" xfId="35580" xr:uid="{00000000-0005-0000-0000-000030240000}"/>
    <cellStyle name="20 % - Markeringsfarve5 2 3 2 3 2 3" xfId="28579" xr:uid="{00000000-0005-0000-0000-000031240000}"/>
    <cellStyle name="20 % - Markeringsfarve5 2 3 2 3 3" xfId="14062" xr:uid="{00000000-0005-0000-0000-000032240000}"/>
    <cellStyle name="20 % - Markeringsfarve5 2 3 2 3 3 2" xfId="32020" xr:uid="{00000000-0005-0000-0000-000033240000}"/>
    <cellStyle name="20 % - Markeringsfarve5 2 3 2 3 4" xfId="25018" xr:uid="{00000000-0005-0000-0000-000034240000}"/>
    <cellStyle name="20 % - Markeringsfarve5 2 3 2 4" xfId="8541" xr:uid="{00000000-0005-0000-0000-000035240000}"/>
    <cellStyle name="20 % - Markeringsfarve5 2 3 2 4 2" xfId="16330" xr:uid="{00000000-0005-0000-0000-000036240000}"/>
    <cellStyle name="20 % - Markeringsfarve5 2 3 2 4 2 2" xfId="34281" xr:uid="{00000000-0005-0000-0000-000037240000}"/>
    <cellStyle name="20 % - Markeringsfarve5 2 3 2 4 3" xfId="27280" xr:uid="{00000000-0005-0000-0000-000038240000}"/>
    <cellStyle name="20 % - Markeringsfarve5 2 3 2 5" xfId="14060" xr:uid="{00000000-0005-0000-0000-000039240000}"/>
    <cellStyle name="20 % - Markeringsfarve5 2 3 2 5 2" xfId="32018" xr:uid="{00000000-0005-0000-0000-00003A240000}"/>
    <cellStyle name="20 % - Markeringsfarve5 2 3 2 6" xfId="5635" xr:uid="{00000000-0005-0000-0000-00003B240000}"/>
    <cellStyle name="20 % - Markeringsfarve5 2 3 2 6 2" xfId="25016" xr:uid="{00000000-0005-0000-0000-00003C240000}"/>
    <cellStyle name="20 % - Markeringsfarve5 2 3 2 7" xfId="22290" xr:uid="{00000000-0005-0000-0000-00003D240000}"/>
    <cellStyle name="20 % - Markeringsfarve5 2 3 3" xfId="5638" xr:uid="{00000000-0005-0000-0000-00003E240000}"/>
    <cellStyle name="20 % - Markeringsfarve5 2 3 3 2" xfId="5639" xr:uid="{00000000-0005-0000-0000-00003F240000}"/>
    <cellStyle name="20 % - Markeringsfarve5 2 3 3 2 2" xfId="10662" xr:uid="{00000000-0005-0000-0000-000040240000}"/>
    <cellStyle name="20 % - Markeringsfarve5 2 3 3 2 2 2" xfId="18434" xr:uid="{00000000-0005-0000-0000-000041240000}"/>
    <cellStyle name="20 % - Markeringsfarve5 2 3 3 2 2 2 2" xfId="36385" xr:uid="{00000000-0005-0000-0000-000042240000}"/>
    <cellStyle name="20 % - Markeringsfarve5 2 3 3 2 2 3" xfId="29384" xr:uid="{00000000-0005-0000-0000-000043240000}"/>
    <cellStyle name="20 % - Markeringsfarve5 2 3 3 2 3" xfId="14064" xr:uid="{00000000-0005-0000-0000-000044240000}"/>
    <cellStyle name="20 % - Markeringsfarve5 2 3 3 2 3 2" xfId="32022" xr:uid="{00000000-0005-0000-0000-000045240000}"/>
    <cellStyle name="20 % - Markeringsfarve5 2 3 3 2 4" xfId="25020" xr:uid="{00000000-0005-0000-0000-000046240000}"/>
    <cellStyle name="20 % - Markeringsfarve5 2 3 3 3" xfId="5640" xr:uid="{00000000-0005-0000-0000-000047240000}"/>
    <cellStyle name="20 % - Markeringsfarve5 2 3 3 3 2" xfId="9892" xr:uid="{00000000-0005-0000-0000-000048240000}"/>
    <cellStyle name="20 % - Markeringsfarve5 2 3 3 3 2 2" xfId="17674" xr:uid="{00000000-0005-0000-0000-000049240000}"/>
    <cellStyle name="20 % - Markeringsfarve5 2 3 3 3 2 2 2" xfId="35625" xr:uid="{00000000-0005-0000-0000-00004A240000}"/>
    <cellStyle name="20 % - Markeringsfarve5 2 3 3 3 2 3" xfId="28624" xr:uid="{00000000-0005-0000-0000-00004B240000}"/>
    <cellStyle name="20 % - Markeringsfarve5 2 3 3 3 3" xfId="14065" xr:uid="{00000000-0005-0000-0000-00004C240000}"/>
    <cellStyle name="20 % - Markeringsfarve5 2 3 3 3 3 2" xfId="32023" xr:uid="{00000000-0005-0000-0000-00004D240000}"/>
    <cellStyle name="20 % - Markeringsfarve5 2 3 3 3 4" xfId="25021" xr:uid="{00000000-0005-0000-0000-00004E240000}"/>
    <cellStyle name="20 % - Markeringsfarve5 2 3 3 4" xfId="8542" xr:uid="{00000000-0005-0000-0000-00004F240000}"/>
    <cellStyle name="20 % - Markeringsfarve5 2 3 3 4 2" xfId="16331" xr:uid="{00000000-0005-0000-0000-000050240000}"/>
    <cellStyle name="20 % - Markeringsfarve5 2 3 3 4 2 2" xfId="34282" xr:uid="{00000000-0005-0000-0000-000051240000}"/>
    <cellStyle name="20 % - Markeringsfarve5 2 3 3 4 3" xfId="27281" xr:uid="{00000000-0005-0000-0000-000052240000}"/>
    <cellStyle name="20 % - Markeringsfarve5 2 3 3 5" xfId="14063" xr:uid="{00000000-0005-0000-0000-000053240000}"/>
    <cellStyle name="20 % - Markeringsfarve5 2 3 3 5 2" xfId="32021" xr:uid="{00000000-0005-0000-0000-000054240000}"/>
    <cellStyle name="20 % - Markeringsfarve5 2 3 3 6" xfId="25019" xr:uid="{00000000-0005-0000-0000-000055240000}"/>
    <cellStyle name="20 % - Markeringsfarve5 2 3 4" xfId="5641" xr:uid="{00000000-0005-0000-0000-000056240000}"/>
    <cellStyle name="20 % - Markeringsfarve5 2 3 4 2" xfId="5642" xr:uid="{00000000-0005-0000-0000-000057240000}"/>
    <cellStyle name="20 % - Markeringsfarve5 2 3 4 2 2" xfId="10855" xr:uid="{00000000-0005-0000-0000-000058240000}"/>
    <cellStyle name="20 % - Markeringsfarve5 2 3 4 2 2 2" xfId="18627" xr:uid="{00000000-0005-0000-0000-000059240000}"/>
    <cellStyle name="20 % - Markeringsfarve5 2 3 4 2 2 2 2" xfId="36578" xr:uid="{00000000-0005-0000-0000-00005A240000}"/>
    <cellStyle name="20 % - Markeringsfarve5 2 3 4 2 2 3" xfId="29577" xr:uid="{00000000-0005-0000-0000-00005B240000}"/>
    <cellStyle name="20 % - Markeringsfarve5 2 3 4 2 3" xfId="14067" xr:uid="{00000000-0005-0000-0000-00005C240000}"/>
    <cellStyle name="20 % - Markeringsfarve5 2 3 4 2 3 2" xfId="32025" xr:uid="{00000000-0005-0000-0000-00005D240000}"/>
    <cellStyle name="20 % - Markeringsfarve5 2 3 4 2 4" xfId="25023" xr:uid="{00000000-0005-0000-0000-00005E240000}"/>
    <cellStyle name="20 % - Markeringsfarve5 2 3 4 3" xfId="5643" xr:uid="{00000000-0005-0000-0000-00005F240000}"/>
    <cellStyle name="20 % - Markeringsfarve5 2 3 4 3 2" xfId="10131" xr:uid="{00000000-0005-0000-0000-000060240000}"/>
    <cellStyle name="20 % - Markeringsfarve5 2 3 4 3 2 2" xfId="17912" xr:uid="{00000000-0005-0000-0000-000061240000}"/>
    <cellStyle name="20 % - Markeringsfarve5 2 3 4 3 2 2 2" xfId="35863" xr:uid="{00000000-0005-0000-0000-000062240000}"/>
    <cellStyle name="20 % - Markeringsfarve5 2 3 4 3 2 3" xfId="28862" xr:uid="{00000000-0005-0000-0000-000063240000}"/>
    <cellStyle name="20 % - Markeringsfarve5 2 3 4 3 3" xfId="14068" xr:uid="{00000000-0005-0000-0000-000064240000}"/>
    <cellStyle name="20 % - Markeringsfarve5 2 3 4 3 3 2" xfId="32026" xr:uid="{00000000-0005-0000-0000-000065240000}"/>
    <cellStyle name="20 % - Markeringsfarve5 2 3 4 3 4" xfId="25024" xr:uid="{00000000-0005-0000-0000-000066240000}"/>
    <cellStyle name="20 % - Markeringsfarve5 2 3 4 4" xfId="8543" xr:uid="{00000000-0005-0000-0000-000067240000}"/>
    <cellStyle name="20 % - Markeringsfarve5 2 3 4 4 2" xfId="16332" xr:uid="{00000000-0005-0000-0000-000068240000}"/>
    <cellStyle name="20 % - Markeringsfarve5 2 3 4 4 2 2" xfId="34283" xr:uid="{00000000-0005-0000-0000-000069240000}"/>
    <cellStyle name="20 % - Markeringsfarve5 2 3 4 4 3" xfId="27282" xr:uid="{00000000-0005-0000-0000-00006A240000}"/>
    <cellStyle name="20 % - Markeringsfarve5 2 3 4 5" xfId="14066" xr:uid="{00000000-0005-0000-0000-00006B240000}"/>
    <cellStyle name="20 % - Markeringsfarve5 2 3 4 5 2" xfId="32024" xr:uid="{00000000-0005-0000-0000-00006C240000}"/>
    <cellStyle name="20 % - Markeringsfarve5 2 3 4 6" xfId="25022" xr:uid="{00000000-0005-0000-0000-00006D240000}"/>
    <cellStyle name="20 % - Markeringsfarve5 2 3 5" xfId="5644" xr:uid="{00000000-0005-0000-0000-00006E240000}"/>
    <cellStyle name="20 % - Markeringsfarve5 2 3 5 2" xfId="5645" xr:uid="{00000000-0005-0000-0000-00006F240000}"/>
    <cellStyle name="20 % - Markeringsfarve5 2 3 5 2 2" xfId="10972" xr:uid="{00000000-0005-0000-0000-000070240000}"/>
    <cellStyle name="20 % - Markeringsfarve5 2 3 5 2 2 2" xfId="18744" xr:uid="{00000000-0005-0000-0000-000071240000}"/>
    <cellStyle name="20 % - Markeringsfarve5 2 3 5 2 2 2 2" xfId="36695" xr:uid="{00000000-0005-0000-0000-000072240000}"/>
    <cellStyle name="20 % - Markeringsfarve5 2 3 5 2 2 3" xfId="29694" xr:uid="{00000000-0005-0000-0000-000073240000}"/>
    <cellStyle name="20 % - Markeringsfarve5 2 3 5 2 3" xfId="14070" xr:uid="{00000000-0005-0000-0000-000074240000}"/>
    <cellStyle name="20 % - Markeringsfarve5 2 3 5 2 3 2" xfId="32028" xr:uid="{00000000-0005-0000-0000-000075240000}"/>
    <cellStyle name="20 % - Markeringsfarve5 2 3 5 2 4" xfId="25026" xr:uid="{00000000-0005-0000-0000-000076240000}"/>
    <cellStyle name="20 % - Markeringsfarve5 2 3 5 3" xfId="5646" xr:uid="{00000000-0005-0000-0000-000077240000}"/>
    <cellStyle name="20 % - Markeringsfarve5 2 3 5 3 2" xfId="10248" xr:uid="{00000000-0005-0000-0000-000078240000}"/>
    <cellStyle name="20 % - Markeringsfarve5 2 3 5 3 2 2" xfId="18029" xr:uid="{00000000-0005-0000-0000-000079240000}"/>
    <cellStyle name="20 % - Markeringsfarve5 2 3 5 3 2 2 2" xfId="35980" xr:uid="{00000000-0005-0000-0000-00007A240000}"/>
    <cellStyle name="20 % - Markeringsfarve5 2 3 5 3 2 3" xfId="28979" xr:uid="{00000000-0005-0000-0000-00007B240000}"/>
    <cellStyle name="20 % - Markeringsfarve5 2 3 5 3 3" xfId="14071" xr:uid="{00000000-0005-0000-0000-00007C240000}"/>
    <cellStyle name="20 % - Markeringsfarve5 2 3 5 3 3 2" xfId="32029" xr:uid="{00000000-0005-0000-0000-00007D240000}"/>
    <cellStyle name="20 % - Markeringsfarve5 2 3 5 3 4" xfId="25027" xr:uid="{00000000-0005-0000-0000-00007E240000}"/>
    <cellStyle name="20 % - Markeringsfarve5 2 3 5 4" xfId="8544" xr:uid="{00000000-0005-0000-0000-00007F240000}"/>
    <cellStyle name="20 % - Markeringsfarve5 2 3 5 4 2" xfId="16333" xr:uid="{00000000-0005-0000-0000-000080240000}"/>
    <cellStyle name="20 % - Markeringsfarve5 2 3 5 4 2 2" xfId="34284" xr:uid="{00000000-0005-0000-0000-000081240000}"/>
    <cellStyle name="20 % - Markeringsfarve5 2 3 5 4 3" xfId="27283" xr:uid="{00000000-0005-0000-0000-000082240000}"/>
    <cellStyle name="20 % - Markeringsfarve5 2 3 5 5" xfId="14069" xr:uid="{00000000-0005-0000-0000-000083240000}"/>
    <cellStyle name="20 % - Markeringsfarve5 2 3 5 5 2" xfId="32027" xr:uid="{00000000-0005-0000-0000-000084240000}"/>
    <cellStyle name="20 % - Markeringsfarve5 2 3 5 6" xfId="25025" xr:uid="{00000000-0005-0000-0000-000085240000}"/>
    <cellStyle name="20 % - Markeringsfarve5 2 3 6" xfId="5647" xr:uid="{00000000-0005-0000-0000-000086240000}"/>
    <cellStyle name="20 % - Markeringsfarve5 2 3 6 2" xfId="5648" xr:uid="{00000000-0005-0000-0000-000087240000}"/>
    <cellStyle name="20 % - Markeringsfarve5 2 3 6 2 2" xfId="11016" xr:uid="{00000000-0005-0000-0000-000088240000}"/>
    <cellStyle name="20 % - Markeringsfarve5 2 3 6 2 2 2" xfId="18788" xr:uid="{00000000-0005-0000-0000-000089240000}"/>
    <cellStyle name="20 % - Markeringsfarve5 2 3 6 2 2 2 2" xfId="36739" xr:uid="{00000000-0005-0000-0000-00008A240000}"/>
    <cellStyle name="20 % - Markeringsfarve5 2 3 6 2 2 3" xfId="29738" xr:uid="{00000000-0005-0000-0000-00008B240000}"/>
    <cellStyle name="20 % - Markeringsfarve5 2 3 6 2 3" xfId="14073" xr:uid="{00000000-0005-0000-0000-00008C240000}"/>
    <cellStyle name="20 % - Markeringsfarve5 2 3 6 2 3 2" xfId="32031" xr:uid="{00000000-0005-0000-0000-00008D240000}"/>
    <cellStyle name="20 % - Markeringsfarve5 2 3 6 2 4" xfId="25029" xr:uid="{00000000-0005-0000-0000-00008E240000}"/>
    <cellStyle name="20 % - Markeringsfarve5 2 3 6 3" xfId="5649" xr:uid="{00000000-0005-0000-0000-00008F240000}"/>
    <cellStyle name="20 % - Markeringsfarve5 2 3 6 3 2" xfId="10293" xr:uid="{00000000-0005-0000-0000-000090240000}"/>
    <cellStyle name="20 % - Markeringsfarve5 2 3 6 3 2 2" xfId="18074" xr:uid="{00000000-0005-0000-0000-000091240000}"/>
    <cellStyle name="20 % - Markeringsfarve5 2 3 6 3 2 2 2" xfId="36025" xr:uid="{00000000-0005-0000-0000-000092240000}"/>
    <cellStyle name="20 % - Markeringsfarve5 2 3 6 3 2 3" xfId="29024" xr:uid="{00000000-0005-0000-0000-000093240000}"/>
    <cellStyle name="20 % - Markeringsfarve5 2 3 6 3 3" xfId="14074" xr:uid="{00000000-0005-0000-0000-000094240000}"/>
    <cellStyle name="20 % - Markeringsfarve5 2 3 6 3 3 2" xfId="32032" xr:uid="{00000000-0005-0000-0000-000095240000}"/>
    <cellStyle name="20 % - Markeringsfarve5 2 3 6 3 4" xfId="25030" xr:uid="{00000000-0005-0000-0000-000096240000}"/>
    <cellStyle name="20 % - Markeringsfarve5 2 3 6 4" xfId="8545" xr:uid="{00000000-0005-0000-0000-000097240000}"/>
    <cellStyle name="20 % - Markeringsfarve5 2 3 6 4 2" xfId="16334" xr:uid="{00000000-0005-0000-0000-000098240000}"/>
    <cellStyle name="20 % - Markeringsfarve5 2 3 6 4 2 2" xfId="34285" xr:uid="{00000000-0005-0000-0000-000099240000}"/>
    <cellStyle name="20 % - Markeringsfarve5 2 3 6 4 3" xfId="27284" xr:uid="{00000000-0005-0000-0000-00009A240000}"/>
    <cellStyle name="20 % - Markeringsfarve5 2 3 6 5" xfId="14072" xr:uid="{00000000-0005-0000-0000-00009B240000}"/>
    <cellStyle name="20 % - Markeringsfarve5 2 3 6 5 2" xfId="32030" xr:uid="{00000000-0005-0000-0000-00009C240000}"/>
    <cellStyle name="20 % - Markeringsfarve5 2 3 6 6" xfId="25028" xr:uid="{00000000-0005-0000-0000-00009D240000}"/>
    <cellStyle name="20 % - Markeringsfarve5 2 3 7" xfId="5650" xr:uid="{00000000-0005-0000-0000-00009E240000}"/>
    <cellStyle name="20 % - Markeringsfarve5 2 3 7 2" xfId="10498" xr:uid="{00000000-0005-0000-0000-00009F240000}"/>
    <cellStyle name="20 % - Markeringsfarve5 2 3 7 2 2" xfId="18270" xr:uid="{00000000-0005-0000-0000-0000A0240000}"/>
    <cellStyle name="20 % - Markeringsfarve5 2 3 7 2 2 2" xfId="36221" xr:uid="{00000000-0005-0000-0000-0000A1240000}"/>
    <cellStyle name="20 % - Markeringsfarve5 2 3 7 2 3" xfId="29220" xr:uid="{00000000-0005-0000-0000-0000A2240000}"/>
    <cellStyle name="20 % - Markeringsfarve5 2 3 7 3" xfId="14075" xr:uid="{00000000-0005-0000-0000-0000A3240000}"/>
    <cellStyle name="20 % - Markeringsfarve5 2 3 7 3 2" xfId="32033" xr:uid="{00000000-0005-0000-0000-0000A4240000}"/>
    <cellStyle name="20 % - Markeringsfarve5 2 3 7 4" xfId="25031" xr:uid="{00000000-0005-0000-0000-0000A5240000}"/>
    <cellStyle name="20 % - Markeringsfarve5 2 3 8" xfId="5651" xr:uid="{00000000-0005-0000-0000-0000A6240000}"/>
    <cellStyle name="20 % - Markeringsfarve5 2 3 8 2" xfId="9726" xr:uid="{00000000-0005-0000-0000-0000A7240000}"/>
    <cellStyle name="20 % - Markeringsfarve5 2 3 8 2 2" xfId="17508" xr:uid="{00000000-0005-0000-0000-0000A8240000}"/>
    <cellStyle name="20 % - Markeringsfarve5 2 3 8 2 2 2" xfId="35459" xr:uid="{00000000-0005-0000-0000-0000A9240000}"/>
    <cellStyle name="20 % - Markeringsfarve5 2 3 8 2 3" xfId="28458" xr:uid="{00000000-0005-0000-0000-0000AA240000}"/>
    <cellStyle name="20 % - Markeringsfarve5 2 3 8 3" xfId="14076" xr:uid="{00000000-0005-0000-0000-0000AB240000}"/>
    <cellStyle name="20 % - Markeringsfarve5 2 3 8 3 2" xfId="32034" xr:uid="{00000000-0005-0000-0000-0000AC240000}"/>
    <cellStyle name="20 % - Markeringsfarve5 2 3 8 4" xfId="25032" xr:uid="{00000000-0005-0000-0000-0000AD240000}"/>
    <cellStyle name="20 % - Markeringsfarve5 2 3 9" xfId="8540" xr:uid="{00000000-0005-0000-0000-0000AE240000}"/>
    <cellStyle name="20 % - Markeringsfarve5 2 3 9 2" xfId="16329" xr:uid="{00000000-0005-0000-0000-0000AF240000}"/>
    <cellStyle name="20 % - Markeringsfarve5 2 3 9 2 2" xfId="34280" xr:uid="{00000000-0005-0000-0000-0000B0240000}"/>
    <cellStyle name="20 % - Markeringsfarve5 2 3 9 3" xfId="27279" xr:uid="{00000000-0005-0000-0000-0000B1240000}"/>
    <cellStyle name="20 % - Markeringsfarve5 2 4" xfId="2907" xr:uid="{00000000-0005-0000-0000-0000B2240000}"/>
    <cellStyle name="20 % - Markeringsfarve5 2 4 2" xfId="5653" xr:uid="{00000000-0005-0000-0000-0000B3240000}"/>
    <cellStyle name="20 % - Markeringsfarve5 2 4 2 2" xfId="10539" xr:uid="{00000000-0005-0000-0000-0000B4240000}"/>
    <cellStyle name="20 % - Markeringsfarve5 2 4 2 2 2" xfId="18311" xr:uid="{00000000-0005-0000-0000-0000B5240000}"/>
    <cellStyle name="20 % - Markeringsfarve5 2 4 2 2 2 2" xfId="36262" xr:uid="{00000000-0005-0000-0000-0000B6240000}"/>
    <cellStyle name="20 % - Markeringsfarve5 2 4 2 2 3" xfId="29261" xr:uid="{00000000-0005-0000-0000-0000B7240000}"/>
    <cellStyle name="20 % - Markeringsfarve5 2 4 2 3" xfId="14078" xr:uid="{00000000-0005-0000-0000-0000B8240000}"/>
    <cellStyle name="20 % - Markeringsfarve5 2 4 2 3 2" xfId="32036" xr:uid="{00000000-0005-0000-0000-0000B9240000}"/>
    <cellStyle name="20 % - Markeringsfarve5 2 4 2 4" xfId="25034" xr:uid="{00000000-0005-0000-0000-0000BA240000}"/>
    <cellStyle name="20 % - Markeringsfarve5 2 4 3" xfId="5654" xr:uid="{00000000-0005-0000-0000-0000BB240000}"/>
    <cellStyle name="20 % - Markeringsfarve5 2 4 3 2" xfId="9769" xr:uid="{00000000-0005-0000-0000-0000BC240000}"/>
    <cellStyle name="20 % - Markeringsfarve5 2 4 3 2 2" xfId="17551" xr:uid="{00000000-0005-0000-0000-0000BD240000}"/>
    <cellStyle name="20 % - Markeringsfarve5 2 4 3 2 2 2" xfId="35502" xr:uid="{00000000-0005-0000-0000-0000BE240000}"/>
    <cellStyle name="20 % - Markeringsfarve5 2 4 3 2 3" xfId="28501" xr:uid="{00000000-0005-0000-0000-0000BF240000}"/>
    <cellStyle name="20 % - Markeringsfarve5 2 4 3 3" xfId="14079" xr:uid="{00000000-0005-0000-0000-0000C0240000}"/>
    <cellStyle name="20 % - Markeringsfarve5 2 4 3 3 2" xfId="32037" xr:uid="{00000000-0005-0000-0000-0000C1240000}"/>
    <cellStyle name="20 % - Markeringsfarve5 2 4 3 4" xfId="25035" xr:uid="{00000000-0005-0000-0000-0000C2240000}"/>
    <cellStyle name="20 % - Markeringsfarve5 2 4 4" xfId="8546" xr:uid="{00000000-0005-0000-0000-0000C3240000}"/>
    <cellStyle name="20 % - Markeringsfarve5 2 4 4 2" xfId="16335" xr:uid="{00000000-0005-0000-0000-0000C4240000}"/>
    <cellStyle name="20 % - Markeringsfarve5 2 4 4 2 2" xfId="34286" xr:uid="{00000000-0005-0000-0000-0000C5240000}"/>
    <cellStyle name="20 % - Markeringsfarve5 2 4 4 3" xfId="27285" xr:uid="{00000000-0005-0000-0000-0000C6240000}"/>
    <cellStyle name="20 % - Markeringsfarve5 2 4 5" xfId="14077" xr:uid="{00000000-0005-0000-0000-0000C7240000}"/>
    <cellStyle name="20 % - Markeringsfarve5 2 4 5 2" xfId="32035" xr:uid="{00000000-0005-0000-0000-0000C8240000}"/>
    <cellStyle name="20 % - Markeringsfarve5 2 4 6" xfId="5652" xr:uid="{00000000-0005-0000-0000-0000C9240000}"/>
    <cellStyle name="20 % - Markeringsfarve5 2 4 6 2" xfId="25033" xr:uid="{00000000-0005-0000-0000-0000CA240000}"/>
    <cellStyle name="20 % - Markeringsfarve5 2 4 7" xfId="22291" xr:uid="{00000000-0005-0000-0000-0000CB240000}"/>
    <cellStyle name="20 % - Markeringsfarve5 2 5" xfId="5655" xr:uid="{00000000-0005-0000-0000-0000CC240000}"/>
    <cellStyle name="20 % - Markeringsfarve5 2 5 2" xfId="5656" xr:uid="{00000000-0005-0000-0000-0000CD240000}"/>
    <cellStyle name="20 % - Markeringsfarve5 2 5 2 2" xfId="10660" xr:uid="{00000000-0005-0000-0000-0000CE240000}"/>
    <cellStyle name="20 % - Markeringsfarve5 2 5 2 2 2" xfId="18432" xr:uid="{00000000-0005-0000-0000-0000CF240000}"/>
    <cellStyle name="20 % - Markeringsfarve5 2 5 2 2 2 2" xfId="36383" xr:uid="{00000000-0005-0000-0000-0000D0240000}"/>
    <cellStyle name="20 % - Markeringsfarve5 2 5 2 2 3" xfId="29382" xr:uid="{00000000-0005-0000-0000-0000D1240000}"/>
    <cellStyle name="20 % - Markeringsfarve5 2 5 2 3" xfId="14081" xr:uid="{00000000-0005-0000-0000-0000D2240000}"/>
    <cellStyle name="20 % - Markeringsfarve5 2 5 2 3 2" xfId="32039" xr:uid="{00000000-0005-0000-0000-0000D3240000}"/>
    <cellStyle name="20 % - Markeringsfarve5 2 5 2 4" xfId="25037" xr:uid="{00000000-0005-0000-0000-0000D4240000}"/>
    <cellStyle name="20 % - Markeringsfarve5 2 5 3" xfId="5657" xr:uid="{00000000-0005-0000-0000-0000D5240000}"/>
    <cellStyle name="20 % - Markeringsfarve5 2 5 3 2" xfId="9890" xr:uid="{00000000-0005-0000-0000-0000D6240000}"/>
    <cellStyle name="20 % - Markeringsfarve5 2 5 3 2 2" xfId="17672" xr:uid="{00000000-0005-0000-0000-0000D7240000}"/>
    <cellStyle name="20 % - Markeringsfarve5 2 5 3 2 2 2" xfId="35623" xr:uid="{00000000-0005-0000-0000-0000D8240000}"/>
    <cellStyle name="20 % - Markeringsfarve5 2 5 3 2 3" xfId="28622" xr:uid="{00000000-0005-0000-0000-0000D9240000}"/>
    <cellStyle name="20 % - Markeringsfarve5 2 5 3 3" xfId="14082" xr:uid="{00000000-0005-0000-0000-0000DA240000}"/>
    <cellStyle name="20 % - Markeringsfarve5 2 5 3 3 2" xfId="32040" xr:uid="{00000000-0005-0000-0000-0000DB240000}"/>
    <cellStyle name="20 % - Markeringsfarve5 2 5 3 4" xfId="25038" xr:uid="{00000000-0005-0000-0000-0000DC240000}"/>
    <cellStyle name="20 % - Markeringsfarve5 2 5 4" xfId="8547" xr:uid="{00000000-0005-0000-0000-0000DD240000}"/>
    <cellStyle name="20 % - Markeringsfarve5 2 5 4 2" xfId="16336" xr:uid="{00000000-0005-0000-0000-0000DE240000}"/>
    <cellStyle name="20 % - Markeringsfarve5 2 5 4 2 2" xfId="34287" xr:uid="{00000000-0005-0000-0000-0000DF240000}"/>
    <cellStyle name="20 % - Markeringsfarve5 2 5 4 3" xfId="27286" xr:uid="{00000000-0005-0000-0000-0000E0240000}"/>
    <cellStyle name="20 % - Markeringsfarve5 2 5 5" xfId="14080" xr:uid="{00000000-0005-0000-0000-0000E1240000}"/>
    <cellStyle name="20 % - Markeringsfarve5 2 5 5 2" xfId="32038" xr:uid="{00000000-0005-0000-0000-0000E2240000}"/>
    <cellStyle name="20 % - Markeringsfarve5 2 5 6" xfId="25036" xr:uid="{00000000-0005-0000-0000-0000E3240000}"/>
    <cellStyle name="20 % - Markeringsfarve5 2 6" xfId="5658" xr:uid="{00000000-0005-0000-0000-0000E4240000}"/>
    <cellStyle name="20 % - Markeringsfarve5 2 6 2" xfId="5659" xr:uid="{00000000-0005-0000-0000-0000E5240000}"/>
    <cellStyle name="20 % - Markeringsfarve5 2 6 2 2" xfId="10777" xr:uid="{00000000-0005-0000-0000-0000E6240000}"/>
    <cellStyle name="20 % - Markeringsfarve5 2 6 2 2 2" xfId="18549" xr:uid="{00000000-0005-0000-0000-0000E7240000}"/>
    <cellStyle name="20 % - Markeringsfarve5 2 6 2 2 2 2" xfId="36500" xr:uid="{00000000-0005-0000-0000-0000E8240000}"/>
    <cellStyle name="20 % - Markeringsfarve5 2 6 2 2 3" xfId="29499" xr:uid="{00000000-0005-0000-0000-0000E9240000}"/>
    <cellStyle name="20 % - Markeringsfarve5 2 6 2 3" xfId="14084" xr:uid="{00000000-0005-0000-0000-0000EA240000}"/>
    <cellStyle name="20 % - Markeringsfarve5 2 6 2 3 2" xfId="32042" xr:uid="{00000000-0005-0000-0000-0000EB240000}"/>
    <cellStyle name="20 % - Markeringsfarve5 2 6 2 4" xfId="25040" xr:uid="{00000000-0005-0000-0000-0000EC240000}"/>
    <cellStyle name="20 % - Markeringsfarve5 2 6 3" xfId="5660" xr:uid="{00000000-0005-0000-0000-0000ED240000}"/>
    <cellStyle name="20 % - Markeringsfarve5 2 6 3 2" xfId="10053" xr:uid="{00000000-0005-0000-0000-0000EE240000}"/>
    <cellStyle name="20 % - Markeringsfarve5 2 6 3 2 2" xfId="17834" xr:uid="{00000000-0005-0000-0000-0000EF240000}"/>
    <cellStyle name="20 % - Markeringsfarve5 2 6 3 2 2 2" xfId="35785" xr:uid="{00000000-0005-0000-0000-0000F0240000}"/>
    <cellStyle name="20 % - Markeringsfarve5 2 6 3 2 3" xfId="28784" xr:uid="{00000000-0005-0000-0000-0000F1240000}"/>
    <cellStyle name="20 % - Markeringsfarve5 2 6 3 3" xfId="14085" xr:uid="{00000000-0005-0000-0000-0000F2240000}"/>
    <cellStyle name="20 % - Markeringsfarve5 2 6 3 3 2" xfId="32043" xr:uid="{00000000-0005-0000-0000-0000F3240000}"/>
    <cellStyle name="20 % - Markeringsfarve5 2 6 3 4" xfId="25041" xr:uid="{00000000-0005-0000-0000-0000F4240000}"/>
    <cellStyle name="20 % - Markeringsfarve5 2 6 4" xfId="8548" xr:uid="{00000000-0005-0000-0000-0000F5240000}"/>
    <cellStyle name="20 % - Markeringsfarve5 2 6 4 2" xfId="16337" xr:uid="{00000000-0005-0000-0000-0000F6240000}"/>
    <cellStyle name="20 % - Markeringsfarve5 2 6 4 2 2" xfId="34288" xr:uid="{00000000-0005-0000-0000-0000F7240000}"/>
    <cellStyle name="20 % - Markeringsfarve5 2 6 4 3" xfId="27287" xr:uid="{00000000-0005-0000-0000-0000F8240000}"/>
    <cellStyle name="20 % - Markeringsfarve5 2 6 5" xfId="14083" xr:uid="{00000000-0005-0000-0000-0000F9240000}"/>
    <cellStyle name="20 % - Markeringsfarve5 2 6 5 2" xfId="32041" xr:uid="{00000000-0005-0000-0000-0000FA240000}"/>
    <cellStyle name="20 % - Markeringsfarve5 2 6 6" xfId="25039" xr:uid="{00000000-0005-0000-0000-0000FB240000}"/>
    <cellStyle name="20 % - Markeringsfarve5 2 7" xfId="5661" xr:uid="{00000000-0005-0000-0000-0000FC240000}"/>
    <cellStyle name="20 % - Markeringsfarve5 2 7 2" xfId="5662" xr:uid="{00000000-0005-0000-0000-0000FD240000}"/>
    <cellStyle name="20 % - Markeringsfarve5 2 7 2 2" xfId="10894" xr:uid="{00000000-0005-0000-0000-0000FE240000}"/>
    <cellStyle name="20 % - Markeringsfarve5 2 7 2 2 2" xfId="18666" xr:uid="{00000000-0005-0000-0000-0000FF240000}"/>
    <cellStyle name="20 % - Markeringsfarve5 2 7 2 2 2 2" xfId="36617" xr:uid="{00000000-0005-0000-0000-000000250000}"/>
    <cellStyle name="20 % - Markeringsfarve5 2 7 2 2 3" xfId="29616" xr:uid="{00000000-0005-0000-0000-000001250000}"/>
    <cellStyle name="20 % - Markeringsfarve5 2 7 2 3" xfId="14087" xr:uid="{00000000-0005-0000-0000-000002250000}"/>
    <cellStyle name="20 % - Markeringsfarve5 2 7 2 3 2" xfId="32045" xr:uid="{00000000-0005-0000-0000-000003250000}"/>
    <cellStyle name="20 % - Markeringsfarve5 2 7 2 4" xfId="25043" xr:uid="{00000000-0005-0000-0000-000004250000}"/>
    <cellStyle name="20 % - Markeringsfarve5 2 7 3" xfId="5663" xr:uid="{00000000-0005-0000-0000-000005250000}"/>
    <cellStyle name="20 % - Markeringsfarve5 2 7 3 2" xfId="10170" xr:uid="{00000000-0005-0000-0000-000006250000}"/>
    <cellStyle name="20 % - Markeringsfarve5 2 7 3 2 2" xfId="17951" xr:uid="{00000000-0005-0000-0000-000007250000}"/>
    <cellStyle name="20 % - Markeringsfarve5 2 7 3 2 2 2" xfId="35902" xr:uid="{00000000-0005-0000-0000-000008250000}"/>
    <cellStyle name="20 % - Markeringsfarve5 2 7 3 2 3" xfId="28901" xr:uid="{00000000-0005-0000-0000-000009250000}"/>
    <cellStyle name="20 % - Markeringsfarve5 2 7 3 3" xfId="14088" xr:uid="{00000000-0005-0000-0000-00000A250000}"/>
    <cellStyle name="20 % - Markeringsfarve5 2 7 3 3 2" xfId="32046" xr:uid="{00000000-0005-0000-0000-00000B250000}"/>
    <cellStyle name="20 % - Markeringsfarve5 2 7 3 4" xfId="25044" xr:uid="{00000000-0005-0000-0000-00000C250000}"/>
    <cellStyle name="20 % - Markeringsfarve5 2 7 4" xfId="8549" xr:uid="{00000000-0005-0000-0000-00000D250000}"/>
    <cellStyle name="20 % - Markeringsfarve5 2 7 4 2" xfId="16338" xr:uid="{00000000-0005-0000-0000-00000E250000}"/>
    <cellStyle name="20 % - Markeringsfarve5 2 7 4 2 2" xfId="34289" xr:uid="{00000000-0005-0000-0000-00000F250000}"/>
    <cellStyle name="20 % - Markeringsfarve5 2 7 4 3" xfId="27288" xr:uid="{00000000-0005-0000-0000-000010250000}"/>
    <cellStyle name="20 % - Markeringsfarve5 2 7 5" xfId="14086" xr:uid="{00000000-0005-0000-0000-000011250000}"/>
    <cellStyle name="20 % - Markeringsfarve5 2 7 5 2" xfId="32044" xr:uid="{00000000-0005-0000-0000-000012250000}"/>
    <cellStyle name="20 % - Markeringsfarve5 2 7 6" xfId="25042" xr:uid="{00000000-0005-0000-0000-000013250000}"/>
    <cellStyle name="20 % - Markeringsfarve5 2 8" xfId="5664" xr:uid="{00000000-0005-0000-0000-000014250000}"/>
    <cellStyle name="20 % - Markeringsfarve5 2 8 2" xfId="5665" xr:uid="{00000000-0005-0000-0000-000015250000}"/>
    <cellStyle name="20 % - Markeringsfarve5 2 8 2 2" xfId="11014" xr:uid="{00000000-0005-0000-0000-000016250000}"/>
    <cellStyle name="20 % - Markeringsfarve5 2 8 2 2 2" xfId="18786" xr:uid="{00000000-0005-0000-0000-000017250000}"/>
    <cellStyle name="20 % - Markeringsfarve5 2 8 2 2 2 2" xfId="36737" xr:uid="{00000000-0005-0000-0000-000018250000}"/>
    <cellStyle name="20 % - Markeringsfarve5 2 8 2 2 3" xfId="29736" xr:uid="{00000000-0005-0000-0000-000019250000}"/>
    <cellStyle name="20 % - Markeringsfarve5 2 8 2 3" xfId="14090" xr:uid="{00000000-0005-0000-0000-00001A250000}"/>
    <cellStyle name="20 % - Markeringsfarve5 2 8 2 3 2" xfId="32048" xr:uid="{00000000-0005-0000-0000-00001B250000}"/>
    <cellStyle name="20 % - Markeringsfarve5 2 8 2 4" xfId="25046" xr:uid="{00000000-0005-0000-0000-00001C250000}"/>
    <cellStyle name="20 % - Markeringsfarve5 2 8 3" xfId="5666" xr:uid="{00000000-0005-0000-0000-00001D250000}"/>
    <cellStyle name="20 % - Markeringsfarve5 2 8 3 2" xfId="10291" xr:uid="{00000000-0005-0000-0000-00001E250000}"/>
    <cellStyle name="20 % - Markeringsfarve5 2 8 3 2 2" xfId="18072" xr:uid="{00000000-0005-0000-0000-00001F250000}"/>
    <cellStyle name="20 % - Markeringsfarve5 2 8 3 2 2 2" xfId="36023" xr:uid="{00000000-0005-0000-0000-000020250000}"/>
    <cellStyle name="20 % - Markeringsfarve5 2 8 3 2 3" xfId="29022" xr:uid="{00000000-0005-0000-0000-000021250000}"/>
    <cellStyle name="20 % - Markeringsfarve5 2 8 3 3" xfId="14091" xr:uid="{00000000-0005-0000-0000-000022250000}"/>
    <cellStyle name="20 % - Markeringsfarve5 2 8 3 3 2" xfId="32049" xr:uid="{00000000-0005-0000-0000-000023250000}"/>
    <cellStyle name="20 % - Markeringsfarve5 2 8 3 4" xfId="25047" xr:uid="{00000000-0005-0000-0000-000024250000}"/>
    <cellStyle name="20 % - Markeringsfarve5 2 8 4" xfId="8550" xr:uid="{00000000-0005-0000-0000-000025250000}"/>
    <cellStyle name="20 % - Markeringsfarve5 2 8 4 2" xfId="16339" xr:uid="{00000000-0005-0000-0000-000026250000}"/>
    <cellStyle name="20 % - Markeringsfarve5 2 8 4 2 2" xfId="34290" xr:uid="{00000000-0005-0000-0000-000027250000}"/>
    <cellStyle name="20 % - Markeringsfarve5 2 8 4 3" xfId="27289" xr:uid="{00000000-0005-0000-0000-000028250000}"/>
    <cellStyle name="20 % - Markeringsfarve5 2 8 5" xfId="14089" xr:uid="{00000000-0005-0000-0000-000029250000}"/>
    <cellStyle name="20 % - Markeringsfarve5 2 8 5 2" xfId="32047" xr:uid="{00000000-0005-0000-0000-00002A250000}"/>
    <cellStyle name="20 % - Markeringsfarve5 2 8 6" xfId="25045" xr:uid="{00000000-0005-0000-0000-00002B250000}"/>
    <cellStyle name="20 % - Markeringsfarve5 2 9" xfId="5667" xr:uid="{00000000-0005-0000-0000-00002C250000}"/>
    <cellStyle name="20 % - Markeringsfarve5 2 9 2" xfId="10420" xr:uid="{00000000-0005-0000-0000-00002D250000}"/>
    <cellStyle name="20 % - Markeringsfarve5 2 9 2 2" xfId="18192" xr:uid="{00000000-0005-0000-0000-00002E250000}"/>
    <cellStyle name="20 % - Markeringsfarve5 2 9 2 2 2" xfId="36143" xr:uid="{00000000-0005-0000-0000-00002F250000}"/>
    <cellStyle name="20 % - Markeringsfarve5 2 9 2 3" xfId="29142" xr:uid="{00000000-0005-0000-0000-000030250000}"/>
    <cellStyle name="20 % - Markeringsfarve5 2 9 3" xfId="14092" xr:uid="{00000000-0005-0000-0000-000031250000}"/>
    <cellStyle name="20 % - Markeringsfarve5 2 9 3 2" xfId="32050" xr:uid="{00000000-0005-0000-0000-000032250000}"/>
    <cellStyle name="20 % - Markeringsfarve5 2 9 4" xfId="25048" xr:uid="{00000000-0005-0000-0000-000033250000}"/>
    <cellStyle name="20 % - Markeringsfarve5 3" xfId="2908" xr:uid="{00000000-0005-0000-0000-000034250000}"/>
    <cellStyle name="20 % - Markeringsfarve5 3 10" xfId="5669" xr:uid="{00000000-0005-0000-0000-000035250000}"/>
    <cellStyle name="20 % - Markeringsfarve5 3 10 2" xfId="9633" xr:uid="{00000000-0005-0000-0000-000036250000}"/>
    <cellStyle name="20 % - Markeringsfarve5 3 10 2 2" xfId="17416" xr:uid="{00000000-0005-0000-0000-000037250000}"/>
    <cellStyle name="20 % - Markeringsfarve5 3 10 2 2 2" xfId="35367" xr:uid="{00000000-0005-0000-0000-000038250000}"/>
    <cellStyle name="20 % - Markeringsfarve5 3 10 2 3" xfId="28366" xr:uid="{00000000-0005-0000-0000-000039250000}"/>
    <cellStyle name="20 % - Markeringsfarve5 3 10 3" xfId="14094" xr:uid="{00000000-0005-0000-0000-00003A250000}"/>
    <cellStyle name="20 % - Markeringsfarve5 3 10 3 2" xfId="32052" xr:uid="{00000000-0005-0000-0000-00003B250000}"/>
    <cellStyle name="20 % - Markeringsfarve5 3 10 4" xfId="25050" xr:uid="{00000000-0005-0000-0000-00003C250000}"/>
    <cellStyle name="20 % - Markeringsfarve5 3 11" xfId="8551" xr:uid="{00000000-0005-0000-0000-00003D250000}"/>
    <cellStyle name="20 % - Markeringsfarve5 3 11 2" xfId="16340" xr:uid="{00000000-0005-0000-0000-00003E250000}"/>
    <cellStyle name="20 % - Markeringsfarve5 3 11 2 2" xfId="34291" xr:uid="{00000000-0005-0000-0000-00003F250000}"/>
    <cellStyle name="20 % - Markeringsfarve5 3 11 3" xfId="27290" xr:uid="{00000000-0005-0000-0000-000040250000}"/>
    <cellStyle name="20 % - Markeringsfarve5 3 12" xfId="14093" xr:uid="{00000000-0005-0000-0000-000041250000}"/>
    <cellStyle name="20 % - Markeringsfarve5 3 12 2" xfId="32051" xr:uid="{00000000-0005-0000-0000-000042250000}"/>
    <cellStyle name="20 % - Markeringsfarve5 3 13" xfId="5668" xr:uid="{00000000-0005-0000-0000-000043250000}"/>
    <cellStyle name="20 % - Markeringsfarve5 3 13 2" xfId="25049" xr:uid="{00000000-0005-0000-0000-000044250000}"/>
    <cellStyle name="20 % - Markeringsfarve5 3 14" xfId="22292" xr:uid="{00000000-0005-0000-0000-000045250000}"/>
    <cellStyle name="20 % - Markeringsfarve5 3 2" xfId="2909" xr:uid="{00000000-0005-0000-0000-000046250000}"/>
    <cellStyle name="20 % - Markeringsfarve5 3 2 10" xfId="14095" xr:uid="{00000000-0005-0000-0000-000047250000}"/>
    <cellStyle name="20 % - Markeringsfarve5 3 2 10 2" xfId="32053" xr:uid="{00000000-0005-0000-0000-000048250000}"/>
    <cellStyle name="20 % - Markeringsfarve5 3 2 11" xfId="5670" xr:uid="{00000000-0005-0000-0000-000049250000}"/>
    <cellStyle name="20 % - Markeringsfarve5 3 2 11 2" xfId="25051" xr:uid="{00000000-0005-0000-0000-00004A250000}"/>
    <cellStyle name="20 % - Markeringsfarve5 3 2 12" xfId="22293" xr:uid="{00000000-0005-0000-0000-00004B250000}"/>
    <cellStyle name="20 % - Markeringsfarve5 3 2 2" xfId="5671" xr:uid="{00000000-0005-0000-0000-00004C250000}"/>
    <cellStyle name="20 % - Markeringsfarve5 3 2 2 2" xfId="5672" xr:uid="{00000000-0005-0000-0000-00004D250000}"/>
    <cellStyle name="20 % - Markeringsfarve5 3 2 2 2 2" xfId="10566" xr:uid="{00000000-0005-0000-0000-00004E250000}"/>
    <cellStyle name="20 % - Markeringsfarve5 3 2 2 2 2 2" xfId="18338" xr:uid="{00000000-0005-0000-0000-00004F250000}"/>
    <cellStyle name="20 % - Markeringsfarve5 3 2 2 2 2 2 2" xfId="36289" xr:uid="{00000000-0005-0000-0000-000050250000}"/>
    <cellStyle name="20 % - Markeringsfarve5 3 2 2 2 2 3" xfId="29288" xr:uid="{00000000-0005-0000-0000-000051250000}"/>
    <cellStyle name="20 % - Markeringsfarve5 3 2 2 2 3" xfId="14097" xr:uid="{00000000-0005-0000-0000-000052250000}"/>
    <cellStyle name="20 % - Markeringsfarve5 3 2 2 2 3 2" xfId="32055" xr:uid="{00000000-0005-0000-0000-000053250000}"/>
    <cellStyle name="20 % - Markeringsfarve5 3 2 2 2 4" xfId="25053" xr:uid="{00000000-0005-0000-0000-000054250000}"/>
    <cellStyle name="20 % - Markeringsfarve5 3 2 2 3" xfId="5673" xr:uid="{00000000-0005-0000-0000-000055250000}"/>
    <cellStyle name="20 % - Markeringsfarve5 3 2 2 3 2" xfId="9796" xr:uid="{00000000-0005-0000-0000-000056250000}"/>
    <cellStyle name="20 % - Markeringsfarve5 3 2 2 3 2 2" xfId="17578" xr:uid="{00000000-0005-0000-0000-000057250000}"/>
    <cellStyle name="20 % - Markeringsfarve5 3 2 2 3 2 2 2" xfId="35529" xr:uid="{00000000-0005-0000-0000-000058250000}"/>
    <cellStyle name="20 % - Markeringsfarve5 3 2 2 3 2 3" xfId="28528" xr:uid="{00000000-0005-0000-0000-000059250000}"/>
    <cellStyle name="20 % - Markeringsfarve5 3 2 2 3 3" xfId="14098" xr:uid="{00000000-0005-0000-0000-00005A250000}"/>
    <cellStyle name="20 % - Markeringsfarve5 3 2 2 3 3 2" xfId="32056" xr:uid="{00000000-0005-0000-0000-00005B250000}"/>
    <cellStyle name="20 % - Markeringsfarve5 3 2 2 3 4" xfId="25054" xr:uid="{00000000-0005-0000-0000-00005C250000}"/>
    <cellStyle name="20 % - Markeringsfarve5 3 2 2 4" xfId="8553" xr:uid="{00000000-0005-0000-0000-00005D250000}"/>
    <cellStyle name="20 % - Markeringsfarve5 3 2 2 4 2" xfId="16342" xr:uid="{00000000-0005-0000-0000-00005E250000}"/>
    <cellStyle name="20 % - Markeringsfarve5 3 2 2 4 2 2" xfId="34293" xr:uid="{00000000-0005-0000-0000-00005F250000}"/>
    <cellStyle name="20 % - Markeringsfarve5 3 2 2 4 3" xfId="27292" xr:uid="{00000000-0005-0000-0000-000060250000}"/>
    <cellStyle name="20 % - Markeringsfarve5 3 2 2 5" xfId="14096" xr:uid="{00000000-0005-0000-0000-000061250000}"/>
    <cellStyle name="20 % - Markeringsfarve5 3 2 2 5 2" xfId="32054" xr:uid="{00000000-0005-0000-0000-000062250000}"/>
    <cellStyle name="20 % - Markeringsfarve5 3 2 2 6" xfId="25052" xr:uid="{00000000-0005-0000-0000-000063250000}"/>
    <cellStyle name="20 % - Markeringsfarve5 3 2 3" xfId="5674" xr:uid="{00000000-0005-0000-0000-000064250000}"/>
    <cellStyle name="20 % - Markeringsfarve5 3 2 3 2" xfId="5675" xr:uid="{00000000-0005-0000-0000-000065250000}"/>
    <cellStyle name="20 % - Markeringsfarve5 3 2 3 2 2" xfId="10664" xr:uid="{00000000-0005-0000-0000-000066250000}"/>
    <cellStyle name="20 % - Markeringsfarve5 3 2 3 2 2 2" xfId="18436" xr:uid="{00000000-0005-0000-0000-000067250000}"/>
    <cellStyle name="20 % - Markeringsfarve5 3 2 3 2 2 2 2" xfId="36387" xr:uid="{00000000-0005-0000-0000-000068250000}"/>
    <cellStyle name="20 % - Markeringsfarve5 3 2 3 2 2 3" xfId="29386" xr:uid="{00000000-0005-0000-0000-000069250000}"/>
    <cellStyle name="20 % - Markeringsfarve5 3 2 3 2 3" xfId="14100" xr:uid="{00000000-0005-0000-0000-00006A250000}"/>
    <cellStyle name="20 % - Markeringsfarve5 3 2 3 2 3 2" xfId="32058" xr:uid="{00000000-0005-0000-0000-00006B250000}"/>
    <cellStyle name="20 % - Markeringsfarve5 3 2 3 2 4" xfId="25056" xr:uid="{00000000-0005-0000-0000-00006C250000}"/>
    <cellStyle name="20 % - Markeringsfarve5 3 2 3 3" xfId="5676" xr:uid="{00000000-0005-0000-0000-00006D250000}"/>
    <cellStyle name="20 % - Markeringsfarve5 3 2 3 3 2" xfId="9894" xr:uid="{00000000-0005-0000-0000-00006E250000}"/>
    <cellStyle name="20 % - Markeringsfarve5 3 2 3 3 2 2" xfId="17676" xr:uid="{00000000-0005-0000-0000-00006F250000}"/>
    <cellStyle name="20 % - Markeringsfarve5 3 2 3 3 2 2 2" xfId="35627" xr:uid="{00000000-0005-0000-0000-000070250000}"/>
    <cellStyle name="20 % - Markeringsfarve5 3 2 3 3 2 3" xfId="28626" xr:uid="{00000000-0005-0000-0000-000071250000}"/>
    <cellStyle name="20 % - Markeringsfarve5 3 2 3 3 3" xfId="14101" xr:uid="{00000000-0005-0000-0000-000072250000}"/>
    <cellStyle name="20 % - Markeringsfarve5 3 2 3 3 3 2" xfId="32059" xr:uid="{00000000-0005-0000-0000-000073250000}"/>
    <cellStyle name="20 % - Markeringsfarve5 3 2 3 3 4" xfId="25057" xr:uid="{00000000-0005-0000-0000-000074250000}"/>
    <cellStyle name="20 % - Markeringsfarve5 3 2 3 4" xfId="8554" xr:uid="{00000000-0005-0000-0000-000075250000}"/>
    <cellStyle name="20 % - Markeringsfarve5 3 2 3 4 2" xfId="16343" xr:uid="{00000000-0005-0000-0000-000076250000}"/>
    <cellStyle name="20 % - Markeringsfarve5 3 2 3 4 2 2" xfId="34294" xr:uid="{00000000-0005-0000-0000-000077250000}"/>
    <cellStyle name="20 % - Markeringsfarve5 3 2 3 4 3" xfId="27293" xr:uid="{00000000-0005-0000-0000-000078250000}"/>
    <cellStyle name="20 % - Markeringsfarve5 3 2 3 5" xfId="14099" xr:uid="{00000000-0005-0000-0000-000079250000}"/>
    <cellStyle name="20 % - Markeringsfarve5 3 2 3 5 2" xfId="32057" xr:uid="{00000000-0005-0000-0000-00007A250000}"/>
    <cellStyle name="20 % - Markeringsfarve5 3 2 3 6" xfId="25055" xr:uid="{00000000-0005-0000-0000-00007B250000}"/>
    <cellStyle name="20 % - Markeringsfarve5 3 2 4" xfId="5677" xr:uid="{00000000-0005-0000-0000-00007C250000}"/>
    <cellStyle name="20 % - Markeringsfarve5 3 2 4 2" xfId="5678" xr:uid="{00000000-0005-0000-0000-00007D250000}"/>
    <cellStyle name="20 % - Markeringsfarve5 3 2 4 2 2" xfId="10804" xr:uid="{00000000-0005-0000-0000-00007E250000}"/>
    <cellStyle name="20 % - Markeringsfarve5 3 2 4 2 2 2" xfId="18576" xr:uid="{00000000-0005-0000-0000-00007F250000}"/>
    <cellStyle name="20 % - Markeringsfarve5 3 2 4 2 2 2 2" xfId="36527" xr:uid="{00000000-0005-0000-0000-000080250000}"/>
    <cellStyle name="20 % - Markeringsfarve5 3 2 4 2 2 3" xfId="29526" xr:uid="{00000000-0005-0000-0000-000081250000}"/>
    <cellStyle name="20 % - Markeringsfarve5 3 2 4 2 3" xfId="14103" xr:uid="{00000000-0005-0000-0000-000082250000}"/>
    <cellStyle name="20 % - Markeringsfarve5 3 2 4 2 3 2" xfId="32061" xr:uid="{00000000-0005-0000-0000-000083250000}"/>
    <cellStyle name="20 % - Markeringsfarve5 3 2 4 2 4" xfId="25059" xr:uid="{00000000-0005-0000-0000-000084250000}"/>
    <cellStyle name="20 % - Markeringsfarve5 3 2 4 3" xfId="5679" xr:uid="{00000000-0005-0000-0000-000085250000}"/>
    <cellStyle name="20 % - Markeringsfarve5 3 2 4 3 2" xfId="10080" xr:uid="{00000000-0005-0000-0000-000086250000}"/>
    <cellStyle name="20 % - Markeringsfarve5 3 2 4 3 2 2" xfId="17861" xr:uid="{00000000-0005-0000-0000-000087250000}"/>
    <cellStyle name="20 % - Markeringsfarve5 3 2 4 3 2 2 2" xfId="35812" xr:uid="{00000000-0005-0000-0000-000088250000}"/>
    <cellStyle name="20 % - Markeringsfarve5 3 2 4 3 2 3" xfId="28811" xr:uid="{00000000-0005-0000-0000-000089250000}"/>
    <cellStyle name="20 % - Markeringsfarve5 3 2 4 3 3" xfId="14104" xr:uid="{00000000-0005-0000-0000-00008A250000}"/>
    <cellStyle name="20 % - Markeringsfarve5 3 2 4 3 3 2" xfId="32062" xr:uid="{00000000-0005-0000-0000-00008B250000}"/>
    <cellStyle name="20 % - Markeringsfarve5 3 2 4 3 4" xfId="25060" xr:uid="{00000000-0005-0000-0000-00008C250000}"/>
    <cellStyle name="20 % - Markeringsfarve5 3 2 4 4" xfId="8555" xr:uid="{00000000-0005-0000-0000-00008D250000}"/>
    <cellStyle name="20 % - Markeringsfarve5 3 2 4 4 2" xfId="16344" xr:uid="{00000000-0005-0000-0000-00008E250000}"/>
    <cellStyle name="20 % - Markeringsfarve5 3 2 4 4 2 2" xfId="34295" xr:uid="{00000000-0005-0000-0000-00008F250000}"/>
    <cellStyle name="20 % - Markeringsfarve5 3 2 4 4 3" xfId="27294" xr:uid="{00000000-0005-0000-0000-000090250000}"/>
    <cellStyle name="20 % - Markeringsfarve5 3 2 4 5" xfId="14102" xr:uid="{00000000-0005-0000-0000-000091250000}"/>
    <cellStyle name="20 % - Markeringsfarve5 3 2 4 5 2" xfId="32060" xr:uid="{00000000-0005-0000-0000-000092250000}"/>
    <cellStyle name="20 % - Markeringsfarve5 3 2 4 6" xfId="25058" xr:uid="{00000000-0005-0000-0000-000093250000}"/>
    <cellStyle name="20 % - Markeringsfarve5 3 2 5" xfId="5680" xr:uid="{00000000-0005-0000-0000-000094250000}"/>
    <cellStyle name="20 % - Markeringsfarve5 3 2 5 2" xfId="5681" xr:uid="{00000000-0005-0000-0000-000095250000}"/>
    <cellStyle name="20 % - Markeringsfarve5 3 2 5 2 2" xfId="10921" xr:uid="{00000000-0005-0000-0000-000096250000}"/>
    <cellStyle name="20 % - Markeringsfarve5 3 2 5 2 2 2" xfId="18693" xr:uid="{00000000-0005-0000-0000-000097250000}"/>
    <cellStyle name="20 % - Markeringsfarve5 3 2 5 2 2 2 2" xfId="36644" xr:uid="{00000000-0005-0000-0000-000098250000}"/>
    <cellStyle name="20 % - Markeringsfarve5 3 2 5 2 2 3" xfId="29643" xr:uid="{00000000-0005-0000-0000-000099250000}"/>
    <cellStyle name="20 % - Markeringsfarve5 3 2 5 2 3" xfId="14106" xr:uid="{00000000-0005-0000-0000-00009A250000}"/>
    <cellStyle name="20 % - Markeringsfarve5 3 2 5 2 3 2" xfId="32064" xr:uid="{00000000-0005-0000-0000-00009B250000}"/>
    <cellStyle name="20 % - Markeringsfarve5 3 2 5 2 4" xfId="25062" xr:uid="{00000000-0005-0000-0000-00009C250000}"/>
    <cellStyle name="20 % - Markeringsfarve5 3 2 5 3" xfId="5682" xr:uid="{00000000-0005-0000-0000-00009D250000}"/>
    <cellStyle name="20 % - Markeringsfarve5 3 2 5 3 2" xfId="10197" xr:uid="{00000000-0005-0000-0000-00009E250000}"/>
    <cellStyle name="20 % - Markeringsfarve5 3 2 5 3 2 2" xfId="17978" xr:uid="{00000000-0005-0000-0000-00009F250000}"/>
    <cellStyle name="20 % - Markeringsfarve5 3 2 5 3 2 2 2" xfId="35929" xr:uid="{00000000-0005-0000-0000-0000A0250000}"/>
    <cellStyle name="20 % - Markeringsfarve5 3 2 5 3 2 3" xfId="28928" xr:uid="{00000000-0005-0000-0000-0000A1250000}"/>
    <cellStyle name="20 % - Markeringsfarve5 3 2 5 3 3" xfId="14107" xr:uid="{00000000-0005-0000-0000-0000A2250000}"/>
    <cellStyle name="20 % - Markeringsfarve5 3 2 5 3 3 2" xfId="32065" xr:uid="{00000000-0005-0000-0000-0000A3250000}"/>
    <cellStyle name="20 % - Markeringsfarve5 3 2 5 3 4" xfId="25063" xr:uid="{00000000-0005-0000-0000-0000A4250000}"/>
    <cellStyle name="20 % - Markeringsfarve5 3 2 5 4" xfId="8556" xr:uid="{00000000-0005-0000-0000-0000A5250000}"/>
    <cellStyle name="20 % - Markeringsfarve5 3 2 5 4 2" xfId="16345" xr:uid="{00000000-0005-0000-0000-0000A6250000}"/>
    <cellStyle name="20 % - Markeringsfarve5 3 2 5 4 2 2" xfId="34296" xr:uid="{00000000-0005-0000-0000-0000A7250000}"/>
    <cellStyle name="20 % - Markeringsfarve5 3 2 5 4 3" xfId="27295" xr:uid="{00000000-0005-0000-0000-0000A8250000}"/>
    <cellStyle name="20 % - Markeringsfarve5 3 2 5 5" xfId="14105" xr:uid="{00000000-0005-0000-0000-0000A9250000}"/>
    <cellStyle name="20 % - Markeringsfarve5 3 2 5 5 2" xfId="32063" xr:uid="{00000000-0005-0000-0000-0000AA250000}"/>
    <cellStyle name="20 % - Markeringsfarve5 3 2 5 6" xfId="25061" xr:uid="{00000000-0005-0000-0000-0000AB250000}"/>
    <cellStyle name="20 % - Markeringsfarve5 3 2 6" xfId="5683" xr:uid="{00000000-0005-0000-0000-0000AC250000}"/>
    <cellStyle name="20 % - Markeringsfarve5 3 2 6 2" xfId="5684" xr:uid="{00000000-0005-0000-0000-0000AD250000}"/>
    <cellStyle name="20 % - Markeringsfarve5 3 2 6 2 2" xfId="11018" xr:uid="{00000000-0005-0000-0000-0000AE250000}"/>
    <cellStyle name="20 % - Markeringsfarve5 3 2 6 2 2 2" xfId="18790" xr:uid="{00000000-0005-0000-0000-0000AF250000}"/>
    <cellStyle name="20 % - Markeringsfarve5 3 2 6 2 2 2 2" xfId="36741" xr:uid="{00000000-0005-0000-0000-0000B0250000}"/>
    <cellStyle name="20 % - Markeringsfarve5 3 2 6 2 2 3" xfId="29740" xr:uid="{00000000-0005-0000-0000-0000B1250000}"/>
    <cellStyle name="20 % - Markeringsfarve5 3 2 6 2 3" xfId="14109" xr:uid="{00000000-0005-0000-0000-0000B2250000}"/>
    <cellStyle name="20 % - Markeringsfarve5 3 2 6 2 3 2" xfId="32067" xr:uid="{00000000-0005-0000-0000-0000B3250000}"/>
    <cellStyle name="20 % - Markeringsfarve5 3 2 6 2 4" xfId="25065" xr:uid="{00000000-0005-0000-0000-0000B4250000}"/>
    <cellStyle name="20 % - Markeringsfarve5 3 2 6 3" xfId="5685" xr:uid="{00000000-0005-0000-0000-0000B5250000}"/>
    <cellStyle name="20 % - Markeringsfarve5 3 2 6 3 2" xfId="10295" xr:uid="{00000000-0005-0000-0000-0000B6250000}"/>
    <cellStyle name="20 % - Markeringsfarve5 3 2 6 3 2 2" xfId="18076" xr:uid="{00000000-0005-0000-0000-0000B7250000}"/>
    <cellStyle name="20 % - Markeringsfarve5 3 2 6 3 2 2 2" xfId="36027" xr:uid="{00000000-0005-0000-0000-0000B8250000}"/>
    <cellStyle name="20 % - Markeringsfarve5 3 2 6 3 2 3" xfId="29026" xr:uid="{00000000-0005-0000-0000-0000B9250000}"/>
    <cellStyle name="20 % - Markeringsfarve5 3 2 6 3 3" xfId="14110" xr:uid="{00000000-0005-0000-0000-0000BA250000}"/>
    <cellStyle name="20 % - Markeringsfarve5 3 2 6 3 3 2" xfId="32068" xr:uid="{00000000-0005-0000-0000-0000BB250000}"/>
    <cellStyle name="20 % - Markeringsfarve5 3 2 6 3 4" xfId="25066" xr:uid="{00000000-0005-0000-0000-0000BC250000}"/>
    <cellStyle name="20 % - Markeringsfarve5 3 2 6 4" xfId="8557" xr:uid="{00000000-0005-0000-0000-0000BD250000}"/>
    <cellStyle name="20 % - Markeringsfarve5 3 2 6 4 2" xfId="16346" xr:uid="{00000000-0005-0000-0000-0000BE250000}"/>
    <cellStyle name="20 % - Markeringsfarve5 3 2 6 4 2 2" xfId="34297" xr:uid="{00000000-0005-0000-0000-0000BF250000}"/>
    <cellStyle name="20 % - Markeringsfarve5 3 2 6 4 3" xfId="27296" xr:uid="{00000000-0005-0000-0000-0000C0250000}"/>
    <cellStyle name="20 % - Markeringsfarve5 3 2 6 5" xfId="14108" xr:uid="{00000000-0005-0000-0000-0000C1250000}"/>
    <cellStyle name="20 % - Markeringsfarve5 3 2 6 5 2" xfId="32066" xr:uid="{00000000-0005-0000-0000-0000C2250000}"/>
    <cellStyle name="20 % - Markeringsfarve5 3 2 6 6" xfId="25064" xr:uid="{00000000-0005-0000-0000-0000C3250000}"/>
    <cellStyle name="20 % - Markeringsfarve5 3 2 7" xfId="5686" xr:uid="{00000000-0005-0000-0000-0000C4250000}"/>
    <cellStyle name="20 % - Markeringsfarve5 3 2 7 2" xfId="10447" xr:uid="{00000000-0005-0000-0000-0000C5250000}"/>
    <cellStyle name="20 % - Markeringsfarve5 3 2 7 2 2" xfId="18219" xr:uid="{00000000-0005-0000-0000-0000C6250000}"/>
    <cellStyle name="20 % - Markeringsfarve5 3 2 7 2 2 2" xfId="36170" xr:uid="{00000000-0005-0000-0000-0000C7250000}"/>
    <cellStyle name="20 % - Markeringsfarve5 3 2 7 2 3" xfId="29169" xr:uid="{00000000-0005-0000-0000-0000C8250000}"/>
    <cellStyle name="20 % - Markeringsfarve5 3 2 7 3" xfId="14111" xr:uid="{00000000-0005-0000-0000-0000C9250000}"/>
    <cellStyle name="20 % - Markeringsfarve5 3 2 7 3 2" xfId="32069" xr:uid="{00000000-0005-0000-0000-0000CA250000}"/>
    <cellStyle name="20 % - Markeringsfarve5 3 2 7 4" xfId="25067" xr:uid="{00000000-0005-0000-0000-0000CB250000}"/>
    <cellStyle name="20 % - Markeringsfarve5 3 2 8" xfId="5687" xr:uid="{00000000-0005-0000-0000-0000CC250000}"/>
    <cellStyle name="20 % - Markeringsfarve5 3 2 8 2" xfId="9675" xr:uid="{00000000-0005-0000-0000-0000CD250000}"/>
    <cellStyle name="20 % - Markeringsfarve5 3 2 8 2 2" xfId="17457" xr:uid="{00000000-0005-0000-0000-0000CE250000}"/>
    <cellStyle name="20 % - Markeringsfarve5 3 2 8 2 2 2" xfId="35408" xr:uid="{00000000-0005-0000-0000-0000CF250000}"/>
    <cellStyle name="20 % - Markeringsfarve5 3 2 8 2 3" xfId="28407" xr:uid="{00000000-0005-0000-0000-0000D0250000}"/>
    <cellStyle name="20 % - Markeringsfarve5 3 2 8 3" xfId="14112" xr:uid="{00000000-0005-0000-0000-0000D1250000}"/>
    <cellStyle name="20 % - Markeringsfarve5 3 2 8 3 2" xfId="32070" xr:uid="{00000000-0005-0000-0000-0000D2250000}"/>
    <cellStyle name="20 % - Markeringsfarve5 3 2 8 4" xfId="25068" xr:uid="{00000000-0005-0000-0000-0000D3250000}"/>
    <cellStyle name="20 % - Markeringsfarve5 3 2 9" xfId="8552" xr:uid="{00000000-0005-0000-0000-0000D4250000}"/>
    <cellStyle name="20 % - Markeringsfarve5 3 2 9 2" xfId="16341" xr:uid="{00000000-0005-0000-0000-0000D5250000}"/>
    <cellStyle name="20 % - Markeringsfarve5 3 2 9 2 2" xfId="34292" xr:uid="{00000000-0005-0000-0000-0000D6250000}"/>
    <cellStyle name="20 % - Markeringsfarve5 3 2 9 3" xfId="27291" xr:uid="{00000000-0005-0000-0000-0000D7250000}"/>
    <cellStyle name="20 % - Markeringsfarve5 3 3" xfId="5688" xr:uid="{00000000-0005-0000-0000-0000D8250000}"/>
    <cellStyle name="20 % - Markeringsfarve5 3 3 10" xfId="14113" xr:uid="{00000000-0005-0000-0000-0000D9250000}"/>
    <cellStyle name="20 % - Markeringsfarve5 3 3 10 2" xfId="32071" xr:uid="{00000000-0005-0000-0000-0000DA250000}"/>
    <cellStyle name="20 % - Markeringsfarve5 3 3 11" xfId="25069" xr:uid="{00000000-0005-0000-0000-0000DB250000}"/>
    <cellStyle name="20 % - Markeringsfarve5 3 3 2" xfId="5689" xr:uid="{00000000-0005-0000-0000-0000DC250000}"/>
    <cellStyle name="20 % - Markeringsfarve5 3 3 2 2" xfId="5690" xr:uid="{00000000-0005-0000-0000-0000DD250000}"/>
    <cellStyle name="20 % - Markeringsfarve5 3 3 2 2 2" xfId="10605" xr:uid="{00000000-0005-0000-0000-0000DE250000}"/>
    <cellStyle name="20 % - Markeringsfarve5 3 3 2 2 2 2" xfId="18377" xr:uid="{00000000-0005-0000-0000-0000DF250000}"/>
    <cellStyle name="20 % - Markeringsfarve5 3 3 2 2 2 2 2" xfId="36328" xr:uid="{00000000-0005-0000-0000-0000E0250000}"/>
    <cellStyle name="20 % - Markeringsfarve5 3 3 2 2 2 3" xfId="29327" xr:uid="{00000000-0005-0000-0000-0000E1250000}"/>
    <cellStyle name="20 % - Markeringsfarve5 3 3 2 2 3" xfId="14115" xr:uid="{00000000-0005-0000-0000-0000E2250000}"/>
    <cellStyle name="20 % - Markeringsfarve5 3 3 2 2 3 2" xfId="32073" xr:uid="{00000000-0005-0000-0000-0000E3250000}"/>
    <cellStyle name="20 % - Markeringsfarve5 3 3 2 2 4" xfId="25071" xr:uid="{00000000-0005-0000-0000-0000E4250000}"/>
    <cellStyle name="20 % - Markeringsfarve5 3 3 2 3" xfId="5691" xr:uid="{00000000-0005-0000-0000-0000E5250000}"/>
    <cellStyle name="20 % - Markeringsfarve5 3 3 2 3 2" xfId="9835" xr:uid="{00000000-0005-0000-0000-0000E6250000}"/>
    <cellStyle name="20 % - Markeringsfarve5 3 3 2 3 2 2" xfId="17617" xr:uid="{00000000-0005-0000-0000-0000E7250000}"/>
    <cellStyle name="20 % - Markeringsfarve5 3 3 2 3 2 2 2" xfId="35568" xr:uid="{00000000-0005-0000-0000-0000E8250000}"/>
    <cellStyle name="20 % - Markeringsfarve5 3 3 2 3 2 3" xfId="28567" xr:uid="{00000000-0005-0000-0000-0000E9250000}"/>
    <cellStyle name="20 % - Markeringsfarve5 3 3 2 3 3" xfId="14116" xr:uid="{00000000-0005-0000-0000-0000EA250000}"/>
    <cellStyle name="20 % - Markeringsfarve5 3 3 2 3 3 2" xfId="32074" xr:uid="{00000000-0005-0000-0000-0000EB250000}"/>
    <cellStyle name="20 % - Markeringsfarve5 3 3 2 3 4" xfId="25072" xr:uid="{00000000-0005-0000-0000-0000EC250000}"/>
    <cellStyle name="20 % - Markeringsfarve5 3 3 2 4" xfId="8559" xr:uid="{00000000-0005-0000-0000-0000ED250000}"/>
    <cellStyle name="20 % - Markeringsfarve5 3 3 2 4 2" xfId="16348" xr:uid="{00000000-0005-0000-0000-0000EE250000}"/>
    <cellStyle name="20 % - Markeringsfarve5 3 3 2 4 2 2" xfId="34299" xr:uid="{00000000-0005-0000-0000-0000EF250000}"/>
    <cellStyle name="20 % - Markeringsfarve5 3 3 2 4 3" xfId="27298" xr:uid="{00000000-0005-0000-0000-0000F0250000}"/>
    <cellStyle name="20 % - Markeringsfarve5 3 3 2 5" xfId="14114" xr:uid="{00000000-0005-0000-0000-0000F1250000}"/>
    <cellStyle name="20 % - Markeringsfarve5 3 3 2 5 2" xfId="32072" xr:uid="{00000000-0005-0000-0000-0000F2250000}"/>
    <cellStyle name="20 % - Markeringsfarve5 3 3 2 6" xfId="25070" xr:uid="{00000000-0005-0000-0000-0000F3250000}"/>
    <cellStyle name="20 % - Markeringsfarve5 3 3 3" xfId="5692" xr:uid="{00000000-0005-0000-0000-0000F4250000}"/>
    <cellStyle name="20 % - Markeringsfarve5 3 3 3 2" xfId="5693" xr:uid="{00000000-0005-0000-0000-0000F5250000}"/>
    <cellStyle name="20 % - Markeringsfarve5 3 3 3 2 2" xfId="10665" xr:uid="{00000000-0005-0000-0000-0000F6250000}"/>
    <cellStyle name="20 % - Markeringsfarve5 3 3 3 2 2 2" xfId="18437" xr:uid="{00000000-0005-0000-0000-0000F7250000}"/>
    <cellStyle name="20 % - Markeringsfarve5 3 3 3 2 2 2 2" xfId="36388" xr:uid="{00000000-0005-0000-0000-0000F8250000}"/>
    <cellStyle name="20 % - Markeringsfarve5 3 3 3 2 2 3" xfId="29387" xr:uid="{00000000-0005-0000-0000-0000F9250000}"/>
    <cellStyle name="20 % - Markeringsfarve5 3 3 3 2 3" xfId="14118" xr:uid="{00000000-0005-0000-0000-0000FA250000}"/>
    <cellStyle name="20 % - Markeringsfarve5 3 3 3 2 3 2" xfId="32076" xr:uid="{00000000-0005-0000-0000-0000FB250000}"/>
    <cellStyle name="20 % - Markeringsfarve5 3 3 3 2 4" xfId="25074" xr:uid="{00000000-0005-0000-0000-0000FC250000}"/>
    <cellStyle name="20 % - Markeringsfarve5 3 3 3 3" xfId="5694" xr:uid="{00000000-0005-0000-0000-0000FD250000}"/>
    <cellStyle name="20 % - Markeringsfarve5 3 3 3 3 2" xfId="9895" xr:uid="{00000000-0005-0000-0000-0000FE250000}"/>
    <cellStyle name="20 % - Markeringsfarve5 3 3 3 3 2 2" xfId="17677" xr:uid="{00000000-0005-0000-0000-0000FF250000}"/>
    <cellStyle name="20 % - Markeringsfarve5 3 3 3 3 2 2 2" xfId="35628" xr:uid="{00000000-0005-0000-0000-000000260000}"/>
    <cellStyle name="20 % - Markeringsfarve5 3 3 3 3 2 3" xfId="28627" xr:uid="{00000000-0005-0000-0000-000001260000}"/>
    <cellStyle name="20 % - Markeringsfarve5 3 3 3 3 3" xfId="14119" xr:uid="{00000000-0005-0000-0000-000002260000}"/>
    <cellStyle name="20 % - Markeringsfarve5 3 3 3 3 3 2" xfId="32077" xr:uid="{00000000-0005-0000-0000-000003260000}"/>
    <cellStyle name="20 % - Markeringsfarve5 3 3 3 3 4" xfId="25075" xr:uid="{00000000-0005-0000-0000-000004260000}"/>
    <cellStyle name="20 % - Markeringsfarve5 3 3 3 4" xfId="8560" xr:uid="{00000000-0005-0000-0000-000005260000}"/>
    <cellStyle name="20 % - Markeringsfarve5 3 3 3 4 2" xfId="16349" xr:uid="{00000000-0005-0000-0000-000006260000}"/>
    <cellStyle name="20 % - Markeringsfarve5 3 3 3 4 2 2" xfId="34300" xr:uid="{00000000-0005-0000-0000-000007260000}"/>
    <cellStyle name="20 % - Markeringsfarve5 3 3 3 4 3" xfId="27299" xr:uid="{00000000-0005-0000-0000-000008260000}"/>
    <cellStyle name="20 % - Markeringsfarve5 3 3 3 5" xfId="14117" xr:uid="{00000000-0005-0000-0000-000009260000}"/>
    <cellStyle name="20 % - Markeringsfarve5 3 3 3 5 2" xfId="32075" xr:uid="{00000000-0005-0000-0000-00000A260000}"/>
    <cellStyle name="20 % - Markeringsfarve5 3 3 3 6" xfId="25073" xr:uid="{00000000-0005-0000-0000-00000B260000}"/>
    <cellStyle name="20 % - Markeringsfarve5 3 3 4" xfId="5695" xr:uid="{00000000-0005-0000-0000-00000C260000}"/>
    <cellStyle name="20 % - Markeringsfarve5 3 3 4 2" xfId="5696" xr:uid="{00000000-0005-0000-0000-00000D260000}"/>
    <cellStyle name="20 % - Markeringsfarve5 3 3 4 2 2" xfId="10843" xr:uid="{00000000-0005-0000-0000-00000E260000}"/>
    <cellStyle name="20 % - Markeringsfarve5 3 3 4 2 2 2" xfId="18615" xr:uid="{00000000-0005-0000-0000-00000F260000}"/>
    <cellStyle name="20 % - Markeringsfarve5 3 3 4 2 2 2 2" xfId="36566" xr:uid="{00000000-0005-0000-0000-000010260000}"/>
    <cellStyle name="20 % - Markeringsfarve5 3 3 4 2 2 3" xfId="29565" xr:uid="{00000000-0005-0000-0000-000011260000}"/>
    <cellStyle name="20 % - Markeringsfarve5 3 3 4 2 3" xfId="14121" xr:uid="{00000000-0005-0000-0000-000012260000}"/>
    <cellStyle name="20 % - Markeringsfarve5 3 3 4 2 3 2" xfId="32079" xr:uid="{00000000-0005-0000-0000-000013260000}"/>
    <cellStyle name="20 % - Markeringsfarve5 3 3 4 2 4" xfId="25077" xr:uid="{00000000-0005-0000-0000-000014260000}"/>
    <cellStyle name="20 % - Markeringsfarve5 3 3 4 3" xfId="5697" xr:uid="{00000000-0005-0000-0000-000015260000}"/>
    <cellStyle name="20 % - Markeringsfarve5 3 3 4 3 2" xfId="10119" xr:uid="{00000000-0005-0000-0000-000016260000}"/>
    <cellStyle name="20 % - Markeringsfarve5 3 3 4 3 2 2" xfId="17900" xr:uid="{00000000-0005-0000-0000-000017260000}"/>
    <cellStyle name="20 % - Markeringsfarve5 3 3 4 3 2 2 2" xfId="35851" xr:uid="{00000000-0005-0000-0000-000018260000}"/>
    <cellStyle name="20 % - Markeringsfarve5 3 3 4 3 2 3" xfId="28850" xr:uid="{00000000-0005-0000-0000-000019260000}"/>
    <cellStyle name="20 % - Markeringsfarve5 3 3 4 3 3" xfId="14122" xr:uid="{00000000-0005-0000-0000-00001A260000}"/>
    <cellStyle name="20 % - Markeringsfarve5 3 3 4 3 3 2" xfId="32080" xr:uid="{00000000-0005-0000-0000-00001B260000}"/>
    <cellStyle name="20 % - Markeringsfarve5 3 3 4 3 4" xfId="25078" xr:uid="{00000000-0005-0000-0000-00001C260000}"/>
    <cellStyle name="20 % - Markeringsfarve5 3 3 4 4" xfId="8561" xr:uid="{00000000-0005-0000-0000-00001D260000}"/>
    <cellStyle name="20 % - Markeringsfarve5 3 3 4 4 2" xfId="16350" xr:uid="{00000000-0005-0000-0000-00001E260000}"/>
    <cellStyle name="20 % - Markeringsfarve5 3 3 4 4 2 2" xfId="34301" xr:uid="{00000000-0005-0000-0000-00001F260000}"/>
    <cellStyle name="20 % - Markeringsfarve5 3 3 4 4 3" xfId="27300" xr:uid="{00000000-0005-0000-0000-000020260000}"/>
    <cellStyle name="20 % - Markeringsfarve5 3 3 4 5" xfId="14120" xr:uid="{00000000-0005-0000-0000-000021260000}"/>
    <cellStyle name="20 % - Markeringsfarve5 3 3 4 5 2" xfId="32078" xr:uid="{00000000-0005-0000-0000-000022260000}"/>
    <cellStyle name="20 % - Markeringsfarve5 3 3 4 6" xfId="25076" xr:uid="{00000000-0005-0000-0000-000023260000}"/>
    <cellStyle name="20 % - Markeringsfarve5 3 3 5" xfId="5698" xr:uid="{00000000-0005-0000-0000-000024260000}"/>
    <cellStyle name="20 % - Markeringsfarve5 3 3 5 2" xfId="5699" xr:uid="{00000000-0005-0000-0000-000025260000}"/>
    <cellStyle name="20 % - Markeringsfarve5 3 3 5 2 2" xfId="10960" xr:uid="{00000000-0005-0000-0000-000026260000}"/>
    <cellStyle name="20 % - Markeringsfarve5 3 3 5 2 2 2" xfId="18732" xr:uid="{00000000-0005-0000-0000-000027260000}"/>
    <cellStyle name="20 % - Markeringsfarve5 3 3 5 2 2 2 2" xfId="36683" xr:uid="{00000000-0005-0000-0000-000028260000}"/>
    <cellStyle name="20 % - Markeringsfarve5 3 3 5 2 2 3" xfId="29682" xr:uid="{00000000-0005-0000-0000-000029260000}"/>
    <cellStyle name="20 % - Markeringsfarve5 3 3 5 2 3" xfId="14124" xr:uid="{00000000-0005-0000-0000-00002A260000}"/>
    <cellStyle name="20 % - Markeringsfarve5 3 3 5 2 3 2" xfId="32082" xr:uid="{00000000-0005-0000-0000-00002B260000}"/>
    <cellStyle name="20 % - Markeringsfarve5 3 3 5 2 4" xfId="25080" xr:uid="{00000000-0005-0000-0000-00002C260000}"/>
    <cellStyle name="20 % - Markeringsfarve5 3 3 5 3" xfId="5700" xr:uid="{00000000-0005-0000-0000-00002D260000}"/>
    <cellStyle name="20 % - Markeringsfarve5 3 3 5 3 2" xfId="10236" xr:uid="{00000000-0005-0000-0000-00002E260000}"/>
    <cellStyle name="20 % - Markeringsfarve5 3 3 5 3 2 2" xfId="18017" xr:uid="{00000000-0005-0000-0000-00002F260000}"/>
    <cellStyle name="20 % - Markeringsfarve5 3 3 5 3 2 2 2" xfId="35968" xr:uid="{00000000-0005-0000-0000-000030260000}"/>
    <cellStyle name="20 % - Markeringsfarve5 3 3 5 3 2 3" xfId="28967" xr:uid="{00000000-0005-0000-0000-000031260000}"/>
    <cellStyle name="20 % - Markeringsfarve5 3 3 5 3 3" xfId="14125" xr:uid="{00000000-0005-0000-0000-000032260000}"/>
    <cellStyle name="20 % - Markeringsfarve5 3 3 5 3 3 2" xfId="32083" xr:uid="{00000000-0005-0000-0000-000033260000}"/>
    <cellStyle name="20 % - Markeringsfarve5 3 3 5 3 4" xfId="25081" xr:uid="{00000000-0005-0000-0000-000034260000}"/>
    <cellStyle name="20 % - Markeringsfarve5 3 3 5 4" xfId="8562" xr:uid="{00000000-0005-0000-0000-000035260000}"/>
    <cellStyle name="20 % - Markeringsfarve5 3 3 5 4 2" xfId="16351" xr:uid="{00000000-0005-0000-0000-000036260000}"/>
    <cellStyle name="20 % - Markeringsfarve5 3 3 5 4 2 2" xfId="34302" xr:uid="{00000000-0005-0000-0000-000037260000}"/>
    <cellStyle name="20 % - Markeringsfarve5 3 3 5 4 3" xfId="27301" xr:uid="{00000000-0005-0000-0000-000038260000}"/>
    <cellStyle name="20 % - Markeringsfarve5 3 3 5 5" xfId="14123" xr:uid="{00000000-0005-0000-0000-000039260000}"/>
    <cellStyle name="20 % - Markeringsfarve5 3 3 5 5 2" xfId="32081" xr:uid="{00000000-0005-0000-0000-00003A260000}"/>
    <cellStyle name="20 % - Markeringsfarve5 3 3 5 6" xfId="25079" xr:uid="{00000000-0005-0000-0000-00003B260000}"/>
    <cellStyle name="20 % - Markeringsfarve5 3 3 6" xfId="5701" xr:uid="{00000000-0005-0000-0000-00003C260000}"/>
    <cellStyle name="20 % - Markeringsfarve5 3 3 6 2" xfId="5702" xr:uid="{00000000-0005-0000-0000-00003D260000}"/>
    <cellStyle name="20 % - Markeringsfarve5 3 3 6 2 2" xfId="11019" xr:uid="{00000000-0005-0000-0000-00003E260000}"/>
    <cellStyle name="20 % - Markeringsfarve5 3 3 6 2 2 2" xfId="18791" xr:uid="{00000000-0005-0000-0000-00003F260000}"/>
    <cellStyle name="20 % - Markeringsfarve5 3 3 6 2 2 2 2" xfId="36742" xr:uid="{00000000-0005-0000-0000-000040260000}"/>
    <cellStyle name="20 % - Markeringsfarve5 3 3 6 2 2 3" xfId="29741" xr:uid="{00000000-0005-0000-0000-000041260000}"/>
    <cellStyle name="20 % - Markeringsfarve5 3 3 6 2 3" xfId="14127" xr:uid="{00000000-0005-0000-0000-000042260000}"/>
    <cellStyle name="20 % - Markeringsfarve5 3 3 6 2 3 2" xfId="32085" xr:uid="{00000000-0005-0000-0000-000043260000}"/>
    <cellStyle name="20 % - Markeringsfarve5 3 3 6 2 4" xfId="25083" xr:uid="{00000000-0005-0000-0000-000044260000}"/>
    <cellStyle name="20 % - Markeringsfarve5 3 3 6 3" xfId="5703" xr:uid="{00000000-0005-0000-0000-000045260000}"/>
    <cellStyle name="20 % - Markeringsfarve5 3 3 6 3 2" xfId="10296" xr:uid="{00000000-0005-0000-0000-000046260000}"/>
    <cellStyle name="20 % - Markeringsfarve5 3 3 6 3 2 2" xfId="18077" xr:uid="{00000000-0005-0000-0000-000047260000}"/>
    <cellStyle name="20 % - Markeringsfarve5 3 3 6 3 2 2 2" xfId="36028" xr:uid="{00000000-0005-0000-0000-000048260000}"/>
    <cellStyle name="20 % - Markeringsfarve5 3 3 6 3 2 3" xfId="29027" xr:uid="{00000000-0005-0000-0000-000049260000}"/>
    <cellStyle name="20 % - Markeringsfarve5 3 3 6 3 3" xfId="14128" xr:uid="{00000000-0005-0000-0000-00004A260000}"/>
    <cellStyle name="20 % - Markeringsfarve5 3 3 6 3 3 2" xfId="32086" xr:uid="{00000000-0005-0000-0000-00004B260000}"/>
    <cellStyle name="20 % - Markeringsfarve5 3 3 6 3 4" xfId="25084" xr:uid="{00000000-0005-0000-0000-00004C260000}"/>
    <cellStyle name="20 % - Markeringsfarve5 3 3 6 4" xfId="8563" xr:uid="{00000000-0005-0000-0000-00004D260000}"/>
    <cellStyle name="20 % - Markeringsfarve5 3 3 6 4 2" xfId="16352" xr:uid="{00000000-0005-0000-0000-00004E260000}"/>
    <cellStyle name="20 % - Markeringsfarve5 3 3 6 4 2 2" xfId="34303" xr:uid="{00000000-0005-0000-0000-00004F260000}"/>
    <cellStyle name="20 % - Markeringsfarve5 3 3 6 4 3" xfId="27302" xr:uid="{00000000-0005-0000-0000-000050260000}"/>
    <cellStyle name="20 % - Markeringsfarve5 3 3 6 5" xfId="14126" xr:uid="{00000000-0005-0000-0000-000051260000}"/>
    <cellStyle name="20 % - Markeringsfarve5 3 3 6 5 2" xfId="32084" xr:uid="{00000000-0005-0000-0000-000052260000}"/>
    <cellStyle name="20 % - Markeringsfarve5 3 3 6 6" xfId="25082" xr:uid="{00000000-0005-0000-0000-000053260000}"/>
    <cellStyle name="20 % - Markeringsfarve5 3 3 7" xfId="5704" xr:uid="{00000000-0005-0000-0000-000054260000}"/>
    <cellStyle name="20 % - Markeringsfarve5 3 3 7 2" xfId="10486" xr:uid="{00000000-0005-0000-0000-000055260000}"/>
    <cellStyle name="20 % - Markeringsfarve5 3 3 7 2 2" xfId="18258" xr:uid="{00000000-0005-0000-0000-000056260000}"/>
    <cellStyle name="20 % - Markeringsfarve5 3 3 7 2 2 2" xfId="36209" xr:uid="{00000000-0005-0000-0000-000057260000}"/>
    <cellStyle name="20 % - Markeringsfarve5 3 3 7 2 3" xfId="29208" xr:uid="{00000000-0005-0000-0000-000058260000}"/>
    <cellStyle name="20 % - Markeringsfarve5 3 3 7 3" xfId="14129" xr:uid="{00000000-0005-0000-0000-000059260000}"/>
    <cellStyle name="20 % - Markeringsfarve5 3 3 7 3 2" xfId="32087" xr:uid="{00000000-0005-0000-0000-00005A260000}"/>
    <cellStyle name="20 % - Markeringsfarve5 3 3 7 4" xfId="25085" xr:uid="{00000000-0005-0000-0000-00005B260000}"/>
    <cellStyle name="20 % - Markeringsfarve5 3 3 8" xfId="5705" xr:uid="{00000000-0005-0000-0000-00005C260000}"/>
    <cellStyle name="20 % - Markeringsfarve5 3 3 8 2" xfId="9714" xr:uid="{00000000-0005-0000-0000-00005D260000}"/>
    <cellStyle name="20 % - Markeringsfarve5 3 3 8 2 2" xfId="17496" xr:uid="{00000000-0005-0000-0000-00005E260000}"/>
    <cellStyle name="20 % - Markeringsfarve5 3 3 8 2 2 2" xfId="35447" xr:uid="{00000000-0005-0000-0000-00005F260000}"/>
    <cellStyle name="20 % - Markeringsfarve5 3 3 8 2 3" xfId="28446" xr:uid="{00000000-0005-0000-0000-000060260000}"/>
    <cellStyle name="20 % - Markeringsfarve5 3 3 8 3" xfId="14130" xr:uid="{00000000-0005-0000-0000-000061260000}"/>
    <cellStyle name="20 % - Markeringsfarve5 3 3 8 3 2" xfId="32088" xr:uid="{00000000-0005-0000-0000-000062260000}"/>
    <cellStyle name="20 % - Markeringsfarve5 3 3 8 4" xfId="25086" xr:uid="{00000000-0005-0000-0000-000063260000}"/>
    <cellStyle name="20 % - Markeringsfarve5 3 3 9" xfId="8558" xr:uid="{00000000-0005-0000-0000-000064260000}"/>
    <cellStyle name="20 % - Markeringsfarve5 3 3 9 2" xfId="16347" xr:uid="{00000000-0005-0000-0000-000065260000}"/>
    <cellStyle name="20 % - Markeringsfarve5 3 3 9 2 2" xfId="34298" xr:uid="{00000000-0005-0000-0000-000066260000}"/>
    <cellStyle name="20 % - Markeringsfarve5 3 3 9 3" xfId="27297" xr:uid="{00000000-0005-0000-0000-000067260000}"/>
    <cellStyle name="20 % - Markeringsfarve5 3 4" xfId="5706" xr:uid="{00000000-0005-0000-0000-000068260000}"/>
    <cellStyle name="20 % - Markeringsfarve5 3 4 2" xfId="5707" xr:uid="{00000000-0005-0000-0000-000069260000}"/>
    <cellStyle name="20 % - Markeringsfarve5 3 4 2 2" xfId="10527" xr:uid="{00000000-0005-0000-0000-00006A260000}"/>
    <cellStyle name="20 % - Markeringsfarve5 3 4 2 2 2" xfId="18299" xr:uid="{00000000-0005-0000-0000-00006B260000}"/>
    <cellStyle name="20 % - Markeringsfarve5 3 4 2 2 2 2" xfId="36250" xr:uid="{00000000-0005-0000-0000-00006C260000}"/>
    <cellStyle name="20 % - Markeringsfarve5 3 4 2 2 3" xfId="29249" xr:uid="{00000000-0005-0000-0000-00006D260000}"/>
    <cellStyle name="20 % - Markeringsfarve5 3 4 2 3" xfId="14132" xr:uid="{00000000-0005-0000-0000-00006E260000}"/>
    <cellStyle name="20 % - Markeringsfarve5 3 4 2 3 2" xfId="32090" xr:uid="{00000000-0005-0000-0000-00006F260000}"/>
    <cellStyle name="20 % - Markeringsfarve5 3 4 2 4" xfId="25088" xr:uid="{00000000-0005-0000-0000-000070260000}"/>
    <cellStyle name="20 % - Markeringsfarve5 3 4 3" xfId="5708" xr:uid="{00000000-0005-0000-0000-000071260000}"/>
    <cellStyle name="20 % - Markeringsfarve5 3 4 3 2" xfId="9757" xr:uid="{00000000-0005-0000-0000-000072260000}"/>
    <cellStyle name="20 % - Markeringsfarve5 3 4 3 2 2" xfId="17539" xr:uid="{00000000-0005-0000-0000-000073260000}"/>
    <cellStyle name="20 % - Markeringsfarve5 3 4 3 2 2 2" xfId="35490" xr:uid="{00000000-0005-0000-0000-000074260000}"/>
    <cellStyle name="20 % - Markeringsfarve5 3 4 3 2 3" xfId="28489" xr:uid="{00000000-0005-0000-0000-000075260000}"/>
    <cellStyle name="20 % - Markeringsfarve5 3 4 3 3" xfId="14133" xr:uid="{00000000-0005-0000-0000-000076260000}"/>
    <cellStyle name="20 % - Markeringsfarve5 3 4 3 3 2" xfId="32091" xr:uid="{00000000-0005-0000-0000-000077260000}"/>
    <cellStyle name="20 % - Markeringsfarve5 3 4 3 4" xfId="25089" xr:uid="{00000000-0005-0000-0000-000078260000}"/>
    <cellStyle name="20 % - Markeringsfarve5 3 4 4" xfId="8564" xr:uid="{00000000-0005-0000-0000-000079260000}"/>
    <cellStyle name="20 % - Markeringsfarve5 3 4 4 2" xfId="16353" xr:uid="{00000000-0005-0000-0000-00007A260000}"/>
    <cellStyle name="20 % - Markeringsfarve5 3 4 4 2 2" xfId="34304" xr:uid="{00000000-0005-0000-0000-00007B260000}"/>
    <cellStyle name="20 % - Markeringsfarve5 3 4 4 3" xfId="27303" xr:uid="{00000000-0005-0000-0000-00007C260000}"/>
    <cellStyle name="20 % - Markeringsfarve5 3 4 5" xfId="14131" xr:uid="{00000000-0005-0000-0000-00007D260000}"/>
    <cellStyle name="20 % - Markeringsfarve5 3 4 5 2" xfId="32089" xr:uid="{00000000-0005-0000-0000-00007E260000}"/>
    <cellStyle name="20 % - Markeringsfarve5 3 4 6" xfId="25087" xr:uid="{00000000-0005-0000-0000-00007F260000}"/>
    <cellStyle name="20 % - Markeringsfarve5 3 5" xfId="5709" xr:uid="{00000000-0005-0000-0000-000080260000}"/>
    <cellStyle name="20 % - Markeringsfarve5 3 5 2" xfId="5710" xr:uid="{00000000-0005-0000-0000-000081260000}"/>
    <cellStyle name="20 % - Markeringsfarve5 3 5 2 2" xfId="10663" xr:uid="{00000000-0005-0000-0000-000082260000}"/>
    <cellStyle name="20 % - Markeringsfarve5 3 5 2 2 2" xfId="18435" xr:uid="{00000000-0005-0000-0000-000083260000}"/>
    <cellStyle name="20 % - Markeringsfarve5 3 5 2 2 2 2" xfId="36386" xr:uid="{00000000-0005-0000-0000-000084260000}"/>
    <cellStyle name="20 % - Markeringsfarve5 3 5 2 2 3" xfId="29385" xr:uid="{00000000-0005-0000-0000-000085260000}"/>
    <cellStyle name="20 % - Markeringsfarve5 3 5 2 3" xfId="14135" xr:uid="{00000000-0005-0000-0000-000086260000}"/>
    <cellStyle name="20 % - Markeringsfarve5 3 5 2 3 2" xfId="32093" xr:uid="{00000000-0005-0000-0000-000087260000}"/>
    <cellStyle name="20 % - Markeringsfarve5 3 5 2 4" xfId="25091" xr:uid="{00000000-0005-0000-0000-000088260000}"/>
    <cellStyle name="20 % - Markeringsfarve5 3 5 3" xfId="5711" xr:uid="{00000000-0005-0000-0000-000089260000}"/>
    <cellStyle name="20 % - Markeringsfarve5 3 5 3 2" xfId="9893" xr:uid="{00000000-0005-0000-0000-00008A260000}"/>
    <cellStyle name="20 % - Markeringsfarve5 3 5 3 2 2" xfId="17675" xr:uid="{00000000-0005-0000-0000-00008B260000}"/>
    <cellStyle name="20 % - Markeringsfarve5 3 5 3 2 2 2" xfId="35626" xr:uid="{00000000-0005-0000-0000-00008C260000}"/>
    <cellStyle name="20 % - Markeringsfarve5 3 5 3 2 3" xfId="28625" xr:uid="{00000000-0005-0000-0000-00008D260000}"/>
    <cellStyle name="20 % - Markeringsfarve5 3 5 3 3" xfId="14136" xr:uid="{00000000-0005-0000-0000-00008E260000}"/>
    <cellStyle name="20 % - Markeringsfarve5 3 5 3 3 2" xfId="32094" xr:uid="{00000000-0005-0000-0000-00008F260000}"/>
    <cellStyle name="20 % - Markeringsfarve5 3 5 3 4" xfId="25092" xr:uid="{00000000-0005-0000-0000-000090260000}"/>
    <cellStyle name="20 % - Markeringsfarve5 3 5 4" xfId="8565" xr:uid="{00000000-0005-0000-0000-000091260000}"/>
    <cellStyle name="20 % - Markeringsfarve5 3 5 4 2" xfId="16354" xr:uid="{00000000-0005-0000-0000-000092260000}"/>
    <cellStyle name="20 % - Markeringsfarve5 3 5 4 2 2" xfId="34305" xr:uid="{00000000-0005-0000-0000-000093260000}"/>
    <cellStyle name="20 % - Markeringsfarve5 3 5 4 3" xfId="27304" xr:uid="{00000000-0005-0000-0000-000094260000}"/>
    <cellStyle name="20 % - Markeringsfarve5 3 5 5" xfId="14134" xr:uid="{00000000-0005-0000-0000-000095260000}"/>
    <cellStyle name="20 % - Markeringsfarve5 3 5 5 2" xfId="32092" xr:uid="{00000000-0005-0000-0000-000096260000}"/>
    <cellStyle name="20 % - Markeringsfarve5 3 5 6" xfId="25090" xr:uid="{00000000-0005-0000-0000-000097260000}"/>
    <cellStyle name="20 % - Markeringsfarve5 3 6" xfId="5712" xr:uid="{00000000-0005-0000-0000-000098260000}"/>
    <cellStyle name="20 % - Markeringsfarve5 3 6 2" xfId="5713" xr:uid="{00000000-0005-0000-0000-000099260000}"/>
    <cellStyle name="20 % - Markeringsfarve5 3 6 2 2" xfId="10765" xr:uid="{00000000-0005-0000-0000-00009A260000}"/>
    <cellStyle name="20 % - Markeringsfarve5 3 6 2 2 2" xfId="18537" xr:uid="{00000000-0005-0000-0000-00009B260000}"/>
    <cellStyle name="20 % - Markeringsfarve5 3 6 2 2 2 2" xfId="36488" xr:uid="{00000000-0005-0000-0000-00009C260000}"/>
    <cellStyle name="20 % - Markeringsfarve5 3 6 2 2 3" xfId="29487" xr:uid="{00000000-0005-0000-0000-00009D260000}"/>
    <cellStyle name="20 % - Markeringsfarve5 3 6 2 3" xfId="14138" xr:uid="{00000000-0005-0000-0000-00009E260000}"/>
    <cellStyle name="20 % - Markeringsfarve5 3 6 2 3 2" xfId="32096" xr:uid="{00000000-0005-0000-0000-00009F260000}"/>
    <cellStyle name="20 % - Markeringsfarve5 3 6 2 4" xfId="25094" xr:uid="{00000000-0005-0000-0000-0000A0260000}"/>
    <cellStyle name="20 % - Markeringsfarve5 3 6 3" xfId="5714" xr:uid="{00000000-0005-0000-0000-0000A1260000}"/>
    <cellStyle name="20 % - Markeringsfarve5 3 6 3 2" xfId="10041" xr:uid="{00000000-0005-0000-0000-0000A2260000}"/>
    <cellStyle name="20 % - Markeringsfarve5 3 6 3 2 2" xfId="17822" xr:uid="{00000000-0005-0000-0000-0000A3260000}"/>
    <cellStyle name="20 % - Markeringsfarve5 3 6 3 2 2 2" xfId="35773" xr:uid="{00000000-0005-0000-0000-0000A4260000}"/>
    <cellStyle name="20 % - Markeringsfarve5 3 6 3 2 3" xfId="28772" xr:uid="{00000000-0005-0000-0000-0000A5260000}"/>
    <cellStyle name="20 % - Markeringsfarve5 3 6 3 3" xfId="14139" xr:uid="{00000000-0005-0000-0000-0000A6260000}"/>
    <cellStyle name="20 % - Markeringsfarve5 3 6 3 3 2" xfId="32097" xr:uid="{00000000-0005-0000-0000-0000A7260000}"/>
    <cellStyle name="20 % - Markeringsfarve5 3 6 3 4" xfId="25095" xr:uid="{00000000-0005-0000-0000-0000A8260000}"/>
    <cellStyle name="20 % - Markeringsfarve5 3 6 4" xfId="8566" xr:uid="{00000000-0005-0000-0000-0000A9260000}"/>
    <cellStyle name="20 % - Markeringsfarve5 3 6 4 2" xfId="16355" xr:uid="{00000000-0005-0000-0000-0000AA260000}"/>
    <cellStyle name="20 % - Markeringsfarve5 3 6 4 2 2" xfId="34306" xr:uid="{00000000-0005-0000-0000-0000AB260000}"/>
    <cellStyle name="20 % - Markeringsfarve5 3 6 4 3" xfId="27305" xr:uid="{00000000-0005-0000-0000-0000AC260000}"/>
    <cellStyle name="20 % - Markeringsfarve5 3 6 5" xfId="14137" xr:uid="{00000000-0005-0000-0000-0000AD260000}"/>
    <cellStyle name="20 % - Markeringsfarve5 3 6 5 2" xfId="32095" xr:uid="{00000000-0005-0000-0000-0000AE260000}"/>
    <cellStyle name="20 % - Markeringsfarve5 3 6 6" xfId="25093" xr:uid="{00000000-0005-0000-0000-0000AF260000}"/>
    <cellStyle name="20 % - Markeringsfarve5 3 7" xfId="5715" xr:uid="{00000000-0005-0000-0000-0000B0260000}"/>
    <cellStyle name="20 % - Markeringsfarve5 3 7 2" xfId="5716" xr:uid="{00000000-0005-0000-0000-0000B1260000}"/>
    <cellStyle name="20 % - Markeringsfarve5 3 7 2 2" xfId="10882" xr:uid="{00000000-0005-0000-0000-0000B2260000}"/>
    <cellStyle name="20 % - Markeringsfarve5 3 7 2 2 2" xfId="18654" xr:uid="{00000000-0005-0000-0000-0000B3260000}"/>
    <cellStyle name="20 % - Markeringsfarve5 3 7 2 2 2 2" xfId="36605" xr:uid="{00000000-0005-0000-0000-0000B4260000}"/>
    <cellStyle name="20 % - Markeringsfarve5 3 7 2 2 3" xfId="29604" xr:uid="{00000000-0005-0000-0000-0000B5260000}"/>
    <cellStyle name="20 % - Markeringsfarve5 3 7 2 3" xfId="14141" xr:uid="{00000000-0005-0000-0000-0000B6260000}"/>
    <cellStyle name="20 % - Markeringsfarve5 3 7 2 3 2" xfId="32099" xr:uid="{00000000-0005-0000-0000-0000B7260000}"/>
    <cellStyle name="20 % - Markeringsfarve5 3 7 2 4" xfId="25097" xr:uid="{00000000-0005-0000-0000-0000B8260000}"/>
    <cellStyle name="20 % - Markeringsfarve5 3 7 3" xfId="5717" xr:uid="{00000000-0005-0000-0000-0000B9260000}"/>
    <cellStyle name="20 % - Markeringsfarve5 3 7 3 2" xfId="10158" xr:uid="{00000000-0005-0000-0000-0000BA260000}"/>
    <cellStyle name="20 % - Markeringsfarve5 3 7 3 2 2" xfId="17939" xr:uid="{00000000-0005-0000-0000-0000BB260000}"/>
    <cellStyle name="20 % - Markeringsfarve5 3 7 3 2 2 2" xfId="35890" xr:uid="{00000000-0005-0000-0000-0000BC260000}"/>
    <cellStyle name="20 % - Markeringsfarve5 3 7 3 2 3" xfId="28889" xr:uid="{00000000-0005-0000-0000-0000BD260000}"/>
    <cellStyle name="20 % - Markeringsfarve5 3 7 3 3" xfId="14142" xr:uid="{00000000-0005-0000-0000-0000BE260000}"/>
    <cellStyle name="20 % - Markeringsfarve5 3 7 3 3 2" xfId="32100" xr:uid="{00000000-0005-0000-0000-0000BF260000}"/>
    <cellStyle name="20 % - Markeringsfarve5 3 7 3 4" xfId="25098" xr:uid="{00000000-0005-0000-0000-0000C0260000}"/>
    <cellStyle name="20 % - Markeringsfarve5 3 7 4" xfId="8567" xr:uid="{00000000-0005-0000-0000-0000C1260000}"/>
    <cellStyle name="20 % - Markeringsfarve5 3 7 4 2" xfId="16356" xr:uid="{00000000-0005-0000-0000-0000C2260000}"/>
    <cellStyle name="20 % - Markeringsfarve5 3 7 4 2 2" xfId="34307" xr:uid="{00000000-0005-0000-0000-0000C3260000}"/>
    <cellStyle name="20 % - Markeringsfarve5 3 7 4 3" xfId="27306" xr:uid="{00000000-0005-0000-0000-0000C4260000}"/>
    <cellStyle name="20 % - Markeringsfarve5 3 7 5" xfId="14140" xr:uid="{00000000-0005-0000-0000-0000C5260000}"/>
    <cellStyle name="20 % - Markeringsfarve5 3 7 5 2" xfId="32098" xr:uid="{00000000-0005-0000-0000-0000C6260000}"/>
    <cellStyle name="20 % - Markeringsfarve5 3 7 6" xfId="25096" xr:uid="{00000000-0005-0000-0000-0000C7260000}"/>
    <cellStyle name="20 % - Markeringsfarve5 3 8" xfId="5718" xr:uid="{00000000-0005-0000-0000-0000C8260000}"/>
    <cellStyle name="20 % - Markeringsfarve5 3 8 2" xfId="5719" xr:uid="{00000000-0005-0000-0000-0000C9260000}"/>
    <cellStyle name="20 % - Markeringsfarve5 3 8 2 2" xfId="11017" xr:uid="{00000000-0005-0000-0000-0000CA260000}"/>
    <cellStyle name="20 % - Markeringsfarve5 3 8 2 2 2" xfId="18789" xr:uid="{00000000-0005-0000-0000-0000CB260000}"/>
    <cellStyle name="20 % - Markeringsfarve5 3 8 2 2 2 2" xfId="36740" xr:uid="{00000000-0005-0000-0000-0000CC260000}"/>
    <cellStyle name="20 % - Markeringsfarve5 3 8 2 2 3" xfId="29739" xr:uid="{00000000-0005-0000-0000-0000CD260000}"/>
    <cellStyle name="20 % - Markeringsfarve5 3 8 2 3" xfId="14144" xr:uid="{00000000-0005-0000-0000-0000CE260000}"/>
    <cellStyle name="20 % - Markeringsfarve5 3 8 2 3 2" xfId="32102" xr:uid="{00000000-0005-0000-0000-0000CF260000}"/>
    <cellStyle name="20 % - Markeringsfarve5 3 8 2 4" xfId="25100" xr:uid="{00000000-0005-0000-0000-0000D0260000}"/>
    <cellStyle name="20 % - Markeringsfarve5 3 8 3" xfId="5720" xr:uid="{00000000-0005-0000-0000-0000D1260000}"/>
    <cellStyle name="20 % - Markeringsfarve5 3 8 3 2" xfId="10294" xr:uid="{00000000-0005-0000-0000-0000D2260000}"/>
    <cellStyle name="20 % - Markeringsfarve5 3 8 3 2 2" xfId="18075" xr:uid="{00000000-0005-0000-0000-0000D3260000}"/>
    <cellStyle name="20 % - Markeringsfarve5 3 8 3 2 2 2" xfId="36026" xr:uid="{00000000-0005-0000-0000-0000D4260000}"/>
    <cellStyle name="20 % - Markeringsfarve5 3 8 3 2 3" xfId="29025" xr:uid="{00000000-0005-0000-0000-0000D5260000}"/>
    <cellStyle name="20 % - Markeringsfarve5 3 8 3 3" xfId="14145" xr:uid="{00000000-0005-0000-0000-0000D6260000}"/>
    <cellStyle name="20 % - Markeringsfarve5 3 8 3 3 2" xfId="32103" xr:uid="{00000000-0005-0000-0000-0000D7260000}"/>
    <cellStyle name="20 % - Markeringsfarve5 3 8 3 4" xfId="25101" xr:uid="{00000000-0005-0000-0000-0000D8260000}"/>
    <cellStyle name="20 % - Markeringsfarve5 3 8 4" xfId="8568" xr:uid="{00000000-0005-0000-0000-0000D9260000}"/>
    <cellStyle name="20 % - Markeringsfarve5 3 8 4 2" xfId="16357" xr:uid="{00000000-0005-0000-0000-0000DA260000}"/>
    <cellStyle name="20 % - Markeringsfarve5 3 8 4 2 2" xfId="34308" xr:uid="{00000000-0005-0000-0000-0000DB260000}"/>
    <cellStyle name="20 % - Markeringsfarve5 3 8 4 3" xfId="27307" xr:uid="{00000000-0005-0000-0000-0000DC260000}"/>
    <cellStyle name="20 % - Markeringsfarve5 3 8 5" xfId="14143" xr:uid="{00000000-0005-0000-0000-0000DD260000}"/>
    <cellStyle name="20 % - Markeringsfarve5 3 8 5 2" xfId="32101" xr:uid="{00000000-0005-0000-0000-0000DE260000}"/>
    <cellStyle name="20 % - Markeringsfarve5 3 8 6" xfId="25099" xr:uid="{00000000-0005-0000-0000-0000DF260000}"/>
    <cellStyle name="20 % - Markeringsfarve5 3 9" xfId="5721" xr:uid="{00000000-0005-0000-0000-0000E0260000}"/>
    <cellStyle name="20 % - Markeringsfarve5 3 9 2" xfId="10408" xr:uid="{00000000-0005-0000-0000-0000E1260000}"/>
    <cellStyle name="20 % - Markeringsfarve5 3 9 2 2" xfId="18180" xr:uid="{00000000-0005-0000-0000-0000E2260000}"/>
    <cellStyle name="20 % - Markeringsfarve5 3 9 2 2 2" xfId="36131" xr:uid="{00000000-0005-0000-0000-0000E3260000}"/>
    <cellStyle name="20 % - Markeringsfarve5 3 9 2 3" xfId="29130" xr:uid="{00000000-0005-0000-0000-0000E4260000}"/>
    <cellStyle name="20 % - Markeringsfarve5 3 9 3" xfId="14146" xr:uid="{00000000-0005-0000-0000-0000E5260000}"/>
    <cellStyle name="20 % - Markeringsfarve5 3 9 3 2" xfId="32104" xr:uid="{00000000-0005-0000-0000-0000E6260000}"/>
    <cellStyle name="20 % - Markeringsfarve5 3 9 4" xfId="25102" xr:uid="{00000000-0005-0000-0000-0000E7260000}"/>
    <cellStyle name="20 % - Markeringsfarve5 4" xfId="2910" xr:uid="{00000000-0005-0000-0000-0000E8260000}"/>
    <cellStyle name="20 % - Markeringsfarve5 4 10" xfId="14147" xr:uid="{00000000-0005-0000-0000-0000E9260000}"/>
    <cellStyle name="20 % - Markeringsfarve5 4 10 2" xfId="32105" xr:uid="{00000000-0005-0000-0000-0000EA260000}"/>
    <cellStyle name="20 % - Markeringsfarve5 4 11" xfId="5722" xr:uid="{00000000-0005-0000-0000-0000EB260000}"/>
    <cellStyle name="20 % - Markeringsfarve5 4 11 2" xfId="25103" xr:uid="{00000000-0005-0000-0000-0000EC260000}"/>
    <cellStyle name="20 % - Markeringsfarve5 4 12" xfId="22294" xr:uid="{00000000-0005-0000-0000-0000ED260000}"/>
    <cellStyle name="20 % - Markeringsfarve5 4 2" xfId="2911" xr:uid="{00000000-0005-0000-0000-0000EE260000}"/>
    <cellStyle name="20 % - Markeringsfarve5 4 2 2" xfId="5724" xr:uid="{00000000-0005-0000-0000-0000EF260000}"/>
    <cellStyle name="20 % - Markeringsfarve5 4 2 2 2" xfId="10552" xr:uid="{00000000-0005-0000-0000-0000F0260000}"/>
    <cellStyle name="20 % - Markeringsfarve5 4 2 2 2 2" xfId="18324" xr:uid="{00000000-0005-0000-0000-0000F1260000}"/>
    <cellStyle name="20 % - Markeringsfarve5 4 2 2 2 2 2" xfId="36275" xr:uid="{00000000-0005-0000-0000-0000F2260000}"/>
    <cellStyle name="20 % - Markeringsfarve5 4 2 2 2 3" xfId="29274" xr:uid="{00000000-0005-0000-0000-0000F3260000}"/>
    <cellStyle name="20 % - Markeringsfarve5 4 2 2 3" xfId="14149" xr:uid="{00000000-0005-0000-0000-0000F4260000}"/>
    <cellStyle name="20 % - Markeringsfarve5 4 2 2 3 2" xfId="32107" xr:uid="{00000000-0005-0000-0000-0000F5260000}"/>
    <cellStyle name="20 % - Markeringsfarve5 4 2 2 4" xfId="25105" xr:uid="{00000000-0005-0000-0000-0000F6260000}"/>
    <cellStyle name="20 % - Markeringsfarve5 4 2 3" xfId="5725" xr:uid="{00000000-0005-0000-0000-0000F7260000}"/>
    <cellStyle name="20 % - Markeringsfarve5 4 2 3 2" xfId="9782" xr:uid="{00000000-0005-0000-0000-0000F8260000}"/>
    <cellStyle name="20 % - Markeringsfarve5 4 2 3 2 2" xfId="17564" xr:uid="{00000000-0005-0000-0000-0000F9260000}"/>
    <cellStyle name="20 % - Markeringsfarve5 4 2 3 2 2 2" xfId="35515" xr:uid="{00000000-0005-0000-0000-0000FA260000}"/>
    <cellStyle name="20 % - Markeringsfarve5 4 2 3 2 3" xfId="28514" xr:uid="{00000000-0005-0000-0000-0000FB260000}"/>
    <cellStyle name="20 % - Markeringsfarve5 4 2 3 3" xfId="14150" xr:uid="{00000000-0005-0000-0000-0000FC260000}"/>
    <cellStyle name="20 % - Markeringsfarve5 4 2 3 3 2" xfId="32108" xr:uid="{00000000-0005-0000-0000-0000FD260000}"/>
    <cellStyle name="20 % - Markeringsfarve5 4 2 3 4" xfId="25106" xr:uid="{00000000-0005-0000-0000-0000FE260000}"/>
    <cellStyle name="20 % - Markeringsfarve5 4 2 4" xfId="8570" xr:uid="{00000000-0005-0000-0000-0000FF260000}"/>
    <cellStyle name="20 % - Markeringsfarve5 4 2 4 2" xfId="16359" xr:uid="{00000000-0005-0000-0000-000000270000}"/>
    <cellStyle name="20 % - Markeringsfarve5 4 2 4 2 2" xfId="34310" xr:uid="{00000000-0005-0000-0000-000001270000}"/>
    <cellStyle name="20 % - Markeringsfarve5 4 2 4 3" xfId="27309" xr:uid="{00000000-0005-0000-0000-000002270000}"/>
    <cellStyle name="20 % - Markeringsfarve5 4 2 5" xfId="14148" xr:uid="{00000000-0005-0000-0000-000003270000}"/>
    <cellStyle name="20 % - Markeringsfarve5 4 2 5 2" xfId="32106" xr:uid="{00000000-0005-0000-0000-000004270000}"/>
    <cellStyle name="20 % - Markeringsfarve5 4 2 6" xfId="5723" xr:uid="{00000000-0005-0000-0000-000005270000}"/>
    <cellStyle name="20 % - Markeringsfarve5 4 2 6 2" xfId="25104" xr:uid="{00000000-0005-0000-0000-000006270000}"/>
    <cellStyle name="20 % - Markeringsfarve5 4 2 7" xfId="22295" xr:uid="{00000000-0005-0000-0000-000007270000}"/>
    <cellStyle name="20 % - Markeringsfarve5 4 3" xfId="5726" xr:uid="{00000000-0005-0000-0000-000008270000}"/>
    <cellStyle name="20 % - Markeringsfarve5 4 3 2" xfId="5727" xr:uid="{00000000-0005-0000-0000-000009270000}"/>
    <cellStyle name="20 % - Markeringsfarve5 4 3 2 2" xfId="10666" xr:uid="{00000000-0005-0000-0000-00000A270000}"/>
    <cellStyle name="20 % - Markeringsfarve5 4 3 2 2 2" xfId="18438" xr:uid="{00000000-0005-0000-0000-00000B270000}"/>
    <cellStyle name="20 % - Markeringsfarve5 4 3 2 2 2 2" xfId="36389" xr:uid="{00000000-0005-0000-0000-00000C270000}"/>
    <cellStyle name="20 % - Markeringsfarve5 4 3 2 2 3" xfId="29388" xr:uid="{00000000-0005-0000-0000-00000D270000}"/>
    <cellStyle name="20 % - Markeringsfarve5 4 3 2 3" xfId="14152" xr:uid="{00000000-0005-0000-0000-00000E270000}"/>
    <cellStyle name="20 % - Markeringsfarve5 4 3 2 3 2" xfId="32110" xr:uid="{00000000-0005-0000-0000-00000F270000}"/>
    <cellStyle name="20 % - Markeringsfarve5 4 3 2 4" xfId="25108" xr:uid="{00000000-0005-0000-0000-000010270000}"/>
    <cellStyle name="20 % - Markeringsfarve5 4 3 3" xfId="5728" xr:uid="{00000000-0005-0000-0000-000011270000}"/>
    <cellStyle name="20 % - Markeringsfarve5 4 3 3 2" xfId="9896" xr:uid="{00000000-0005-0000-0000-000012270000}"/>
    <cellStyle name="20 % - Markeringsfarve5 4 3 3 2 2" xfId="17678" xr:uid="{00000000-0005-0000-0000-000013270000}"/>
    <cellStyle name="20 % - Markeringsfarve5 4 3 3 2 2 2" xfId="35629" xr:uid="{00000000-0005-0000-0000-000014270000}"/>
    <cellStyle name="20 % - Markeringsfarve5 4 3 3 2 3" xfId="28628" xr:uid="{00000000-0005-0000-0000-000015270000}"/>
    <cellStyle name="20 % - Markeringsfarve5 4 3 3 3" xfId="14153" xr:uid="{00000000-0005-0000-0000-000016270000}"/>
    <cellStyle name="20 % - Markeringsfarve5 4 3 3 3 2" xfId="32111" xr:uid="{00000000-0005-0000-0000-000017270000}"/>
    <cellStyle name="20 % - Markeringsfarve5 4 3 3 4" xfId="25109" xr:uid="{00000000-0005-0000-0000-000018270000}"/>
    <cellStyle name="20 % - Markeringsfarve5 4 3 4" xfId="8571" xr:uid="{00000000-0005-0000-0000-000019270000}"/>
    <cellStyle name="20 % - Markeringsfarve5 4 3 4 2" xfId="16360" xr:uid="{00000000-0005-0000-0000-00001A270000}"/>
    <cellStyle name="20 % - Markeringsfarve5 4 3 4 2 2" xfId="34311" xr:uid="{00000000-0005-0000-0000-00001B270000}"/>
    <cellStyle name="20 % - Markeringsfarve5 4 3 4 3" xfId="27310" xr:uid="{00000000-0005-0000-0000-00001C270000}"/>
    <cellStyle name="20 % - Markeringsfarve5 4 3 5" xfId="14151" xr:uid="{00000000-0005-0000-0000-00001D270000}"/>
    <cellStyle name="20 % - Markeringsfarve5 4 3 5 2" xfId="32109" xr:uid="{00000000-0005-0000-0000-00001E270000}"/>
    <cellStyle name="20 % - Markeringsfarve5 4 3 6" xfId="25107" xr:uid="{00000000-0005-0000-0000-00001F270000}"/>
    <cellStyle name="20 % - Markeringsfarve5 4 4" xfId="5729" xr:uid="{00000000-0005-0000-0000-000020270000}"/>
    <cellStyle name="20 % - Markeringsfarve5 4 4 2" xfId="5730" xr:uid="{00000000-0005-0000-0000-000021270000}"/>
    <cellStyle name="20 % - Markeringsfarve5 4 4 2 2" xfId="10790" xr:uid="{00000000-0005-0000-0000-000022270000}"/>
    <cellStyle name="20 % - Markeringsfarve5 4 4 2 2 2" xfId="18562" xr:uid="{00000000-0005-0000-0000-000023270000}"/>
    <cellStyle name="20 % - Markeringsfarve5 4 4 2 2 2 2" xfId="36513" xr:uid="{00000000-0005-0000-0000-000024270000}"/>
    <cellStyle name="20 % - Markeringsfarve5 4 4 2 2 3" xfId="29512" xr:uid="{00000000-0005-0000-0000-000025270000}"/>
    <cellStyle name="20 % - Markeringsfarve5 4 4 2 3" xfId="14155" xr:uid="{00000000-0005-0000-0000-000026270000}"/>
    <cellStyle name="20 % - Markeringsfarve5 4 4 2 3 2" xfId="32113" xr:uid="{00000000-0005-0000-0000-000027270000}"/>
    <cellStyle name="20 % - Markeringsfarve5 4 4 2 4" xfId="25111" xr:uid="{00000000-0005-0000-0000-000028270000}"/>
    <cellStyle name="20 % - Markeringsfarve5 4 4 3" xfId="5731" xr:uid="{00000000-0005-0000-0000-000029270000}"/>
    <cellStyle name="20 % - Markeringsfarve5 4 4 3 2" xfId="10066" xr:uid="{00000000-0005-0000-0000-00002A270000}"/>
    <cellStyle name="20 % - Markeringsfarve5 4 4 3 2 2" xfId="17847" xr:uid="{00000000-0005-0000-0000-00002B270000}"/>
    <cellStyle name="20 % - Markeringsfarve5 4 4 3 2 2 2" xfId="35798" xr:uid="{00000000-0005-0000-0000-00002C270000}"/>
    <cellStyle name="20 % - Markeringsfarve5 4 4 3 2 3" xfId="28797" xr:uid="{00000000-0005-0000-0000-00002D270000}"/>
    <cellStyle name="20 % - Markeringsfarve5 4 4 3 3" xfId="14156" xr:uid="{00000000-0005-0000-0000-00002E270000}"/>
    <cellStyle name="20 % - Markeringsfarve5 4 4 3 3 2" xfId="32114" xr:uid="{00000000-0005-0000-0000-00002F270000}"/>
    <cellStyle name="20 % - Markeringsfarve5 4 4 3 4" xfId="25112" xr:uid="{00000000-0005-0000-0000-000030270000}"/>
    <cellStyle name="20 % - Markeringsfarve5 4 4 4" xfId="8572" xr:uid="{00000000-0005-0000-0000-000031270000}"/>
    <cellStyle name="20 % - Markeringsfarve5 4 4 4 2" xfId="16361" xr:uid="{00000000-0005-0000-0000-000032270000}"/>
    <cellStyle name="20 % - Markeringsfarve5 4 4 4 2 2" xfId="34312" xr:uid="{00000000-0005-0000-0000-000033270000}"/>
    <cellStyle name="20 % - Markeringsfarve5 4 4 4 3" xfId="27311" xr:uid="{00000000-0005-0000-0000-000034270000}"/>
    <cellStyle name="20 % - Markeringsfarve5 4 4 5" xfId="14154" xr:uid="{00000000-0005-0000-0000-000035270000}"/>
    <cellStyle name="20 % - Markeringsfarve5 4 4 5 2" xfId="32112" xr:uid="{00000000-0005-0000-0000-000036270000}"/>
    <cellStyle name="20 % - Markeringsfarve5 4 4 6" xfId="25110" xr:uid="{00000000-0005-0000-0000-000037270000}"/>
    <cellStyle name="20 % - Markeringsfarve5 4 5" xfId="5732" xr:uid="{00000000-0005-0000-0000-000038270000}"/>
    <cellStyle name="20 % - Markeringsfarve5 4 5 2" xfId="5733" xr:uid="{00000000-0005-0000-0000-000039270000}"/>
    <cellStyle name="20 % - Markeringsfarve5 4 5 2 2" xfId="10907" xr:uid="{00000000-0005-0000-0000-00003A270000}"/>
    <cellStyle name="20 % - Markeringsfarve5 4 5 2 2 2" xfId="18679" xr:uid="{00000000-0005-0000-0000-00003B270000}"/>
    <cellStyle name="20 % - Markeringsfarve5 4 5 2 2 2 2" xfId="36630" xr:uid="{00000000-0005-0000-0000-00003C270000}"/>
    <cellStyle name="20 % - Markeringsfarve5 4 5 2 2 3" xfId="29629" xr:uid="{00000000-0005-0000-0000-00003D270000}"/>
    <cellStyle name="20 % - Markeringsfarve5 4 5 2 3" xfId="14158" xr:uid="{00000000-0005-0000-0000-00003E270000}"/>
    <cellStyle name="20 % - Markeringsfarve5 4 5 2 3 2" xfId="32116" xr:uid="{00000000-0005-0000-0000-00003F270000}"/>
    <cellStyle name="20 % - Markeringsfarve5 4 5 2 4" xfId="25114" xr:uid="{00000000-0005-0000-0000-000040270000}"/>
    <cellStyle name="20 % - Markeringsfarve5 4 5 3" xfId="5734" xr:uid="{00000000-0005-0000-0000-000041270000}"/>
    <cellStyle name="20 % - Markeringsfarve5 4 5 3 2" xfId="10183" xr:uid="{00000000-0005-0000-0000-000042270000}"/>
    <cellStyle name="20 % - Markeringsfarve5 4 5 3 2 2" xfId="17964" xr:uid="{00000000-0005-0000-0000-000043270000}"/>
    <cellStyle name="20 % - Markeringsfarve5 4 5 3 2 2 2" xfId="35915" xr:uid="{00000000-0005-0000-0000-000044270000}"/>
    <cellStyle name="20 % - Markeringsfarve5 4 5 3 2 3" xfId="28914" xr:uid="{00000000-0005-0000-0000-000045270000}"/>
    <cellStyle name="20 % - Markeringsfarve5 4 5 3 3" xfId="14159" xr:uid="{00000000-0005-0000-0000-000046270000}"/>
    <cellStyle name="20 % - Markeringsfarve5 4 5 3 3 2" xfId="32117" xr:uid="{00000000-0005-0000-0000-000047270000}"/>
    <cellStyle name="20 % - Markeringsfarve5 4 5 3 4" xfId="25115" xr:uid="{00000000-0005-0000-0000-000048270000}"/>
    <cellStyle name="20 % - Markeringsfarve5 4 5 4" xfId="8573" xr:uid="{00000000-0005-0000-0000-000049270000}"/>
    <cellStyle name="20 % - Markeringsfarve5 4 5 4 2" xfId="16362" xr:uid="{00000000-0005-0000-0000-00004A270000}"/>
    <cellStyle name="20 % - Markeringsfarve5 4 5 4 2 2" xfId="34313" xr:uid="{00000000-0005-0000-0000-00004B270000}"/>
    <cellStyle name="20 % - Markeringsfarve5 4 5 4 3" xfId="27312" xr:uid="{00000000-0005-0000-0000-00004C270000}"/>
    <cellStyle name="20 % - Markeringsfarve5 4 5 5" xfId="14157" xr:uid="{00000000-0005-0000-0000-00004D270000}"/>
    <cellStyle name="20 % - Markeringsfarve5 4 5 5 2" xfId="32115" xr:uid="{00000000-0005-0000-0000-00004E270000}"/>
    <cellStyle name="20 % - Markeringsfarve5 4 5 6" xfId="25113" xr:uid="{00000000-0005-0000-0000-00004F270000}"/>
    <cellStyle name="20 % - Markeringsfarve5 4 6" xfId="5735" xr:uid="{00000000-0005-0000-0000-000050270000}"/>
    <cellStyle name="20 % - Markeringsfarve5 4 6 2" xfId="5736" xr:uid="{00000000-0005-0000-0000-000051270000}"/>
    <cellStyle name="20 % - Markeringsfarve5 4 6 2 2" xfId="11020" xr:uid="{00000000-0005-0000-0000-000052270000}"/>
    <cellStyle name="20 % - Markeringsfarve5 4 6 2 2 2" xfId="18792" xr:uid="{00000000-0005-0000-0000-000053270000}"/>
    <cellStyle name="20 % - Markeringsfarve5 4 6 2 2 2 2" xfId="36743" xr:uid="{00000000-0005-0000-0000-000054270000}"/>
    <cellStyle name="20 % - Markeringsfarve5 4 6 2 2 3" xfId="29742" xr:uid="{00000000-0005-0000-0000-000055270000}"/>
    <cellStyle name="20 % - Markeringsfarve5 4 6 2 3" xfId="14161" xr:uid="{00000000-0005-0000-0000-000056270000}"/>
    <cellStyle name="20 % - Markeringsfarve5 4 6 2 3 2" xfId="32119" xr:uid="{00000000-0005-0000-0000-000057270000}"/>
    <cellStyle name="20 % - Markeringsfarve5 4 6 2 4" xfId="25117" xr:uid="{00000000-0005-0000-0000-000058270000}"/>
    <cellStyle name="20 % - Markeringsfarve5 4 6 3" xfId="5737" xr:uid="{00000000-0005-0000-0000-000059270000}"/>
    <cellStyle name="20 % - Markeringsfarve5 4 6 3 2" xfId="10297" xr:uid="{00000000-0005-0000-0000-00005A270000}"/>
    <cellStyle name="20 % - Markeringsfarve5 4 6 3 2 2" xfId="18078" xr:uid="{00000000-0005-0000-0000-00005B270000}"/>
    <cellStyle name="20 % - Markeringsfarve5 4 6 3 2 2 2" xfId="36029" xr:uid="{00000000-0005-0000-0000-00005C270000}"/>
    <cellStyle name="20 % - Markeringsfarve5 4 6 3 2 3" xfId="29028" xr:uid="{00000000-0005-0000-0000-00005D270000}"/>
    <cellStyle name="20 % - Markeringsfarve5 4 6 3 3" xfId="14162" xr:uid="{00000000-0005-0000-0000-00005E270000}"/>
    <cellStyle name="20 % - Markeringsfarve5 4 6 3 3 2" xfId="32120" xr:uid="{00000000-0005-0000-0000-00005F270000}"/>
    <cellStyle name="20 % - Markeringsfarve5 4 6 3 4" xfId="25118" xr:uid="{00000000-0005-0000-0000-000060270000}"/>
    <cellStyle name="20 % - Markeringsfarve5 4 6 4" xfId="8574" xr:uid="{00000000-0005-0000-0000-000061270000}"/>
    <cellStyle name="20 % - Markeringsfarve5 4 6 4 2" xfId="16363" xr:uid="{00000000-0005-0000-0000-000062270000}"/>
    <cellStyle name="20 % - Markeringsfarve5 4 6 4 2 2" xfId="34314" xr:uid="{00000000-0005-0000-0000-000063270000}"/>
    <cellStyle name="20 % - Markeringsfarve5 4 6 4 3" xfId="27313" xr:uid="{00000000-0005-0000-0000-000064270000}"/>
    <cellStyle name="20 % - Markeringsfarve5 4 6 5" xfId="14160" xr:uid="{00000000-0005-0000-0000-000065270000}"/>
    <cellStyle name="20 % - Markeringsfarve5 4 6 5 2" xfId="32118" xr:uid="{00000000-0005-0000-0000-000066270000}"/>
    <cellStyle name="20 % - Markeringsfarve5 4 6 6" xfId="25116" xr:uid="{00000000-0005-0000-0000-000067270000}"/>
    <cellStyle name="20 % - Markeringsfarve5 4 7" xfId="5738" xr:uid="{00000000-0005-0000-0000-000068270000}"/>
    <cellStyle name="20 % - Markeringsfarve5 4 7 2" xfId="10433" xr:uid="{00000000-0005-0000-0000-000069270000}"/>
    <cellStyle name="20 % - Markeringsfarve5 4 7 2 2" xfId="18205" xr:uid="{00000000-0005-0000-0000-00006A270000}"/>
    <cellStyle name="20 % - Markeringsfarve5 4 7 2 2 2" xfId="36156" xr:uid="{00000000-0005-0000-0000-00006B270000}"/>
    <cellStyle name="20 % - Markeringsfarve5 4 7 2 3" xfId="29155" xr:uid="{00000000-0005-0000-0000-00006C270000}"/>
    <cellStyle name="20 % - Markeringsfarve5 4 7 3" xfId="14163" xr:uid="{00000000-0005-0000-0000-00006D270000}"/>
    <cellStyle name="20 % - Markeringsfarve5 4 7 3 2" xfId="32121" xr:uid="{00000000-0005-0000-0000-00006E270000}"/>
    <cellStyle name="20 % - Markeringsfarve5 4 7 4" xfId="25119" xr:uid="{00000000-0005-0000-0000-00006F270000}"/>
    <cellStyle name="20 % - Markeringsfarve5 4 8" xfId="5739" xr:uid="{00000000-0005-0000-0000-000070270000}"/>
    <cellStyle name="20 % - Markeringsfarve5 4 8 2" xfId="9661" xr:uid="{00000000-0005-0000-0000-000071270000}"/>
    <cellStyle name="20 % - Markeringsfarve5 4 8 2 2" xfId="17443" xr:uid="{00000000-0005-0000-0000-000072270000}"/>
    <cellStyle name="20 % - Markeringsfarve5 4 8 2 2 2" xfId="35394" xr:uid="{00000000-0005-0000-0000-000073270000}"/>
    <cellStyle name="20 % - Markeringsfarve5 4 8 2 3" xfId="28393" xr:uid="{00000000-0005-0000-0000-000074270000}"/>
    <cellStyle name="20 % - Markeringsfarve5 4 8 3" xfId="14164" xr:uid="{00000000-0005-0000-0000-000075270000}"/>
    <cellStyle name="20 % - Markeringsfarve5 4 8 3 2" xfId="32122" xr:uid="{00000000-0005-0000-0000-000076270000}"/>
    <cellStyle name="20 % - Markeringsfarve5 4 8 4" xfId="25120" xr:uid="{00000000-0005-0000-0000-000077270000}"/>
    <cellStyle name="20 % - Markeringsfarve5 4 9" xfId="8569" xr:uid="{00000000-0005-0000-0000-000078270000}"/>
    <cellStyle name="20 % - Markeringsfarve5 4 9 2" xfId="16358" xr:uid="{00000000-0005-0000-0000-000079270000}"/>
    <cellStyle name="20 % - Markeringsfarve5 4 9 2 2" xfId="34309" xr:uid="{00000000-0005-0000-0000-00007A270000}"/>
    <cellStyle name="20 % - Markeringsfarve5 4 9 3" xfId="27308" xr:uid="{00000000-0005-0000-0000-00007B270000}"/>
    <cellStyle name="20 % - Markeringsfarve5 5" xfId="2912" xr:uid="{00000000-0005-0000-0000-00007C270000}"/>
    <cellStyle name="20 % - Markeringsfarve5 5 10" xfId="14165" xr:uid="{00000000-0005-0000-0000-00007D270000}"/>
    <cellStyle name="20 % - Markeringsfarve5 5 10 2" xfId="32123" xr:uid="{00000000-0005-0000-0000-00007E270000}"/>
    <cellStyle name="20 % - Markeringsfarve5 5 11" xfId="5740" xr:uid="{00000000-0005-0000-0000-00007F270000}"/>
    <cellStyle name="20 % - Markeringsfarve5 5 11 2" xfId="25121" xr:uid="{00000000-0005-0000-0000-000080270000}"/>
    <cellStyle name="20 % - Markeringsfarve5 5 12" xfId="22296" xr:uid="{00000000-0005-0000-0000-000081270000}"/>
    <cellStyle name="20 % - Markeringsfarve5 5 2" xfId="2913" xr:uid="{00000000-0005-0000-0000-000082270000}"/>
    <cellStyle name="20 % - Markeringsfarve5 5 2 2" xfId="5742" xr:uid="{00000000-0005-0000-0000-000083270000}"/>
    <cellStyle name="20 % - Markeringsfarve5 5 2 2 2" xfId="10591" xr:uid="{00000000-0005-0000-0000-000084270000}"/>
    <cellStyle name="20 % - Markeringsfarve5 5 2 2 2 2" xfId="18363" xr:uid="{00000000-0005-0000-0000-000085270000}"/>
    <cellStyle name="20 % - Markeringsfarve5 5 2 2 2 2 2" xfId="36314" xr:uid="{00000000-0005-0000-0000-000086270000}"/>
    <cellStyle name="20 % - Markeringsfarve5 5 2 2 2 3" xfId="29313" xr:uid="{00000000-0005-0000-0000-000087270000}"/>
    <cellStyle name="20 % - Markeringsfarve5 5 2 2 3" xfId="14167" xr:uid="{00000000-0005-0000-0000-000088270000}"/>
    <cellStyle name="20 % - Markeringsfarve5 5 2 2 3 2" xfId="32125" xr:uid="{00000000-0005-0000-0000-000089270000}"/>
    <cellStyle name="20 % - Markeringsfarve5 5 2 2 4" xfId="25123" xr:uid="{00000000-0005-0000-0000-00008A270000}"/>
    <cellStyle name="20 % - Markeringsfarve5 5 2 3" xfId="5743" xr:uid="{00000000-0005-0000-0000-00008B270000}"/>
    <cellStyle name="20 % - Markeringsfarve5 5 2 3 2" xfId="9821" xr:uid="{00000000-0005-0000-0000-00008C270000}"/>
    <cellStyle name="20 % - Markeringsfarve5 5 2 3 2 2" xfId="17603" xr:uid="{00000000-0005-0000-0000-00008D270000}"/>
    <cellStyle name="20 % - Markeringsfarve5 5 2 3 2 2 2" xfId="35554" xr:uid="{00000000-0005-0000-0000-00008E270000}"/>
    <cellStyle name="20 % - Markeringsfarve5 5 2 3 2 3" xfId="28553" xr:uid="{00000000-0005-0000-0000-00008F270000}"/>
    <cellStyle name="20 % - Markeringsfarve5 5 2 3 3" xfId="14168" xr:uid="{00000000-0005-0000-0000-000090270000}"/>
    <cellStyle name="20 % - Markeringsfarve5 5 2 3 3 2" xfId="32126" xr:uid="{00000000-0005-0000-0000-000091270000}"/>
    <cellStyle name="20 % - Markeringsfarve5 5 2 3 4" xfId="25124" xr:uid="{00000000-0005-0000-0000-000092270000}"/>
    <cellStyle name="20 % - Markeringsfarve5 5 2 4" xfId="8576" xr:uid="{00000000-0005-0000-0000-000093270000}"/>
    <cellStyle name="20 % - Markeringsfarve5 5 2 4 2" xfId="16365" xr:uid="{00000000-0005-0000-0000-000094270000}"/>
    <cellStyle name="20 % - Markeringsfarve5 5 2 4 2 2" xfId="34316" xr:uid="{00000000-0005-0000-0000-000095270000}"/>
    <cellStyle name="20 % - Markeringsfarve5 5 2 4 3" xfId="27315" xr:uid="{00000000-0005-0000-0000-000096270000}"/>
    <cellStyle name="20 % - Markeringsfarve5 5 2 5" xfId="14166" xr:uid="{00000000-0005-0000-0000-000097270000}"/>
    <cellStyle name="20 % - Markeringsfarve5 5 2 5 2" xfId="32124" xr:uid="{00000000-0005-0000-0000-000098270000}"/>
    <cellStyle name="20 % - Markeringsfarve5 5 2 6" xfId="5741" xr:uid="{00000000-0005-0000-0000-000099270000}"/>
    <cellStyle name="20 % - Markeringsfarve5 5 2 6 2" xfId="25122" xr:uid="{00000000-0005-0000-0000-00009A270000}"/>
    <cellStyle name="20 % - Markeringsfarve5 5 2 7" xfId="22297" xr:uid="{00000000-0005-0000-0000-00009B270000}"/>
    <cellStyle name="20 % - Markeringsfarve5 5 3" xfId="5744" xr:uid="{00000000-0005-0000-0000-00009C270000}"/>
    <cellStyle name="20 % - Markeringsfarve5 5 3 2" xfId="5745" xr:uid="{00000000-0005-0000-0000-00009D270000}"/>
    <cellStyle name="20 % - Markeringsfarve5 5 3 2 2" xfId="10667" xr:uid="{00000000-0005-0000-0000-00009E270000}"/>
    <cellStyle name="20 % - Markeringsfarve5 5 3 2 2 2" xfId="18439" xr:uid="{00000000-0005-0000-0000-00009F270000}"/>
    <cellStyle name="20 % - Markeringsfarve5 5 3 2 2 2 2" xfId="36390" xr:uid="{00000000-0005-0000-0000-0000A0270000}"/>
    <cellStyle name="20 % - Markeringsfarve5 5 3 2 2 3" xfId="29389" xr:uid="{00000000-0005-0000-0000-0000A1270000}"/>
    <cellStyle name="20 % - Markeringsfarve5 5 3 2 3" xfId="14170" xr:uid="{00000000-0005-0000-0000-0000A2270000}"/>
    <cellStyle name="20 % - Markeringsfarve5 5 3 2 3 2" xfId="32128" xr:uid="{00000000-0005-0000-0000-0000A3270000}"/>
    <cellStyle name="20 % - Markeringsfarve5 5 3 2 4" xfId="25126" xr:uid="{00000000-0005-0000-0000-0000A4270000}"/>
    <cellStyle name="20 % - Markeringsfarve5 5 3 3" xfId="5746" xr:uid="{00000000-0005-0000-0000-0000A5270000}"/>
    <cellStyle name="20 % - Markeringsfarve5 5 3 3 2" xfId="9897" xr:uid="{00000000-0005-0000-0000-0000A6270000}"/>
    <cellStyle name="20 % - Markeringsfarve5 5 3 3 2 2" xfId="17679" xr:uid="{00000000-0005-0000-0000-0000A7270000}"/>
    <cellStyle name="20 % - Markeringsfarve5 5 3 3 2 2 2" xfId="35630" xr:uid="{00000000-0005-0000-0000-0000A8270000}"/>
    <cellStyle name="20 % - Markeringsfarve5 5 3 3 2 3" xfId="28629" xr:uid="{00000000-0005-0000-0000-0000A9270000}"/>
    <cellStyle name="20 % - Markeringsfarve5 5 3 3 3" xfId="14171" xr:uid="{00000000-0005-0000-0000-0000AA270000}"/>
    <cellStyle name="20 % - Markeringsfarve5 5 3 3 3 2" xfId="32129" xr:uid="{00000000-0005-0000-0000-0000AB270000}"/>
    <cellStyle name="20 % - Markeringsfarve5 5 3 3 4" xfId="25127" xr:uid="{00000000-0005-0000-0000-0000AC270000}"/>
    <cellStyle name="20 % - Markeringsfarve5 5 3 4" xfId="8577" xr:uid="{00000000-0005-0000-0000-0000AD270000}"/>
    <cellStyle name="20 % - Markeringsfarve5 5 3 4 2" xfId="16366" xr:uid="{00000000-0005-0000-0000-0000AE270000}"/>
    <cellStyle name="20 % - Markeringsfarve5 5 3 4 2 2" xfId="34317" xr:uid="{00000000-0005-0000-0000-0000AF270000}"/>
    <cellStyle name="20 % - Markeringsfarve5 5 3 4 3" xfId="27316" xr:uid="{00000000-0005-0000-0000-0000B0270000}"/>
    <cellStyle name="20 % - Markeringsfarve5 5 3 5" xfId="14169" xr:uid="{00000000-0005-0000-0000-0000B1270000}"/>
    <cellStyle name="20 % - Markeringsfarve5 5 3 5 2" xfId="32127" xr:uid="{00000000-0005-0000-0000-0000B2270000}"/>
    <cellStyle name="20 % - Markeringsfarve5 5 3 6" xfId="25125" xr:uid="{00000000-0005-0000-0000-0000B3270000}"/>
    <cellStyle name="20 % - Markeringsfarve5 5 4" xfId="5747" xr:uid="{00000000-0005-0000-0000-0000B4270000}"/>
    <cellStyle name="20 % - Markeringsfarve5 5 4 2" xfId="5748" xr:uid="{00000000-0005-0000-0000-0000B5270000}"/>
    <cellStyle name="20 % - Markeringsfarve5 5 4 2 2" xfId="10829" xr:uid="{00000000-0005-0000-0000-0000B6270000}"/>
    <cellStyle name="20 % - Markeringsfarve5 5 4 2 2 2" xfId="18601" xr:uid="{00000000-0005-0000-0000-0000B7270000}"/>
    <cellStyle name="20 % - Markeringsfarve5 5 4 2 2 2 2" xfId="36552" xr:uid="{00000000-0005-0000-0000-0000B8270000}"/>
    <cellStyle name="20 % - Markeringsfarve5 5 4 2 2 3" xfId="29551" xr:uid="{00000000-0005-0000-0000-0000B9270000}"/>
    <cellStyle name="20 % - Markeringsfarve5 5 4 2 3" xfId="14173" xr:uid="{00000000-0005-0000-0000-0000BA270000}"/>
    <cellStyle name="20 % - Markeringsfarve5 5 4 2 3 2" xfId="32131" xr:uid="{00000000-0005-0000-0000-0000BB270000}"/>
    <cellStyle name="20 % - Markeringsfarve5 5 4 2 4" xfId="25129" xr:uid="{00000000-0005-0000-0000-0000BC270000}"/>
    <cellStyle name="20 % - Markeringsfarve5 5 4 3" xfId="5749" xr:uid="{00000000-0005-0000-0000-0000BD270000}"/>
    <cellStyle name="20 % - Markeringsfarve5 5 4 3 2" xfId="10105" xr:uid="{00000000-0005-0000-0000-0000BE270000}"/>
    <cellStyle name="20 % - Markeringsfarve5 5 4 3 2 2" xfId="17886" xr:uid="{00000000-0005-0000-0000-0000BF270000}"/>
    <cellStyle name="20 % - Markeringsfarve5 5 4 3 2 2 2" xfId="35837" xr:uid="{00000000-0005-0000-0000-0000C0270000}"/>
    <cellStyle name="20 % - Markeringsfarve5 5 4 3 2 3" xfId="28836" xr:uid="{00000000-0005-0000-0000-0000C1270000}"/>
    <cellStyle name="20 % - Markeringsfarve5 5 4 3 3" xfId="14174" xr:uid="{00000000-0005-0000-0000-0000C2270000}"/>
    <cellStyle name="20 % - Markeringsfarve5 5 4 3 3 2" xfId="32132" xr:uid="{00000000-0005-0000-0000-0000C3270000}"/>
    <cellStyle name="20 % - Markeringsfarve5 5 4 3 4" xfId="25130" xr:uid="{00000000-0005-0000-0000-0000C4270000}"/>
    <cellStyle name="20 % - Markeringsfarve5 5 4 4" xfId="8578" xr:uid="{00000000-0005-0000-0000-0000C5270000}"/>
    <cellStyle name="20 % - Markeringsfarve5 5 4 4 2" xfId="16367" xr:uid="{00000000-0005-0000-0000-0000C6270000}"/>
    <cellStyle name="20 % - Markeringsfarve5 5 4 4 2 2" xfId="34318" xr:uid="{00000000-0005-0000-0000-0000C7270000}"/>
    <cellStyle name="20 % - Markeringsfarve5 5 4 4 3" xfId="27317" xr:uid="{00000000-0005-0000-0000-0000C8270000}"/>
    <cellStyle name="20 % - Markeringsfarve5 5 4 5" xfId="14172" xr:uid="{00000000-0005-0000-0000-0000C9270000}"/>
    <cellStyle name="20 % - Markeringsfarve5 5 4 5 2" xfId="32130" xr:uid="{00000000-0005-0000-0000-0000CA270000}"/>
    <cellStyle name="20 % - Markeringsfarve5 5 4 6" xfId="25128" xr:uid="{00000000-0005-0000-0000-0000CB270000}"/>
    <cellStyle name="20 % - Markeringsfarve5 5 5" xfId="5750" xr:uid="{00000000-0005-0000-0000-0000CC270000}"/>
    <cellStyle name="20 % - Markeringsfarve5 5 5 2" xfId="5751" xr:uid="{00000000-0005-0000-0000-0000CD270000}"/>
    <cellStyle name="20 % - Markeringsfarve5 5 5 2 2" xfId="10946" xr:uid="{00000000-0005-0000-0000-0000CE270000}"/>
    <cellStyle name="20 % - Markeringsfarve5 5 5 2 2 2" xfId="18718" xr:uid="{00000000-0005-0000-0000-0000CF270000}"/>
    <cellStyle name="20 % - Markeringsfarve5 5 5 2 2 2 2" xfId="36669" xr:uid="{00000000-0005-0000-0000-0000D0270000}"/>
    <cellStyle name="20 % - Markeringsfarve5 5 5 2 2 3" xfId="29668" xr:uid="{00000000-0005-0000-0000-0000D1270000}"/>
    <cellStyle name="20 % - Markeringsfarve5 5 5 2 3" xfId="14176" xr:uid="{00000000-0005-0000-0000-0000D2270000}"/>
    <cellStyle name="20 % - Markeringsfarve5 5 5 2 3 2" xfId="32134" xr:uid="{00000000-0005-0000-0000-0000D3270000}"/>
    <cellStyle name="20 % - Markeringsfarve5 5 5 2 4" xfId="25132" xr:uid="{00000000-0005-0000-0000-0000D4270000}"/>
    <cellStyle name="20 % - Markeringsfarve5 5 5 3" xfId="5752" xr:uid="{00000000-0005-0000-0000-0000D5270000}"/>
    <cellStyle name="20 % - Markeringsfarve5 5 5 3 2" xfId="10222" xr:uid="{00000000-0005-0000-0000-0000D6270000}"/>
    <cellStyle name="20 % - Markeringsfarve5 5 5 3 2 2" xfId="18003" xr:uid="{00000000-0005-0000-0000-0000D7270000}"/>
    <cellStyle name="20 % - Markeringsfarve5 5 5 3 2 2 2" xfId="35954" xr:uid="{00000000-0005-0000-0000-0000D8270000}"/>
    <cellStyle name="20 % - Markeringsfarve5 5 5 3 2 3" xfId="28953" xr:uid="{00000000-0005-0000-0000-0000D9270000}"/>
    <cellStyle name="20 % - Markeringsfarve5 5 5 3 3" xfId="14177" xr:uid="{00000000-0005-0000-0000-0000DA270000}"/>
    <cellStyle name="20 % - Markeringsfarve5 5 5 3 3 2" xfId="32135" xr:uid="{00000000-0005-0000-0000-0000DB270000}"/>
    <cellStyle name="20 % - Markeringsfarve5 5 5 3 4" xfId="25133" xr:uid="{00000000-0005-0000-0000-0000DC270000}"/>
    <cellStyle name="20 % - Markeringsfarve5 5 5 4" xfId="8579" xr:uid="{00000000-0005-0000-0000-0000DD270000}"/>
    <cellStyle name="20 % - Markeringsfarve5 5 5 4 2" xfId="16368" xr:uid="{00000000-0005-0000-0000-0000DE270000}"/>
    <cellStyle name="20 % - Markeringsfarve5 5 5 4 2 2" xfId="34319" xr:uid="{00000000-0005-0000-0000-0000DF270000}"/>
    <cellStyle name="20 % - Markeringsfarve5 5 5 4 3" xfId="27318" xr:uid="{00000000-0005-0000-0000-0000E0270000}"/>
    <cellStyle name="20 % - Markeringsfarve5 5 5 5" xfId="14175" xr:uid="{00000000-0005-0000-0000-0000E1270000}"/>
    <cellStyle name="20 % - Markeringsfarve5 5 5 5 2" xfId="32133" xr:uid="{00000000-0005-0000-0000-0000E2270000}"/>
    <cellStyle name="20 % - Markeringsfarve5 5 5 6" xfId="25131" xr:uid="{00000000-0005-0000-0000-0000E3270000}"/>
    <cellStyle name="20 % - Markeringsfarve5 5 6" xfId="5753" xr:uid="{00000000-0005-0000-0000-0000E4270000}"/>
    <cellStyle name="20 % - Markeringsfarve5 5 6 2" xfId="5754" xr:uid="{00000000-0005-0000-0000-0000E5270000}"/>
    <cellStyle name="20 % - Markeringsfarve5 5 6 2 2" xfId="11021" xr:uid="{00000000-0005-0000-0000-0000E6270000}"/>
    <cellStyle name="20 % - Markeringsfarve5 5 6 2 2 2" xfId="18793" xr:uid="{00000000-0005-0000-0000-0000E7270000}"/>
    <cellStyle name="20 % - Markeringsfarve5 5 6 2 2 2 2" xfId="36744" xr:uid="{00000000-0005-0000-0000-0000E8270000}"/>
    <cellStyle name="20 % - Markeringsfarve5 5 6 2 2 3" xfId="29743" xr:uid="{00000000-0005-0000-0000-0000E9270000}"/>
    <cellStyle name="20 % - Markeringsfarve5 5 6 2 3" xfId="14179" xr:uid="{00000000-0005-0000-0000-0000EA270000}"/>
    <cellStyle name="20 % - Markeringsfarve5 5 6 2 3 2" xfId="32137" xr:uid="{00000000-0005-0000-0000-0000EB270000}"/>
    <cellStyle name="20 % - Markeringsfarve5 5 6 2 4" xfId="25135" xr:uid="{00000000-0005-0000-0000-0000EC270000}"/>
    <cellStyle name="20 % - Markeringsfarve5 5 6 3" xfId="5755" xr:uid="{00000000-0005-0000-0000-0000ED270000}"/>
    <cellStyle name="20 % - Markeringsfarve5 5 6 3 2" xfId="10298" xr:uid="{00000000-0005-0000-0000-0000EE270000}"/>
    <cellStyle name="20 % - Markeringsfarve5 5 6 3 2 2" xfId="18079" xr:uid="{00000000-0005-0000-0000-0000EF270000}"/>
    <cellStyle name="20 % - Markeringsfarve5 5 6 3 2 2 2" xfId="36030" xr:uid="{00000000-0005-0000-0000-0000F0270000}"/>
    <cellStyle name="20 % - Markeringsfarve5 5 6 3 2 3" xfId="29029" xr:uid="{00000000-0005-0000-0000-0000F1270000}"/>
    <cellStyle name="20 % - Markeringsfarve5 5 6 3 3" xfId="14180" xr:uid="{00000000-0005-0000-0000-0000F2270000}"/>
    <cellStyle name="20 % - Markeringsfarve5 5 6 3 3 2" xfId="32138" xr:uid="{00000000-0005-0000-0000-0000F3270000}"/>
    <cellStyle name="20 % - Markeringsfarve5 5 6 3 4" xfId="25136" xr:uid="{00000000-0005-0000-0000-0000F4270000}"/>
    <cellStyle name="20 % - Markeringsfarve5 5 6 4" xfId="8580" xr:uid="{00000000-0005-0000-0000-0000F5270000}"/>
    <cellStyle name="20 % - Markeringsfarve5 5 6 4 2" xfId="16369" xr:uid="{00000000-0005-0000-0000-0000F6270000}"/>
    <cellStyle name="20 % - Markeringsfarve5 5 6 4 2 2" xfId="34320" xr:uid="{00000000-0005-0000-0000-0000F7270000}"/>
    <cellStyle name="20 % - Markeringsfarve5 5 6 4 3" xfId="27319" xr:uid="{00000000-0005-0000-0000-0000F8270000}"/>
    <cellStyle name="20 % - Markeringsfarve5 5 6 5" xfId="14178" xr:uid="{00000000-0005-0000-0000-0000F9270000}"/>
    <cellStyle name="20 % - Markeringsfarve5 5 6 5 2" xfId="32136" xr:uid="{00000000-0005-0000-0000-0000FA270000}"/>
    <cellStyle name="20 % - Markeringsfarve5 5 6 6" xfId="25134" xr:uid="{00000000-0005-0000-0000-0000FB270000}"/>
    <cellStyle name="20 % - Markeringsfarve5 5 7" xfId="5756" xr:uid="{00000000-0005-0000-0000-0000FC270000}"/>
    <cellStyle name="20 % - Markeringsfarve5 5 7 2" xfId="10472" xr:uid="{00000000-0005-0000-0000-0000FD270000}"/>
    <cellStyle name="20 % - Markeringsfarve5 5 7 2 2" xfId="18244" xr:uid="{00000000-0005-0000-0000-0000FE270000}"/>
    <cellStyle name="20 % - Markeringsfarve5 5 7 2 2 2" xfId="36195" xr:uid="{00000000-0005-0000-0000-0000FF270000}"/>
    <cellStyle name="20 % - Markeringsfarve5 5 7 2 3" xfId="29194" xr:uid="{00000000-0005-0000-0000-000000280000}"/>
    <cellStyle name="20 % - Markeringsfarve5 5 7 3" xfId="14181" xr:uid="{00000000-0005-0000-0000-000001280000}"/>
    <cellStyle name="20 % - Markeringsfarve5 5 7 3 2" xfId="32139" xr:uid="{00000000-0005-0000-0000-000002280000}"/>
    <cellStyle name="20 % - Markeringsfarve5 5 7 4" xfId="25137" xr:uid="{00000000-0005-0000-0000-000003280000}"/>
    <cellStyle name="20 % - Markeringsfarve5 5 8" xfId="5757" xr:uid="{00000000-0005-0000-0000-000004280000}"/>
    <cellStyle name="20 % - Markeringsfarve5 5 8 2" xfId="9700" xr:uid="{00000000-0005-0000-0000-000005280000}"/>
    <cellStyle name="20 % - Markeringsfarve5 5 8 2 2" xfId="17482" xr:uid="{00000000-0005-0000-0000-000006280000}"/>
    <cellStyle name="20 % - Markeringsfarve5 5 8 2 2 2" xfId="35433" xr:uid="{00000000-0005-0000-0000-000007280000}"/>
    <cellStyle name="20 % - Markeringsfarve5 5 8 2 3" xfId="28432" xr:uid="{00000000-0005-0000-0000-000008280000}"/>
    <cellStyle name="20 % - Markeringsfarve5 5 8 3" xfId="14182" xr:uid="{00000000-0005-0000-0000-000009280000}"/>
    <cellStyle name="20 % - Markeringsfarve5 5 8 3 2" xfId="32140" xr:uid="{00000000-0005-0000-0000-00000A280000}"/>
    <cellStyle name="20 % - Markeringsfarve5 5 8 4" xfId="25138" xr:uid="{00000000-0005-0000-0000-00000B280000}"/>
    <cellStyle name="20 % - Markeringsfarve5 5 9" xfId="8575" xr:uid="{00000000-0005-0000-0000-00000C280000}"/>
    <cellStyle name="20 % - Markeringsfarve5 5 9 2" xfId="16364" xr:uid="{00000000-0005-0000-0000-00000D280000}"/>
    <cellStyle name="20 % - Markeringsfarve5 5 9 2 2" xfId="34315" xr:uid="{00000000-0005-0000-0000-00000E280000}"/>
    <cellStyle name="20 % - Markeringsfarve5 5 9 3" xfId="27314" xr:uid="{00000000-0005-0000-0000-00000F280000}"/>
    <cellStyle name="20 % - Markeringsfarve5 6" xfId="2914" xr:uid="{00000000-0005-0000-0000-000010280000}"/>
    <cellStyle name="20 % - Markeringsfarve5 6 2" xfId="2915" xr:uid="{00000000-0005-0000-0000-000011280000}"/>
    <cellStyle name="20 % - Markeringsfarve5 6 2 2" xfId="10513" xr:uid="{00000000-0005-0000-0000-000012280000}"/>
    <cellStyle name="20 % - Markeringsfarve5 6 2 2 2" xfId="18285" xr:uid="{00000000-0005-0000-0000-000013280000}"/>
    <cellStyle name="20 % - Markeringsfarve5 6 2 2 2 2" xfId="36236" xr:uid="{00000000-0005-0000-0000-000014280000}"/>
    <cellStyle name="20 % - Markeringsfarve5 6 2 2 3" xfId="29235" xr:uid="{00000000-0005-0000-0000-000015280000}"/>
    <cellStyle name="20 % - Markeringsfarve5 6 2 3" xfId="14184" xr:uid="{00000000-0005-0000-0000-000016280000}"/>
    <cellStyle name="20 % - Markeringsfarve5 6 2 3 2" xfId="32142" xr:uid="{00000000-0005-0000-0000-000017280000}"/>
    <cellStyle name="20 % - Markeringsfarve5 6 2 4" xfId="5759" xr:uid="{00000000-0005-0000-0000-000018280000}"/>
    <cellStyle name="20 % - Markeringsfarve5 6 2 4 2" xfId="25140" xr:uid="{00000000-0005-0000-0000-000019280000}"/>
    <cellStyle name="20 % - Markeringsfarve5 6 2 5" xfId="22299" xr:uid="{00000000-0005-0000-0000-00001A280000}"/>
    <cellStyle name="20 % - Markeringsfarve5 6 3" xfId="5760" xr:uid="{00000000-0005-0000-0000-00001B280000}"/>
    <cellStyle name="20 % - Markeringsfarve5 6 3 2" xfId="9743" xr:uid="{00000000-0005-0000-0000-00001C280000}"/>
    <cellStyle name="20 % - Markeringsfarve5 6 3 2 2" xfId="17525" xr:uid="{00000000-0005-0000-0000-00001D280000}"/>
    <cellStyle name="20 % - Markeringsfarve5 6 3 2 2 2" xfId="35476" xr:uid="{00000000-0005-0000-0000-00001E280000}"/>
    <cellStyle name="20 % - Markeringsfarve5 6 3 2 3" xfId="28475" xr:uid="{00000000-0005-0000-0000-00001F280000}"/>
    <cellStyle name="20 % - Markeringsfarve5 6 3 3" xfId="14185" xr:uid="{00000000-0005-0000-0000-000020280000}"/>
    <cellStyle name="20 % - Markeringsfarve5 6 3 3 2" xfId="32143" xr:uid="{00000000-0005-0000-0000-000021280000}"/>
    <cellStyle name="20 % - Markeringsfarve5 6 3 4" xfId="25141" xr:uid="{00000000-0005-0000-0000-000022280000}"/>
    <cellStyle name="20 % - Markeringsfarve5 6 4" xfId="8581" xr:uid="{00000000-0005-0000-0000-000023280000}"/>
    <cellStyle name="20 % - Markeringsfarve5 6 4 2" xfId="16370" xr:uid="{00000000-0005-0000-0000-000024280000}"/>
    <cellStyle name="20 % - Markeringsfarve5 6 4 2 2" xfId="34321" xr:uid="{00000000-0005-0000-0000-000025280000}"/>
    <cellStyle name="20 % - Markeringsfarve5 6 4 3" xfId="27320" xr:uid="{00000000-0005-0000-0000-000026280000}"/>
    <cellStyle name="20 % - Markeringsfarve5 6 5" xfId="14183" xr:uid="{00000000-0005-0000-0000-000027280000}"/>
    <cellStyle name="20 % - Markeringsfarve5 6 5 2" xfId="32141" xr:uid="{00000000-0005-0000-0000-000028280000}"/>
    <cellStyle name="20 % - Markeringsfarve5 6 6" xfId="5758" xr:uid="{00000000-0005-0000-0000-000029280000}"/>
    <cellStyle name="20 % - Markeringsfarve5 6 6 2" xfId="25139" xr:uid="{00000000-0005-0000-0000-00002A280000}"/>
    <cellStyle name="20 % - Markeringsfarve5 6 7" xfId="22298" xr:uid="{00000000-0005-0000-0000-00002B280000}"/>
    <cellStyle name="20 % - Markeringsfarve5 7" xfId="2916" xr:uid="{00000000-0005-0000-0000-00002C280000}"/>
    <cellStyle name="20 % - Markeringsfarve5 7 2" xfId="5762" xr:uid="{00000000-0005-0000-0000-00002D280000}"/>
    <cellStyle name="20 % - Markeringsfarve5 7 2 2" xfId="10659" xr:uid="{00000000-0005-0000-0000-00002E280000}"/>
    <cellStyle name="20 % - Markeringsfarve5 7 2 2 2" xfId="18431" xr:uid="{00000000-0005-0000-0000-00002F280000}"/>
    <cellStyle name="20 % - Markeringsfarve5 7 2 2 2 2" xfId="36382" xr:uid="{00000000-0005-0000-0000-000030280000}"/>
    <cellStyle name="20 % - Markeringsfarve5 7 2 2 3" xfId="29381" xr:uid="{00000000-0005-0000-0000-000031280000}"/>
    <cellStyle name="20 % - Markeringsfarve5 7 2 3" xfId="14187" xr:uid="{00000000-0005-0000-0000-000032280000}"/>
    <cellStyle name="20 % - Markeringsfarve5 7 2 3 2" xfId="32145" xr:uid="{00000000-0005-0000-0000-000033280000}"/>
    <cellStyle name="20 % - Markeringsfarve5 7 2 4" xfId="25143" xr:uid="{00000000-0005-0000-0000-000034280000}"/>
    <cellStyle name="20 % - Markeringsfarve5 7 3" xfId="5763" xr:uid="{00000000-0005-0000-0000-000035280000}"/>
    <cellStyle name="20 % - Markeringsfarve5 7 3 2" xfId="9889" xr:uid="{00000000-0005-0000-0000-000036280000}"/>
    <cellStyle name="20 % - Markeringsfarve5 7 3 2 2" xfId="17671" xr:uid="{00000000-0005-0000-0000-000037280000}"/>
    <cellStyle name="20 % - Markeringsfarve5 7 3 2 2 2" xfId="35622" xr:uid="{00000000-0005-0000-0000-000038280000}"/>
    <cellStyle name="20 % - Markeringsfarve5 7 3 2 3" xfId="28621" xr:uid="{00000000-0005-0000-0000-000039280000}"/>
    <cellStyle name="20 % - Markeringsfarve5 7 3 3" xfId="14188" xr:uid="{00000000-0005-0000-0000-00003A280000}"/>
    <cellStyle name="20 % - Markeringsfarve5 7 3 3 2" xfId="32146" xr:uid="{00000000-0005-0000-0000-00003B280000}"/>
    <cellStyle name="20 % - Markeringsfarve5 7 3 4" xfId="25144" xr:uid="{00000000-0005-0000-0000-00003C280000}"/>
    <cellStyle name="20 % - Markeringsfarve5 7 4" xfId="8582" xr:uid="{00000000-0005-0000-0000-00003D280000}"/>
    <cellStyle name="20 % - Markeringsfarve5 7 4 2" xfId="16371" xr:uid="{00000000-0005-0000-0000-00003E280000}"/>
    <cellStyle name="20 % - Markeringsfarve5 7 4 2 2" xfId="34322" xr:uid="{00000000-0005-0000-0000-00003F280000}"/>
    <cellStyle name="20 % - Markeringsfarve5 7 4 3" xfId="27321" xr:uid="{00000000-0005-0000-0000-000040280000}"/>
    <cellStyle name="20 % - Markeringsfarve5 7 5" xfId="14186" xr:uid="{00000000-0005-0000-0000-000041280000}"/>
    <cellStyle name="20 % - Markeringsfarve5 7 5 2" xfId="32144" xr:uid="{00000000-0005-0000-0000-000042280000}"/>
    <cellStyle name="20 % - Markeringsfarve5 7 6" xfId="5761" xr:uid="{00000000-0005-0000-0000-000043280000}"/>
    <cellStyle name="20 % - Markeringsfarve5 7 6 2" xfId="25142" xr:uid="{00000000-0005-0000-0000-000044280000}"/>
    <cellStyle name="20 % - Markeringsfarve5 7 7" xfId="22300" xr:uid="{00000000-0005-0000-0000-000045280000}"/>
    <cellStyle name="20 % - Markeringsfarve5 8" xfId="5764" xr:uid="{00000000-0005-0000-0000-000046280000}"/>
    <cellStyle name="20 % - Markeringsfarve5 8 2" xfId="5765" xr:uid="{00000000-0005-0000-0000-000047280000}"/>
    <cellStyle name="20 % - Markeringsfarve5 8 2 2" xfId="10751" xr:uid="{00000000-0005-0000-0000-000048280000}"/>
    <cellStyle name="20 % - Markeringsfarve5 8 2 2 2" xfId="18523" xr:uid="{00000000-0005-0000-0000-000049280000}"/>
    <cellStyle name="20 % - Markeringsfarve5 8 2 2 2 2" xfId="36474" xr:uid="{00000000-0005-0000-0000-00004A280000}"/>
    <cellStyle name="20 % - Markeringsfarve5 8 2 2 3" xfId="29473" xr:uid="{00000000-0005-0000-0000-00004B280000}"/>
    <cellStyle name="20 % - Markeringsfarve5 8 2 3" xfId="14190" xr:uid="{00000000-0005-0000-0000-00004C280000}"/>
    <cellStyle name="20 % - Markeringsfarve5 8 2 3 2" xfId="32148" xr:uid="{00000000-0005-0000-0000-00004D280000}"/>
    <cellStyle name="20 % - Markeringsfarve5 8 2 4" xfId="25146" xr:uid="{00000000-0005-0000-0000-00004E280000}"/>
    <cellStyle name="20 % - Markeringsfarve5 8 3" xfId="5766" xr:uid="{00000000-0005-0000-0000-00004F280000}"/>
    <cellStyle name="20 % - Markeringsfarve5 8 3 2" xfId="10027" xr:uid="{00000000-0005-0000-0000-000050280000}"/>
    <cellStyle name="20 % - Markeringsfarve5 8 3 2 2" xfId="17808" xr:uid="{00000000-0005-0000-0000-000051280000}"/>
    <cellStyle name="20 % - Markeringsfarve5 8 3 2 2 2" xfId="35759" xr:uid="{00000000-0005-0000-0000-000052280000}"/>
    <cellStyle name="20 % - Markeringsfarve5 8 3 2 3" xfId="28758" xr:uid="{00000000-0005-0000-0000-000053280000}"/>
    <cellStyle name="20 % - Markeringsfarve5 8 3 3" xfId="14191" xr:uid="{00000000-0005-0000-0000-000054280000}"/>
    <cellStyle name="20 % - Markeringsfarve5 8 3 3 2" xfId="32149" xr:uid="{00000000-0005-0000-0000-000055280000}"/>
    <cellStyle name="20 % - Markeringsfarve5 8 3 4" xfId="25147" xr:uid="{00000000-0005-0000-0000-000056280000}"/>
    <cellStyle name="20 % - Markeringsfarve5 8 4" xfId="8583" xr:uid="{00000000-0005-0000-0000-000057280000}"/>
    <cellStyle name="20 % - Markeringsfarve5 8 4 2" xfId="16372" xr:uid="{00000000-0005-0000-0000-000058280000}"/>
    <cellStyle name="20 % - Markeringsfarve5 8 4 2 2" xfId="34323" xr:uid="{00000000-0005-0000-0000-000059280000}"/>
    <cellStyle name="20 % - Markeringsfarve5 8 4 3" xfId="27322" xr:uid="{00000000-0005-0000-0000-00005A280000}"/>
    <cellStyle name="20 % - Markeringsfarve5 8 5" xfId="14189" xr:uid="{00000000-0005-0000-0000-00005B280000}"/>
    <cellStyle name="20 % - Markeringsfarve5 8 5 2" xfId="32147" xr:uid="{00000000-0005-0000-0000-00005C280000}"/>
    <cellStyle name="20 % - Markeringsfarve5 8 6" xfId="25145" xr:uid="{00000000-0005-0000-0000-00005D280000}"/>
    <cellStyle name="20 % - Markeringsfarve5 9" xfId="5767" xr:uid="{00000000-0005-0000-0000-00005E280000}"/>
    <cellStyle name="20 % - Markeringsfarve5 9 2" xfId="5768" xr:uid="{00000000-0005-0000-0000-00005F280000}"/>
    <cellStyle name="20 % - Markeringsfarve5 9 2 2" xfId="10868" xr:uid="{00000000-0005-0000-0000-000060280000}"/>
    <cellStyle name="20 % - Markeringsfarve5 9 2 2 2" xfId="18640" xr:uid="{00000000-0005-0000-0000-000061280000}"/>
    <cellStyle name="20 % - Markeringsfarve5 9 2 2 2 2" xfId="36591" xr:uid="{00000000-0005-0000-0000-000062280000}"/>
    <cellStyle name="20 % - Markeringsfarve5 9 2 2 3" xfId="29590" xr:uid="{00000000-0005-0000-0000-000063280000}"/>
    <cellStyle name="20 % - Markeringsfarve5 9 2 3" xfId="14193" xr:uid="{00000000-0005-0000-0000-000064280000}"/>
    <cellStyle name="20 % - Markeringsfarve5 9 2 3 2" xfId="32151" xr:uid="{00000000-0005-0000-0000-000065280000}"/>
    <cellStyle name="20 % - Markeringsfarve5 9 2 4" xfId="25149" xr:uid="{00000000-0005-0000-0000-000066280000}"/>
    <cellStyle name="20 % - Markeringsfarve5 9 3" xfId="5769" xr:uid="{00000000-0005-0000-0000-000067280000}"/>
    <cellStyle name="20 % - Markeringsfarve5 9 3 2" xfId="10144" xr:uid="{00000000-0005-0000-0000-000068280000}"/>
    <cellStyle name="20 % - Markeringsfarve5 9 3 2 2" xfId="17925" xr:uid="{00000000-0005-0000-0000-000069280000}"/>
    <cellStyle name="20 % - Markeringsfarve5 9 3 2 2 2" xfId="35876" xr:uid="{00000000-0005-0000-0000-00006A280000}"/>
    <cellStyle name="20 % - Markeringsfarve5 9 3 2 3" xfId="28875" xr:uid="{00000000-0005-0000-0000-00006B280000}"/>
    <cellStyle name="20 % - Markeringsfarve5 9 3 3" xfId="14194" xr:uid="{00000000-0005-0000-0000-00006C280000}"/>
    <cellStyle name="20 % - Markeringsfarve5 9 3 3 2" xfId="32152" xr:uid="{00000000-0005-0000-0000-00006D280000}"/>
    <cellStyle name="20 % - Markeringsfarve5 9 3 4" xfId="25150" xr:uid="{00000000-0005-0000-0000-00006E280000}"/>
    <cellStyle name="20 % - Markeringsfarve5 9 4" xfId="8584" xr:uid="{00000000-0005-0000-0000-00006F280000}"/>
    <cellStyle name="20 % - Markeringsfarve5 9 4 2" xfId="16373" xr:uid="{00000000-0005-0000-0000-000070280000}"/>
    <cellStyle name="20 % - Markeringsfarve5 9 4 2 2" xfId="34324" xr:uid="{00000000-0005-0000-0000-000071280000}"/>
    <cellStyle name="20 % - Markeringsfarve5 9 4 3" xfId="27323" xr:uid="{00000000-0005-0000-0000-000072280000}"/>
    <cellStyle name="20 % - Markeringsfarve5 9 5" xfId="14192" xr:uid="{00000000-0005-0000-0000-000073280000}"/>
    <cellStyle name="20 % - Markeringsfarve5 9 5 2" xfId="32150" xr:uid="{00000000-0005-0000-0000-000074280000}"/>
    <cellStyle name="20 % - Markeringsfarve5 9 6" xfId="25148" xr:uid="{00000000-0005-0000-0000-000075280000}"/>
    <cellStyle name="20 % - Markeringsfarve6 10" xfId="5771" xr:uid="{00000000-0005-0000-0000-000076280000}"/>
    <cellStyle name="20 % - Markeringsfarve6 10 2" xfId="5772" xr:uid="{00000000-0005-0000-0000-000077280000}"/>
    <cellStyle name="20 % - Markeringsfarve6 10 2 2" xfId="5773" xr:uid="{00000000-0005-0000-0000-000078280000}"/>
    <cellStyle name="20 % - Markeringsfarve6 10 2 2 2" xfId="11022" xr:uid="{00000000-0005-0000-0000-000079280000}"/>
    <cellStyle name="20 % - Markeringsfarve6 10 2 2 2 2" xfId="18794" xr:uid="{00000000-0005-0000-0000-00007A280000}"/>
    <cellStyle name="20 % - Markeringsfarve6 10 2 2 2 2 2" xfId="36745" xr:uid="{00000000-0005-0000-0000-00007B280000}"/>
    <cellStyle name="20 % - Markeringsfarve6 10 2 2 2 3" xfId="29744" xr:uid="{00000000-0005-0000-0000-00007C280000}"/>
    <cellStyle name="20 % - Markeringsfarve6 10 2 2 3" xfId="14198" xr:uid="{00000000-0005-0000-0000-00007D280000}"/>
    <cellStyle name="20 % - Markeringsfarve6 10 2 2 3 2" xfId="32156" xr:uid="{00000000-0005-0000-0000-00007E280000}"/>
    <cellStyle name="20 % - Markeringsfarve6 10 2 2 4" xfId="25154" xr:uid="{00000000-0005-0000-0000-00007F280000}"/>
    <cellStyle name="20 % - Markeringsfarve6 10 2 3" xfId="9524" xr:uid="{00000000-0005-0000-0000-000080280000}"/>
    <cellStyle name="20 % - Markeringsfarve6 10 2 3 2" xfId="17309" xr:uid="{00000000-0005-0000-0000-000081280000}"/>
    <cellStyle name="20 % - Markeringsfarve6 10 2 3 2 2" xfId="35260" xr:uid="{00000000-0005-0000-0000-000082280000}"/>
    <cellStyle name="20 % - Markeringsfarve6 10 2 3 3" xfId="28259" xr:uid="{00000000-0005-0000-0000-000083280000}"/>
    <cellStyle name="20 % - Markeringsfarve6 10 2 4" xfId="14197" xr:uid="{00000000-0005-0000-0000-000084280000}"/>
    <cellStyle name="20 % - Markeringsfarve6 10 2 4 2" xfId="32155" xr:uid="{00000000-0005-0000-0000-000085280000}"/>
    <cellStyle name="20 % - Markeringsfarve6 10 2 5" xfId="25153" xr:uid="{00000000-0005-0000-0000-000086280000}"/>
    <cellStyle name="20 % - Markeringsfarve6 10 3" xfId="5774" xr:uid="{00000000-0005-0000-0000-000087280000}"/>
    <cellStyle name="20 % - Markeringsfarve6 10 3 2" xfId="10299" xr:uid="{00000000-0005-0000-0000-000088280000}"/>
    <cellStyle name="20 % - Markeringsfarve6 10 3 2 2" xfId="18080" xr:uid="{00000000-0005-0000-0000-000089280000}"/>
    <cellStyle name="20 % - Markeringsfarve6 10 3 2 2 2" xfId="36031" xr:uid="{00000000-0005-0000-0000-00008A280000}"/>
    <cellStyle name="20 % - Markeringsfarve6 10 3 2 3" xfId="29030" xr:uid="{00000000-0005-0000-0000-00008B280000}"/>
    <cellStyle name="20 % - Markeringsfarve6 10 3 3" xfId="14199" xr:uid="{00000000-0005-0000-0000-00008C280000}"/>
    <cellStyle name="20 % - Markeringsfarve6 10 3 3 2" xfId="32157" xr:uid="{00000000-0005-0000-0000-00008D280000}"/>
    <cellStyle name="20 % - Markeringsfarve6 10 3 4" xfId="25155" xr:uid="{00000000-0005-0000-0000-00008E280000}"/>
    <cellStyle name="20 % - Markeringsfarve6 10 4" xfId="5775" xr:uid="{00000000-0005-0000-0000-00008F280000}"/>
    <cellStyle name="20 % - Markeringsfarve6 10 4 2" xfId="9994" xr:uid="{00000000-0005-0000-0000-000090280000}"/>
    <cellStyle name="20 % - Markeringsfarve6 10 4 2 2" xfId="17775" xr:uid="{00000000-0005-0000-0000-000091280000}"/>
    <cellStyle name="20 % - Markeringsfarve6 10 4 2 2 2" xfId="35726" xr:uid="{00000000-0005-0000-0000-000092280000}"/>
    <cellStyle name="20 % - Markeringsfarve6 10 4 2 3" xfId="28725" xr:uid="{00000000-0005-0000-0000-000093280000}"/>
    <cellStyle name="20 % - Markeringsfarve6 10 4 3" xfId="14200" xr:uid="{00000000-0005-0000-0000-000094280000}"/>
    <cellStyle name="20 % - Markeringsfarve6 10 4 3 2" xfId="32158" xr:uid="{00000000-0005-0000-0000-000095280000}"/>
    <cellStyle name="20 % - Markeringsfarve6 10 4 4" xfId="25156" xr:uid="{00000000-0005-0000-0000-000096280000}"/>
    <cellStyle name="20 % - Markeringsfarve6 10 5" xfId="8586" xr:uid="{00000000-0005-0000-0000-000097280000}"/>
    <cellStyle name="20 % - Markeringsfarve6 10 5 2" xfId="16375" xr:uid="{00000000-0005-0000-0000-000098280000}"/>
    <cellStyle name="20 % - Markeringsfarve6 10 5 2 2" xfId="34326" xr:uid="{00000000-0005-0000-0000-000099280000}"/>
    <cellStyle name="20 % - Markeringsfarve6 10 5 3" xfId="27325" xr:uid="{00000000-0005-0000-0000-00009A280000}"/>
    <cellStyle name="20 % - Markeringsfarve6 10 6" xfId="14196" xr:uid="{00000000-0005-0000-0000-00009B280000}"/>
    <cellStyle name="20 % - Markeringsfarve6 10 6 2" xfId="32154" xr:uid="{00000000-0005-0000-0000-00009C280000}"/>
    <cellStyle name="20 % - Markeringsfarve6 10 7" xfId="25152" xr:uid="{00000000-0005-0000-0000-00009D280000}"/>
    <cellStyle name="20 % - Markeringsfarve6 11" xfId="5776" xr:uid="{00000000-0005-0000-0000-00009E280000}"/>
    <cellStyle name="20 % - Markeringsfarve6 11 2" xfId="5777" xr:uid="{00000000-0005-0000-0000-00009F280000}"/>
    <cellStyle name="20 % - Markeringsfarve6 11 2 2" xfId="10395" xr:uid="{00000000-0005-0000-0000-0000A0280000}"/>
    <cellStyle name="20 % - Markeringsfarve6 11 2 2 2" xfId="18167" xr:uid="{00000000-0005-0000-0000-0000A1280000}"/>
    <cellStyle name="20 % - Markeringsfarve6 11 2 2 2 2" xfId="36118" xr:uid="{00000000-0005-0000-0000-0000A2280000}"/>
    <cellStyle name="20 % - Markeringsfarve6 11 2 2 3" xfId="29117" xr:uid="{00000000-0005-0000-0000-0000A3280000}"/>
    <cellStyle name="20 % - Markeringsfarve6 11 2 3" xfId="14202" xr:uid="{00000000-0005-0000-0000-0000A4280000}"/>
    <cellStyle name="20 % - Markeringsfarve6 11 2 3 2" xfId="32160" xr:uid="{00000000-0005-0000-0000-0000A5280000}"/>
    <cellStyle name="20 % - Markeringsfarve6 11 2 4" xfId="25158" xr:uid="{00000000-0005-0000-0000-0000A6280000}"/>
    <cellStyle name="20 % - Markeringsfarve6 11 3" xfId="5778" xr:uid="{00000000-0005-0000-0000-0000A7280000}"/>
    <cellStyle name="20 % - Markeringsfarve6 11 3 2" xfId="11603" xr:uid="{00000000-0005-0000-0000-0000A8280000}"/>
    <cellStyle name="20 % - Markeringsfarve6 11 3 2 2" xfId="19354" xr:uid="{00000000-0005-0000-0000-0000A9280000}"/>
    <cellStyle name="20 % - Markeringsfarve6 11 3 2 2 2" xfId="37305" xr:uid="{00000000-0005-0000-0000-0000AA280000}"/>
    <cellStyle name="20 % - Markeringsfarve6 11 3 2 3" xfId="30304" xr:uid="{00000000-0005-0000-0000-0000AB280000}"/>
    <cellStyle name="20 % - Markeringsfarve6 11 3 3" xfId="14203" xr:uid="{00000000-0005-0000-0000-0000AC280000}"/>
    <cellStyle name="20 % - Markeringsfarve6 11 3 3 2" xfId="32161" xr:uid="{00000000-0005-0000-0000-0000AD280000}"/>
    <cellStyle name="20 % - Markeringsfarve6 11 3 4" xfId="25159" xr:uid="{00000000-0005-0000-0000-0000AE280000}"/>
    <cellStyle name="20 % - Markeringsfarve6 11 4" xfId="8587" xr:uid="{00000000-0005-0000-0000-0000AF280000}"/>
    <cellStyle name="20 % - Markeringsfarve6 11 4 2" xfId="16376" xr:uid="{00000000-0005-0000-0000-0000B0280000}"/>
    <cellStyle name="20 % - Markeringsfarve6 11 4 2 2" xfId="34327" xr:uid="{00000000-0005-0000-0000-0000B1280000}"/>
    <cellStyle name="20 % - Markeringsfarve6 11 4 3" xfId="27326" xr:uid="{00000000-0005-0000-0000-0000B2280000}"/>
    <cellStyle name="20 % - Markeringsfarve6 11 5" xfId="14201" xr:uid="{00000000-0005-0000-0000-0000B3280000}"/>
    <cellStyle name="20 % - Markeringsfarve6 11 5 2" xfId="32159" xr:uid="{00000000-0005-0000-0000-0000B4280000}"/>
    <cellStyle name="20 % - Markeringsfarve6 11 6" xfId="25157" xr:uid="{00000000-0005-0000-0000-0000B5280000}"/>
    <cellStyle name="20 % - Markeringsfarve6 12" xfId="5779" xr:uid="{00000000-0005-0000-0000-0000B6280000}"/>
    <cellStyle name="20 % - Markeringsfarve6 12 2" xfId="5780" xr:uid="{00000000-0005-0000-0000-0000B7280000}"/>
    <cellStyle name="20 % - Markeringsfarve6 12 2 2" xfId="11328" xr:uid="{00000000-0005-0000-0000-0000B8280000}"/>
    <cellStyle name="20 % - Markeringsfarve6 12 2 2 2" xfId="19091" xr:uid="{00000000-0005-0000-0000-0000B9280000}"/>
    <cellStyle name="20 % - Markeringsfarve6 12 2 2 2 2" xfId="37042" xr:uid="{00000000-0005-0000-0000-0000BA280000}"/>
    <cellStyle name="20 % - Markeringsfarve6 12 2 2 3" xfId="30041" xr:uid="{00000000-0005-0000-0000-0000BB280000}"/>
    <cellStyle name="20 % - Markeringsfarve6 12 2 3" xfId="14205" xr:uid="{00000000-0005-0000-0000-0000BC280000}"/>
    <cellStyle name="20 % - Markeringsfarve6 12 2 3 2" xfId="32163" xr:uid="{00000000-0005-0000-0000-0000BD280000}"/>
    <cellStyle name="20 % - Markeringsfarve6 12 2 4" xfId="25161" xr:uid="{00000000-0005-0000-0000-0000BE280000}"/>
    <cellStyle name="20 % - Markeringsfarve6 12 3" xfId="8588" xr:uid="{00000000-0005-0000-0000-0000BF280000}"/>
    <cellStyle name="20 % - Markeringsfarve6 12 3 2" xfId="16377" xr:uid="{00000000-0005-0000-0000-0000C0280000}"/>
    <cellStyle name="20 % - Markeringsfarve6 12 3 2 2" xfId="34328" xr:uid="{00000000-0005-0000-0000-0000C1280000}"/>
    <cellStyle name="20 % - Markeringsfarve6 12 3 3" xfId="27327" xr:uid="{00000000-0005-0000-0000-0000C2280000}"/>
    <cellStyle name="20 % - Markeringsfarve6 12 4" xfId="14204" xr:uid="{00000000-0005-0000-0000-0000C3280000}"/>
    <cellStyle name="20 % - Markeringsfarve6 12 4 2" xfId="32162" xr:uid="{00000000-0005-0000-0000-0000C4280000}"/>
    <cellStyle name="20 % - Markeringsfarve6 12 5" xfId="25160" xr:uid="{00000000-0005-0000-0000-0000C5280000}"/>
    <cellStyle name="20 % - Markeringsfarve6 13" xfId="5781" xr:uid="{00000000-0005-0000-0000-0000C6280000}"/>
    <cellStyle name="20 % - Markeringsfarve6 13 2" xfId="5782" xr:uid="{00000000-0005-0000-0000-0000C7280000}"/>
    <cellStyle name="20 % - Markeringsfarve6 13 2 2" xfId="11564" xr:uid="{00000000-0005-0000-0000-0000C8280000}"/>
    <cellStyle name="20 % - Markeringsfarve6 13 2 2 2" xfId="19317" xr:uid="{00000000-0005-0000-0000-0000C9280000}"/>
    <cellStyle name="20 % - Markeringsfarve6 13 2 2 2 2" xfId="37268" xr:uid="{00000000-0005-0000-0000-0000CA280000}"/>
    <cellStyle name="20 % - Markeringsfarve6 13 2 2 3" xfId="30267" xr:uid="{00000000-0005-0000-0000-0000CB280000}"/>
    <cellStyle name="20 % - Markeringsfarve6 13 2 3" xfId="14207" xr:uid="{00000000-0005-0000-0000-0000CC280000}"/>
    <cellStyle name="20 % - Markeringsfarve6 13 2 3 2" xfId="32165" xr:uid="{00000000-0005-0000-0000-0000CD280000}"/>
    <cellStyle name="20 % - Markeringsfarve6 13 2 4" xfId="25163" xr:uid="{00000000-0005-0000-0000-0000CE280000}"/>
    <cellStyle name="20 % - Markeringsfarve6 13 3" xfId="8589" xr:uid="{00000000-0005-0000-0000-0000CF280000}"/>
    <cellStyle name="20 % - Markeringsfarve6 13 3 2" xfId="16378" xr:uid="{00000000-0005-0000-0000-0000D0280000}"/>
    <cellStyle name="20 % - Markeringsfarve6 13 3 2 2" xfId="34329" xr:uid="{00000000-0005-0000-0000-0000D1280000}"/>
    <cellStyle name="20 % - Markeringsfarve6 13 3 3" xfId="27328" xr:uid="{00000000-0005-0000-0000-0000D2280000}"/>
    <cellStyle name="20 % - Markeringsfarve6 13 4" xfId="14206" xr:uid="{00000000-0005-0000-0000-0000D3280000}"/>
    <cellStyle name="20 % - Markeringsfarve6 13 4 2" xfId="32164" xr:uid="{00000000-0005-0000-0000-0000D4280000}"/>
    <cellStyle name="20 % - Markeringsfarve6 13 5" xfId="25162" xr:uid="{00000000-0005-0000-0000-0000D5280000}"/>
    <cellStyle name="20 % - Markeringsfarve6 14" xfId="5783" xr:uid="{00000000-0005-0000-0000-0000D6280000}"/>
    <cellStyle name="20 % - Markeringsfarve6 14 2" xfId="5784" xr:uid="{00000000-0005-0000-0000-0000D7280000}"/>
    <cellStyle name="20 % - Markeringsfarve6 14 2 2" xfId="11135" xr:uid="{00000000-0005-0000-0000-0000D8280000}"/>
    <cellStyle name="20 % - Markeringsfarve6 14 2 2 2" xfId="18903" xr:uid="{00000000-0005-0000-0000-0000D9280000}"/>
    <cellStyle name="20 % - Markeringsfarve6 14 2 2 2 2" xfId="36854" xr:uid="{00000000-0005-0000-0000-0000DA280000}"/>
    <cellStyle name="20 % - Markeringsfarve6 14 2 2 3" xfId="29853" xr:uid="{00000000-0005-0000-0000-0000DB280000}"/>
    <cellStyle name="20 % - Markeringsfarve6 14 2 3" xfId="14209" xr:uid="{00000000-0005-0000-0000-0000DC280000}"/>
    <cellStyle name="20 % - Markeringsfarve6 14 2 3 2" xfId="32167" xr:uid="{00000000-0005-0000-0000-0000DD280000}"/>
    <cellStyle name="20 % - Markeringsfarve6 14 2 4" xfId="25165" xr:uid="{00000000-0005-0000-0000-0000DE280000}"/>
    <cellStyle name="20 % - Markeringsfarve6 14 3" xfId="8585" xr:uid="{00000000-0005-0000-0000-0000DF280000}"/>
    <cellStyle name="20 % - Markeringsfarve6 14 3 2" xfId="16374" xr:uid="{00000000-0005-0000-0000-0000E0280000}"/>
    <cellStyle name="20 % - Markeringsfarve6 14 3 2 2" xfId="34325" xr:uid="{00000000-0005-0000-0000-0000E1280000}"/>
    <cellStyle name="20 % - Markeringsfarve6 14 3 3" xfId="27324" xr:uid="{00000000-0005-0000-0000-0000E2280000}"/>
    <cellStyle name="20 % - Markeringsfarve6 14 4" xfId="14208" xr:uid="{00000000-0005-0000-0000-0000E3280000}"/>
    <cellStyle name="20 % - Markeringsfarve6 14 4 2" xfId="32166" xr:uid="{00000000-0005-0000-0000-0000E4280000}"/>
    <cellStyle name="20 % - Markeringsfarve6 14 5" xfId="25164" xr:uid="{00000000-0005-0000-0000-0000E5280000}"/>
    <cellStyle name="20 % - Markeringsfarve6 15" xfId="5785" xr:uid="{00000000-0005-0000-0000-0000E6280000}"/>
    <cellStyle name="20 % - Markeringsfarve6 15 2" xfId="9620" xr:uid="{00000000-0005-0000-0000-0000E7280000}"/>
    <cellStyle name="20 % - Markeringsfarve6 15 2 2" xfId="17404" xr:uid="{00000000-0005-0000-0000-0000E8280000}"/>
    <cellStyle name="20 % - Markeringsfarve6 15 2 2 2" xfId="35355" xr:uid="{00000000-0005-0000-0000-0000E9280000}"/>
    <cellStyle name="20 % - Markeringsfarve6 15 2 3" xfId="28354" xr:uid="{00000000-0005-0000-0000-0000EA280000}"/>
    <cellStyle name="20 % - Markeringsfarve6 15 3" xfId="14210" xr:uid="{00000000-0005-0000-0000-0000EB280000}"/>
    <cellStyle name="20 % - Markeringsfarve6 15 3 2" xfId="32168" xr:uid="{00000000-0005-0000-0000-0000EC280000}"/>
    <cellStyle name="20 % - Markeringsfarve6 15 4" xfId="25166" xr:uid="{00000000-0005-0000-0000-0000ED280000}"/>
    <cellStyle name="20 % - Markeringsfarve6 16" xfId="5786" xr:uid="{00000000-0005-0000-0000-0000EE280000}"/>
    <cellStyle name="20 % - Markeringsfarve6 16 2" xfId="11617" xr:uid="{00000000-0005-0000-0000-0000EF280000}"/>
    <cellStyle name="20 % - Markeringsfarve6 16 2 2" xfId="19368" xr:uid="{00000000-0005-0000-0000-0000F0280000}"/>
    <cellStyle name="20 % - Markeringsfarve6 16 2 2 2" xfId="37319" xr:uid="{00000000-0005-0000-0000-0000F1280000}"/>
    <cellStyle name="20 % - Markeringsfarve6 16 2 3" xfId="30318" xr:uid="{00000000-0005-0000-0000-0000F2280000}"/>
    <cellStyle name="20 % - Markeringsfarve6 16 3" xfId="14211" xr:uid="{00000000-0005-0000-0000-0000F3280000}"/>
    <cellStyle name="20 % - Markeringsfarve6 16 3 2" xfId="32169" xr:uid="{00000000-0005-0000-0000-0000F4280000}"/>
    <cellStyle name="20 % - Markeringsfarve6 16 4" xfId="25167" xr:uid="{00000000-0005-0000-0000-0000F5280000}"/>
    <cellStyle name="20 % - Markeringsfarve6 17" xfId="5787" xr:uid="{00000000-0005-0000-0000-0000F6280000}"/>
    <cellStyle name="20 % - Markeringsfarve6 17 2" xfId="9992" xr:uid="{00000000-0005-0000-0000-0000F7280000}"/>
    <cellStyle name="20 % - Markeringsfarve6 17 2 2" xfId="17773" xr:uid="{00000000-0005-0000-0000-0000F8280000}"/>
    <cellStyle name="20 % - Markeringsfarve6 17 2 2 2" xfId="35724" xr:uid="{00000000-0005-0000-0000-0000F9280000}"/>
    <cellStyle name="20 % - Markeringsfarve6 17 2 3" xfId="28723" xr:uid="{00000000-0005-0000-0000-0000FA280000}"/>
    <cellStyle name="20 % - Markeringsfarve6 17 3" xfId="14212" xr:uid="{00000000-0005-0000-0000-0000FB280000}"/>
    <cellStyle name="20 % - Markeringsfarve6 17 3 2" xfId="32170" xr:uid="{00000000-0005-0000-0000-0000FC280000}"/>
    <cellStyle name="20 % - Markeringsfarve6 17 4" xfId="25168" xr:uid="{00000000-0005-0000-0000-0000FD280000}"/>
    <cellStyle name="20 % - Markeringsfarve6 18" xfId="8300" xr:uid="{00000000-0005-0000-0000-0000FE280000}"/>
    <cellStyle name="20 % - Markeringsfarve6 18 2" xfId="16090" xr:uid="{00000000-0005-0000-0000-0000FF280000}"/>
    <cellStyle name="20 % - Markeringsfarve6 18 2 2" xfId="34041" xr:uid="{00000000-0005-0000-0000-000000290000}"/>
    <cellStyle name="20 % - Markeringsfarve6 18 3" xfId="27040" xr:uid="{00000000-0005-0000-0000-000001290000}"/>
    <cellStyle name="20 % - Markeringsfarve6 19" xfId="5770" xr:uid="{00000000-0005-0000-0000-000002290000}"/>
    <cellStyle name="20 % - Markeringsfarve6 19 2" xfId="14195" xr:uid="{00000000-0005-0000-0000-000003290000}"/>
    <cellStyle name="20 % - Markeringsfarve6 19 2 2" xfId="32153" xr:uid="{00000000-0005-0000-0000-000004290000}"/>
    <cellStyle name="20 % - Markeringsfarve6 19 3" xfId="25151" xr:uid="{00000000-0005-0000-0000-000005290000}"/>
    <cellStyle name="20 % - Markeringsfarve6 2" xfId="2917" xr:uid="{00000000-0005-0000-0000-000006290000}"/>
    <cellStyle name="20 % - Markeringsfarve6 2 10" xfId="5789" xr:uid="{00000000-0005-0000-0000-000007290000}"/>
    <cellStyle name="20 % - Markeringsfarve6 2 10 2" xfId="9649" xr:uid="{00000000-0005-0000-0000-000008290000}"/>
    <cellStyle name="20 % - Markeringsfarve6 2 10 2 2" xfId="17431" xr:uid="{00000000-0005-0000-0000-000009290000}"/>
    <cellStyle name="20 % - Markeringsfarve6 2 10 2 2 2" xfId="35382" xr:uid="{00000000-0005-0000-0000-00000A290000}"/>
    <cellStyle name="20 % - Markeringsfarve6 2 10 2 3" xfId="28381" xr:uid="{00000000-0005-0000-0000-00000B290000}"/>
    <cellStyle name="20 % - Markeringsfarve6 2 10 3" xfId="14214" xr:uid="{00000000-0005-0000-0000-00000C290000}"/>
    <cellStyle name="20 % - Markeringsfarve6 2 10 3 2" xfId="32172" xr:uid="{00000000-0005-0000-0000-00000D290000}"/>
    <cellStyle name="20 % - Markeringsfarve6 2 10 4" xfId="25170" xr:uid="{00000000-0005-0000-0000-00000E290000}"/>
    <cellStyle name="20 % - Markeringsfarve6 2 11" xfId="5790" xr:uid="{00000000-0005-0000-0000-00000F290000}"/>
    <cellStyle name="20 % - Markeringsfarve6 2 11 2" xfId="11286" xr:uid="{00000000-0005-0000-0000-000010290000}"/>
    <cellStyle name="20 % - Markeringsfarve6 2 11 2 2" xfId="19050" xr:uid="{00000000-0005-0000-0000-000011290000}"/>
    <cellStyle name="20 % - Markeringsfarve6 2 11 2 2 2" xfId="37001" xr:uid="{00000000-0005-0000-0000-000012290000}"/>
    <cellStyle name="20 % - Markeringsfarve6 2 11 2 3" xfId="30000" xr:uid="{00000000-0005-0000-0000-000013290000}"/>
    <cellStyle name="20 % - Markeringsfarve6 2 11 3" xfId="14215" xr:uid="{00000000-0005-0000-0000-000014290000}"/>
    <cellStyle name="20 % - Markeringsfarve6 2 11 3 2" xfId="32173" xr:uid="{00000000-0005-0000-0000-000015290000}"/>
    <cellStyle name="20 % - Markeringsfarve6 2 11 4" xfId="25171" xr:uid="{00000000-0005-0000-0000-000016290000}"/>
    <cellStyle name="20 % - Markeringsfarve6 2 12" xfId="8590" xr:uid="{00000000-0005-0000-0000-000017290000}"/>
    <cellStyle name="20 % - Markeringsfarve6 2 12 2" xfId="16379" xr:uid="{00000000-0005-0000-0000-000018290000}"/>
    <cellStyle name="20 % - Markeringsfarve6 2 12 2 2" xfId="34330" xr:uid="{00000000-0005-0000-0000-000019290000}"/>
    <cellStyle name="20 % - Markeringsfarve6 2 12 3" xfId="27329" xr:uid="{00000000-0005-0000-0000-00001A290000}"/>
    <cellStyle name="20 % - Markeringsfarve6 2 13" xfId="14213" xr:uid="{00000000-0005-0000-0000-00001B290000}"/>
    <cellStyle name="20 % - Markeringsfarve6 2 13 2" xfId="32171" xr:uid="{00000000-0005-0000-0000-00001C290000}"/>
    <cellStyle name="20 % - Markeringsfarve6 2 14" xfId="5788" xr:uid="{00000000-0005-0000-0000-00001D290000}"/>
    <cellStyle name="20 % - Markeringsfarve6 2 14 2" xfId="25169" xr:uid="{00000000-0005-0000-0000-00001E290000}"/>
    <cellStyle name="20 % - Markeringsfarve6 2 15" xfId="22301" xr:uid="{00000000-0005-0000-0000-00001F290000}"/>
    <cellStyle name="20 % - Markeringsfarve6 2 2" xfId="2918" xr:uid="{00000000-0005-0000-0000-000020290000}"/>
    <cellStyle name="20 % - Markeringsfarve6 2 2 10" xfId="8591" xr:uid="{00000000-0005-0000-0000-000021290000}"/>
    <cellStyle name="20 % - Markeringsfarve6 2 2 10 2" xfId="16380" xr:uid="{00000000-0005-0000-0000-000022290000}"/>
    <cellStyle name="20 % - Markeringsfarve6 2 2 10 2 2" xfId="34331" xr:uid="{00000000-0005-0000-0000-000023290000}"/>
    <cellStyle name="20 % - Markeringsfarve6 2 2 10 3" xfId="27330" xr:uid="{00000000-0005-0000-0000-000024290000}"/>
    <cellStyle name="20 % - Markeringsfarve6 2 2 11" xfId="14216" xr:uid="{00000000-0005-0000-0000-000025290000}"/>
    <cellStyle name="20 % - Markeringsfarve6 2 2 11 2" xfId="32174" xr:uid="{00000000-0005-0000-0000-000026290000}"/>
    <cellStyle name="20 % - Markeringsfarve6 2 2 12" xfId="5791" xr:uid="{00000000-0005-0000-0000-000027290000}"/>
    <cellStyle name="20 % - Markeringsfarve6 2 2 12 2" xfId="25172" xr:uid="{00000000-0005-0000-0000-000028290000}"/>
    <cellStyle name="20 % - Markeringsfarve6 2 2 13" xfId="22302" xr:uid="{00000000-0005-0000-0000-000029290000}"/>
    <cellStyle name="20 % - Markeringsfarve6 2 2 2" xfId="2919" xr:uid="{00000000-0005-0000-0000-00002A290000}"/>
    <cellStyle name="20 % - Markeringsfarve6 2 2 2 2" xfId="5793" xr:uid="{00000000-0005-0000-0000-00002B290000}"/>
    <cellStyle name="20 % - Markeringsfarve6 2 2 2 2 2" xfId="5794" xr:uid="{00000000-0005-0000-0000-00002C290000}"/>
    <cellStyle name="20 % - Markeringsfarve6 2 2 2 2 2 2" xfId="10580" xr:uid="{00000000-0005-0000-0000-00002D290000}"/>
    <cellStyle name="20 % - Markeringsfarve6 2 2 2 2 2 2 2" xfId="18352" xr:uid="{00000000-0005-0000-0000-00002E290000}"/>
    <cellStyle name="20 % - Markeringsfarve6 2 2 2 2 2 2 2 2" xfId="36303" xr:uid="{00000000-0005-0000-0000-00002F290000}"/>
    <cellStyle name="20 % - Markeringsfarve6 2 2 2 2 2 2 3" xfId="29302" xr:uid="{00000000-0005-0000-0000-000030290000}"/>
    <cellStyle name="20 % - Markeringsfarve6 2 2 2 2 2 3" xfId="14219" xr:uid="{00000000-0005-0000-0000-000031290000}"/>
    <cellStyle name="20 % - Markeringsfarve6 2 2 2 2 2 3 2" xfId="32177" xr:uid="{00000000-0005-0000-0000-000032290000}"/>
    <cellStyle name="20 % - Markeringsfarve6 2 2 2 2 2 4" xfId="25175" xr:uid="{00000000-0005-0000-0000-000033290000}"/>
    <cellStyle name="20 % - Markeringsfarve6 2 2 2 2 3" xfId="9151" xr:uid="{00000000-0005-0000-0000-000034290000}"/>
    <cellStyle name="20 % - Markeringsfarve6 2 2 2 2 3 2" xfId="16939" xr:uid="{00000000-0005-0000-0000-000035290000}"/>
    <cellStyle name="20 % - Markeringsfarve6 2 2 2 2 3 2 2" xfId="34890" xr:uid="{00000000-0005-0000-0000-000036290000}"/>
    <cellStyle name="20 % - Markeringsfarve6 2 2 2 2 3 3" xfId="27889" xr:uid="{00000000-0005-0000-0000-000037290000}"/>
    <cellStyle name="20 % - Markeringsfarve6 2 2 2 2 4" xfId="14218" xr:uid="{00000000-0005-0000-0000-000038290000}"/>
    <cellStyle name="20 % - Markeringsfarve6 2 2 2 2 4 2" xfId="32176" xr:uid="{00000000-0005-0000-0000-000039290000}"/>
    <cellStyle name="20 % - Markeringsfarve6 2 2 2 2 5" xfId="25174" xr:uid="{00000000-0005-0000-0000-00003A290000}"/>
    <cellStyle name="20 % - Markeringsfarve6 2 2 2 3" xfId="5795" xr:uid="{00000000-0005-0000-0000-00003B290000}"/>
    <cellStyle name="20 % - Markeringsfarve6 2 2 2 3 2" xfId="9810" xr:uid="{00000000-0005-0000-0000-00003C290000}"/>
    <cellStyle name="20 % - Markeringsfarve6 2 2 2 3 2 2" xfId="17592" xr:uid="{00000000-0005-0000-0000-00003D290000}"/>
    <cellStyle name="20 % - Markeringsfarve6 2 2 2 3 2 2 2" xfId="35543" xr:uid="{00000000-0005-0000-0000-00003E290000}"/>
    <cellStyle name="20 % - Markeringsfarve6 2 2 2 3 2 3" xfId="28542" xr:uid="{00000000-0005-0000-0000-00003F290000}"/>
    <cellStyle name="20 % - Markeringsfarve6 2 2 2 3 3" xfId="14220" xr:uid="{00000000-0005-0000-0000-000040290000}"/>
    <cellStyle name="20 % - Markeringsfarve6 2 2 2 3 3 2" xfId="32178" xr:uid="{00000000-0005-0000-0000-000041290000}"/>
    <cellStyle name="20 % - Markeringsfarve6 2 2 2 3 4" xfId="25176" xr:uid="{00000000-0005-0000-0000-000042290000}"/>
    <cellStyle name="20 % - Markeringsfarve6 2 2 2 4" xfId="5796" xr:uid="{00000000-0005-0000-0000-000043290000}"/>
    <cellStyle name="20 % - Markeringsfarve6 2 2 2 4 2" xfId="11188" xr:uid="{00000000-0005-0000-0000-000044290000}"/>
    <cellStyle name="20 % - Markeringsfarve6 2 2 2 4 2 2" xfId="18953" xr:uid="{00000000-0005-0000-0000-000045290000}"/>
    <cellStyle name="20 % - Markeringsfarve6 2 2 2 4 2 2 2" xfId="36904" xr:uid="{00000000-0005-0000-0000-000046290000}"/>
    <cellStyle name="20 % - Markeringsfarve6 2 2 2 4 2 3" xfId="29903" xr:uid="{00000000-0005-0000-0000-000047290000}"/>
    <cellStyle name="20 % - Markeringsfarve6 2 2 2 4 3" xfId="14221" xr:uid="{00000000-0005-0000-0000-000048290000}"/>
    <cellStyle name="20 % - Markeringsfarve6 2 2 2 4 3 2" xfId="32179" xr:uid="{00000000-0005-0000-0000-000049290000}"/>
    <cellStyle name="20 % - Markeringsfarve6 2 2 2 4 4" xfId="25177" xr:uid="{00000000-0005-0000-0000-00004A290000}"/>
    <cellStyle name="20 % - Markeringsfarve6 2 2 2 5" xfId="8592" xr:uid="{00000000-0005-0000-0000-00004B290000}"/>
    <cellStyle name="20 % - Markeringsfarve6 2 2 2 5 2" xfId="16381" xr:uid="{00000000-0005-0000-0000-00004C290000}"/>
    <cellStyle name="20 % - Markeringsfarve6 2 2 2 5 2 2" xfId="34332" xr:uid="{00000000-0005-0000-0000-00004D290000}"/>
    <cellStyle name="20 % - Markeringsfarve6 2 2 2 5 3" xfId="27331" xr:uid="{00000000-0005-0000-0000-00004E290000}"/>
    <cellStyle name="20 % - Markeringsfarve6 2 2 2 6" xfId="14217" xr:uid="{00000000-0005-0000-0000-00004F290000}"/>
    <cellStyle name="20 % - Markeringsfarve6 2 2 2 6 2" xfId="32175" xr:uid="{00000000-0005-0000-0000-000050290000}"/>
    <cellStyle name="20 % - Markeringsfarve6 2 2 2 7" xfId="5792" xr:uid="{00000000-0005-0000-0000-000051290000}"/>
    <cellStyle name="20 % - Markeringsfarve6 2 2 2 7 2" xfId="25173" xr:uid="{00000000-0005-0000-0000-000052290000}"/>
    <cellStyle name="20 % - Markeringsfarve6 2 2 2 8" xfId="22303" xr:uid="{00000000-0005-0000-0000-000053290000}"/>
    <cellStyle name="20 % - Markeringsfarve6 2 2 3" xfId="5797" xr:uid="{00000000-0005-0000-0000-000054290000}"/>
    <cellStyle name="20 % - Markeringsfarve6 2 2 3 2" xfId="5798" xr:uid="{00000000-0005-0000-0000-000055290000}"/>
    <cellStyle name="20 % - Markeringsfarve6 2 2 3 2 2" xfId="5799" xr:uid="{00000000-0005-0000-0000-000056290000}"/>
    <cellStyle name="20 % - Markeringsfarve6 2 2 3 2 2 2" xfId="10670" xr:uid="{00000000-0005-0000-0000-000057290000}"/>
    <cellStyle name="20 % - Markeringsfarve6 2 2 3 2 2 2 2" xfId="18442" xr:uid="{00000000-0005-0000-0000-000058290000}"/>
    <cellStyle name="20 % - Markeringsfarve6 2 2 3 2 2 2 2 2" xfId="36393" xr:uid="{00000000-0005-0000-0000-000059290000}"/>
    <cellStyle name="20 % - Markeringsfarve6 2 2 3 2 2 2 3" xfId="29392" xr:uid="{00000000-0005-0000-0000-00005A290000}"/>
    <cellStyle name="20 % - Markeringsfarve6 2 2 3 2 2 3" xfId="14224" xr:uid="{00000000-0005-0000-0000-00005B290000}"/>
    <cellStyle name="20 % - Markeringsfarve6 2 2 3 2 2 3 2" xfId="32182" xr:uid="{00000000-0005-0000-0000-00005C290000}"/>
    <cellStyle name="20 % - Markeringsfarve6 2 2 3 2 2 4" xfId="25180" xr:uid="{00000000-0005-0000-0000-00005D290000}"/>
    <cellStyle name="20 % - Markeringsfarve6 2 2 3 2 3" xfId="9225" xr:uid="{00000000-0005-0000-0000-00005E290000}"/>
    <cellStyle name="20 % - Markeringsfarve6 2 2 3 2 3 2" xfId="17013" xr:uid="{00000000-0005-0000-0000-00005F290000}"/>
    <cellStyle name="20 % - Markeringsfarve6 2 2 3 2 3 2 2" xfId="34964" xr:uid="{00000000-0005-0000-0000-000060290000}"/>
    <cellStyle name="20 % - Markeringsfarve6 2 2 3 2 3 3" xfId="27963" xr:uid="{00000000-0005-0000-0000-000061290000}"/>
    <cellStyle name="20 % - Markeringsfarve6 2 2 3 2 4" xfId="14223" xr:uid="{00000000-0005-0000-0000-000062290000}"/>
    <cellStyle name="20 % - Markeringsfarve6 2 2 3 2 4 2" xfId="32181" xr:uid="{00000000-0005-0000-0000-000063290000}"/>
    <cellStyle name="20 % - Markeringsfarve6 2 2 3 2 5" xfId="25179" xr:uid="{00000000-0005-0000-0000-000064290000}"/>
    <cellStyle name="20 % - Markeringsfarve6 2 2 3 3" xfId="5800" xr:uid="{00000000-0005-0000-0000-000065290000}"/>
    <cellStyle name="20 % - Markeringsfarve6 2 2 3 3 2" xfId="9900" xr:uid="{00000000-0005-0000-0000-000066290000}"/>
    <cellStyle name="20 % - Markeringsfarve6 2 2 3 3 2 2" xfId="17682" xr:uid="{00000000-0005-0000-0000-000067290000}"/>
    <cellStyle name="20 % - Markeringsfarve6 2 2 3 3 2 2 2" xfId="35633" xr:uid="{00000000-0005-0000-0000-000068290000}"/>
    <cellStyle name="20 % - Markeringsfarve6 2 2 3 3 2 3" xfId="28632" xr:uid="{00000000-0005-0000-0000-000069290000}"/>
    <cellStyle name="20 % - Markeringsfarve6 2 2 3 3 3" xfId="14225" xr:uid="{00000000-0005-0000-0000-00006A290000}"/>
    <cellStyle name="20 % - Markeringsfarve6 2 2 3 3 3 2" xfId="32183" xr:uid="{00000000-0005-0000-0000-00006B290000}"/>
    <cellStyle name="20 % - Markeringsfarve6 2 2 3 3 4" xfId="25181" xr:uid="{00000000-0005-0000-0000-00006C290000}"/>
    <cellStyle name="20 % - Markeringsfarve6 2 2 3 4" xfId="5801" xr:uid="{00000000-0005-0000-0000-00006D290000}"/>
    <cellStyle name="20 % - Markeringsfarve6 2 2 3 4 2" xfId="11472" xr:uid="{00000000-0005-0000-0000-00006E290000}"/>
    <cellStyle name="20 % - Markeringsfarve6 2 2 3 4 2 2" xfId="19230" xr:uid="{00000000-0005-0000-0000-00006F290000}"/>
    <cellStyle name="20 % - Markeringsfarve6 2 2 3 4 2 2 2" xfId="37181" xr:uid="{00000000-0005-0000-0000-000070290000}"/>
    <cellStyle name="20 % - Markeringsfarve6 2 2 3 4 2 3" xfId="30180" xr:uid="{00000000-0005-0000-0000-000071290000}"/>
    <cellStyle name="20 % - Markeringsfarve6 2 2 3 4 3" xfId="14226" xr:uid="{00000000-0005-0000-0000-000072290000}"/>
    <cellStyle name="20 % - Markeringsfarve6 2 2 3 4 3 2" xfId="32184" xr:uid="{00000000-0005-0000-0000-000073290000}"/>
    <cellStyle name="20 % - Markeringsfarve6 2 2 3 4 4" xfId="25182" xr:uid="{00000000-0005-0000-0000-000074290000}"/>
    <cellStyle name="20 % - Markeringsfarve6 2 2 3 5" xfId="8593" xr:uid="{00000000-0005-0000-0000-000075290000}"/>
    <cellStyle name="20 % - Markeringsfarve6 2 2 3 5 2" xfId="16382" xr:uid="{00000000-0005-0000-0000-000076290000}"/>
    <cellStyle name="20 % - Markeringsfarve6 2 2 3 5 2 2" xfId="34333" xr:uid="{00000000-0005-0000-0000-000077290000}"/>
    <cellStyle name="20 % - Markeringsfarve6 2 2 3 5 3" xfId="27332" xr:uid="{00000000-0005-0000-0000-000078290000}"/>
    <cellStyle name="20 % - Markeringsfarve6 2 2 3 6" xfId="14222" xr:uid="{00000000-0005-0000-0000-000079290000}"/>
    <cellStyle name="20 % - Markeringsfarve6 2 2 3 6 2" xfId="32180" xr:uid="{00000000-0005-0000-0000-00007A290000}"/>
    <cellStyle name="20 % - Markeringsfarve6 2 2 3 7" xfId="25178" xr:uid="{00000000-0005-0000-0000-00007B290000}"/>
    <cellStyle name="20 % - Markeringsfarve6 2 2 4" xfId="5802" xr:uid="{00000000-0005-0000-0000-00007C290000}"/>
    <cellStyle name="20 % - Markeringsfarve6 2 2 4 2" xfId="5803" xr:uid="{00000000-0005-0000-0000-00007D290000}"/>
    <cellStyle name="20 % - Markeringsfarve6 2 2 4 2 2" xfId="5804" xr:uid="{00000000-0005-0000-0000-00007E290000}"/>
    <cellStyle name="20 % - Markeringsfarve6 2 2 4 2 2 2" xfId="10818" xr:uid="{00000000-0005-0000-0000-00007F290000}"/>
    <cellStyle name="20 % - Markeringsfarve6 2 2 4 2 2 2 2" xfId="18590" xr:uid="{00000000-0005-0000-0000-000080290000}"/>
    <cellStyle name="20 % - Markeringsfarve6 2 2 4 2 2 2 2 2" xfId="36541" xr:uid="{00000000-0005-0000-0000-000081290000}"/>
    <cellStyle name="20 % - Markeringsfarve6 2 2 4 2 2 2 3" xfId="29540" xr:uid="{00000000-0005-0000-0000-000082290000}"/>
    <cellStyle name="20 % - Markeringsfarve6 2 2 4 2 2 3" xfId="14229" xr:uid="{00000000-0005-0000-0000-000083290000}"/>
    <cellStyle name="20 % - Markeringsfarve6 2 2 4 2 2 3 2" xfId="32187" xr:uid="{00000000-0005-0000-0000-000084290000}"/>
    <cellStyle name="20 % - Markeringsfarve6 2 2 4 2 2 4" xfId="25185" xr:uid="{00000000-0005-0000-0000-000085290000}"/>
    <cellStyle name="20 % - Markeringsfarve6 2 2 4 2 3" xfId="9353" xr:uid="{00000000-0005-0000-0000-000086290000}"/>
    <cellStyle name="20 % - Markeringsfarve6 2 2 4 2 3 2" xfId="17138" xr:uid="{00000000-0005-0000-0000-000087290000}"/>
    <cellStyle name="20 % - Markeringsfarve6 2 2 4 2 3 2 2" xfId="35089" xr:uid="{00000000-0005-0000-0000-000088290000}"/>
    <cellStyle name="20 % - Markeringsfarve6 2 2 4 2 3 3" xfId="28088" xr:uid="{00000000-0005-0000-0000-000089290000}"/>
    <cellStyle name="20 % - Markeringsfarve6 2 2 4 2 4" xfId="14228" xr:uid="{00000000-0005-0000-0000-00008A290000}"/>
    <cellStyle name="20 % - Markeringsfarve6 2 2 4 2 4 2" xfId="32186" xr:uid="{00000000-0005-0000-0000-00008B290000}"/>
    <cellStyle name="20 % - Markeringsfarve6 2 2 4 2 5" xfId="25184" xr:uid="{00000000-0005-0000-0000-00008C290000}"/>
    <cellStyle name="20 % - Markeringsfarve6 2 2 4 3" xfId="5805" xr:uid="{00000000-0005-0000-0000-00008D290000}"/>
    <cellStyle name="20 % - Markeringsfarve6 2 2 4 3 2" xfId="10094" xr:uid="{00000000-0005-0000-0000-00008E290000}"/>
    <cellStyle name="20 % - Markeringsfarve6 2 2 4 3 2 2" xfId="17875" xr:uid="{00000000-0005-0000-0000-00008F290000}"/>
    <cellStyle name="20 % - Markeringsfarve6 2 2 4 3 2 2 2" xfId="35826" xr:uid="{00000000-0005-0000-0000-000090290000}"/>
    <cellStyle name="20 % - Markeringsfarve6 2 2 4 3 2 3" xfId="28825" xr:uid="{00000000-0005-0000-0000-000091290000}"/>
    <cellStyle name="20 % - Markeringsfarve6 2 2 4 3 3" xfId="14230" xr:uid="{00000000-0005-0000-0000-000092290000}"/>
    <cellStyle name="20 % - Markeringsfarve6 2 2 4 3 3 2" xfId="32188" xr:uid="{00000000-0005-0000-0000-000093290000}"/>
    <cellStyle name="20 % - Markeringsfarve6 2 2 4 3 4" xfId="25186" xr:uid="{00000000-0005-0000-0000-000094290000}"/>
    <cellStyle name="20 % - Markeringsfarve6 2 2 4 4" xfId="5806" xr:uid="{00000000-0005-0000-0000-000095290000}"/>
    <cellStyle name="20 % - Markeringsfarve6 2 2 4 4 2" xfId="11121" xr:uid="{00000000-0005-0000-0000-000096290000}"/>
    <cellStyle name="20 % - Markeringsfarve6 2 2 4 4 2 2" xfId="18889" xr:uid="{00000000-0005-0000-0000-000097290000}"/>
    <cellStyle name="20 % - Markeringsfarve6 2 2 4 4 2 2 2" xfId="36840" xr:uid="{00000000-0005-0000-0000-000098290000}"/>
    <cellStyle name="20 % - Markeringsfarve6 2 2 4 4 2 3" xfId="29839" xr:uid="{00000000-0005-0000-0000-000099290000}"/>
    <cellStyle name="20 % - Markeringsfarve6 2 2 4 4 3" xfId="14231" xr:uid="{00000000-0005-0000-0000-00009A290000}"/>
    <cellStyle name="20 % - Markeringsfarve6 2 2 4 4 3 2" xfId="32189" xr:uid="{00000000-0005-0000-0000-00009B290000}"/>
    <cellStyle name="20 % - Markeringsfarve6 2 2 4 4 4" xfId="25187" xr:uid="{00000000-0005-0000-0000-00009C290000}"/>
    <cellStyle name="20 % - Markeringsfarve6 2 2 4 5" xfId="8594" xr:uid="{00000000-0005-0000-0000-00009D290000}"/>
    <cellStyle name="20 % - Markeringsfarve6 2 2 4 5 2" xfId="16383" xr:uid="{00000000-0005-0000-0000-00009E290000}"/>
    <cellStyle name="20 % - Markeringsfarve6 2 2 4 5 2 2" xfId="34334" xr:uid="{00000000-0005-0000-0000-00009F290000}"/>
    <cellStyle name="20 % - Markeringsfarve6 2 2 4 5 3" xfId="27333" xr:uid="{00000000-0005-0000-0000-0000A0290000}"/>
    <cellStyle name="20 % - Markeringsfarve6 2 2 4 6" xfId="14227" xr:uid="{00000000-0005-0000-0000-0000A1290000}"/>
    <cellStyle name="20 % - Markeringsfarve6 2 2 4 6 2" xfId="32185" xr:uid="{00000000-0005-0000-0000-0000A2290000}"/>
    <cellStyle name="20 % - Markeringsfarve6 2 2 4 7" xfId="25183" xr:uid="{00000000-0005-0000-0000-0000A3290000}"/>
    <cellStyle name="20 % - Markeringsfarve6 2 2 5" xfId="5807" xr:uid="{00000000-0005-0000-0000-0000A4290000}"/>
    <cellStyle name="20 % - Markeringsfarve6 2 2 5 2" xfId="5808" xr:uid="{00000000-0005-0000-0000-0000A5290000}"/>
    <cellStyle name="20 % - Markeringsfarve6 2 2 5 2 2" xfId="5809" xr:uid="{00000000-0005-0000-0000-0000A6290000}"/>
    <cellStyle name="20 % - Markeringsfarve6 2 2 5 2 2 2" xfId="10935" xr:uid="{00000000-0005-0000-0000-0000A7290000}"/>
    <cellStyle name="20 % - Markeringsfarve6 2 2 5 2 2 2 2" xfId="18707" xr:uid="{00000000-0005-0000-0000-0000A8290000}"/>
    <cellStyle name="20 % - Markeringsfarve6 2 2 5 2 2 2 2 2" xfId="36658" xr:uid="{00000000-0005-0000-0000-0000A9290000}"/>
    <cellStyle name="20 % - Markeringsfarve6 2 2 5 2 2 2 3" xfId="29657" xr:uid="{00000000-0005-0000-0000-0000AA290000}"/>
    <cellStyle name="20 % - Markeringsfarve6 2 2 5 2 2 3" xfId="14234" xr:uid="{00000000-0005-0000-0000-0000AB290000}"/>
    <cellStyle name="20 % - Markeringsfarve6 2 2 5 2 2 3 2" xfId="32192" xr:uid="{00000000-0005-0000-0000-0000AC290000}"/>
    <cellStyle name="20 % - Markeringsfarve6 2 2 5 2 2 4" xfId="25190" xr:uid="{00000000-0005-0000-0000-0000AD290000}"/>
    <cellStyle name="20 % - Markeringsfarve6 2 2 5 2 3" xfId="9452" xr:uid="{00000000-0005-0000-0000-0000AE290000}"/>
    <cellStyle name="20 % - Markeringsfarve6 2 2 5 2 3 2" xfId="17237" xr:uid="{00000000-0005-0000-0000-0000AF290000}"/>
    <cellStyle name="20 % - Markeringsfarve6 2 2 5 2 3 2 2" xfId="35188" xr:uid="{00000000-0005-0000-0000-0000B0290000}"/>
    <cellStyle name="20 % - Markeringsfarve6 2 2 5 2 3 3" xfId="28187" xr:uid="{00000000-0005-0000-0000-0000B1290000}"/>
    <cellStyle name="20 % - Markeringsfarve6 2 2 5 2 4" xfId="14233" xr:uid="{00000000-0005-0000-0000-0000B2290000}"/>
    <cellStyle name="20 % - Markeringsfarve6 2 2 5 2 4 2" xfId="32191" xr:uid="{00000000-0005-0000-0000-0000B3290000}"/>
    <cellStyle name="20 % - Markeringsfarve6 2 2 5 2 5" xfId="25189" xr:uid="{00000000-0005-0000-0000-0000B4290000}"/>
    <cellStyle name="20 % - Markeringsfarve6 2 2 5 3" xfId="5810" xr:uid="{00000000-0005-0000-0000-0000B5290000}"/>
    <cellStyle name="20 % - Markeringsfarve6 2 2 5 3 2" xfId="10211" xr:uid="{00000000-0005-0000-0000-0000B6290000}"/>
    <cellStyle name="20 % - Markeringsfarve6 2 2 5 3 2 2" xfId="17992" xr:uid="{00000000-0005-0000-0000-0000B7290000}"/>
    <cellStyle name="20 % - Markeringsfarve6 2 2 5 3 2 2 2" xfId="35943" xr:uid="{00000000-0005-0000-0000-0000B8290000}"/>
    <cellStyle name="20 % - Markeringsfarve6 2 2 5 3 2 3" xfId="28942" xr:uid="{00000000-0005-0000-0000-0000B9290000}"/>
    <cellStyle name="20 % - Markeringsfarve6 2 2 5 3 3" xfId="14235" xr:uid="{00000000-0005-0000-0000-0000BA290000}"/>
    <cellStyle name="20 % - Markeringsfarve6 2 2 5 3 3 2" xfId="32193" xr:uid="{00000000-0005-0000-0000-0000BB290000}"/>
    <cellStyle name="20 % - Markeringsfarve6 2 2 5 3 4" xfId="25191" xr:uid="{00000000-0005-0000-0000-0000BC290000}"/>
    <cellStyle name="20 % - Markeringsfarve6 2 2 5 4" xfId="5811" xr:uid="{00000000-0005-0000-0000-0000BD290000}"/>
    <cellStyle name="20 % - Markeringsfarve6 2 2 5 4 2" xfId="11458" xr:uid="{00000000-0005-0000-0000-0000BE290000}"/>
    <cellStyle name="20 % - Markeringsfarve6 2 2 5 4 2 2" xfId="19216" xr:uid="{00000000-0005-0000-0000-0000BF290000}"/>
    <cellStyle name="20 % - Markeringsfarve6 2 2 5 4 2 2 2" xfId="37167" xr:uid="{00000000-0005-0000-0000-0000C0290000}"/>
    <cellStyle name="20 % - Markeringsfarve6 2 2 5 4 2 3" xfId="30166" xr:uid="{00000000-0005-0000-0000-0000C1290000}"/>
    <cellStyle name="20 % - Markeringsfarve6 2 2 5 4 3" xfId="14236" xr:uid="{00000000-0005-0000-0000-0000C2290000}"/>
    <cellStyle name="20 % - Markeringsfarve6 2 2 5 4 3 2" xfId="32194" xr:uid="{00000000-0005-0000-0000-0000C3290000}"/>
    <cellStyle name="20 % - Markeringsfarve6 2 2 5 4 4" xfId="25192" xr:uid="{00000000-0005-0000-0000-0000C4290000}"/>
    <cellStyle name="20 % - Markeringsfarve6 2 2 5 5" xfId="8595" xr:uid="{00000000-0005-0000-0000-0000C5290000}"/>
    <cellStyle name="20 % - Markeringsfarve6 2 2 5 5 2" xfId="16384" xr:uid="{00000000-0005-0000-0000-0000C6290000}"/>
    <cellStyle name="20 % - Markeringsfarve6 2 2 5 5 2 2" xfId="34335" xr:uid="{00000000-0005-0000-0000-0000C7290000}"/>
    <cellStyle name="20 % - Markeringsfarve6 2 2 5 5 3" xfId="27334" xr:uid="{00000000-0005-0000-0000-0000C8290000}"/>
    <cellStyle name="20 % - Markeringsfarve6 2 2 5 6" xfId="14232" xr:uid="{00000000-0005-0000-0000-0000C9290000}"/>
    <cellStyle name="20 % - Markeringsfarve6 2 2 5 6 2" xfId="32190" xr:uid="{00000000-0005-0000-0000-0000CA290000}"/>
    <cellStyle name="20 % - Markeringsfarve6 2 2 5 7" xfId="25188" xr:uid="{00000000-0005-0000-0000-0000CB290000}"/>
    <cellStyle name="20 % - Markeringsfarve6 2 2 6" xfId="5812" xr:uid="{00000000-0005-0000-0000-0000CC290000}"/>
    <cellStyle name="20 % - Markeringsfarve6 2 2 6 2" xfId="5813" xr:uid="{00000000-0005-0000-0000-0000CD290000}"/>
    <cellStyle name="20 % - Markeringsfarve6 2 2 6 2 2" xfId="5814" xr:uid="{00000000-0005-0000-0000-0000CE290000}"/>
    <cellStyle name="20 % - Markeringsfarve6 2 2 6 2 2 2" xfId="11024" xr:uid="{00000000-0005-0000-0000-0000CF290000}"/>
    <cellStyle name="20 % - Markeringsfarve6 2 2 6 2 2 2 2" xfId="18796" xr:uid="{00000000-0005-0000-0000-0000D0290000}"/>
    <cellStyle name="20 % - Markeringsfarve6 2 2 6 2 2 2 2 2" xfId="36747" xr:uid="{00000000-0005-0000-0000-0000D1290000}"/>
    <cellStyle name="20 % - Markeringsfarve6 2 2 6 2 2 2 3" xfId="29746" xr:uid="{00000000-0005-0000-0000-0000D2290000}"/>
    <cellStyle name="20 % - Markeringsfarve6 2 2 6 2 2 3" xfId="14239" xr:uid="{00000000-0005-0000-0000-0000D3290000}"/>
    <cellStyle name="20 % - Markeringsfarve6 2 2 6 2 2 3 2" xfId="32197" xr:uid="{00000000-0005-0000-0000-0000D4290000}"/>
    <cellStyle name="20 % - Markeringsfarve6 2 2 6 2 2 4" xfId="25195" xr:uid="{00000000-0005-0000-0000-0000D5290000}"/>
    <cellStyle name="20 % - Markeringsfarve6 2 2 6 2 3" xfId="9526" xr:uid="{00000000-0005-0000-0000-0000D6290000}"/>
    <cellStyle name="20 % - Markeringsfarve6 2 2 6 2 3 2" xfId="17311" xr:uid="{00000000-0005-0000-0000-0000D7290000}"/>
    <cellStyle name="20 % - Markeringsfarve6 2 2 6 2 3 2 2" xfId="35262" xr:uid="{00000000-0005-0000-0000-0000D8290000}"/>
    <cellStyle name="20 % - Markeringsfarve6 2 2 6 2 3 3" xfId="28261" xr:uid="{00000000-0005-0000-0000-0000D9290000}"/>
    <cellStyle name="20 % - Markeringsfarve6 2 2 6 2 4" xfId="14238" xr:uid="{00000000-0005-0000-0000-0000DA290000}"/>
    <cellStyle name="20 % - Markeringsfarve6 2 2 6 2 4 2" xfId="32196" xr:uid="{00000000-0005-0000-0000-0000DB290000}"/>
    <cellStyle name="20 % - Markeringsfarve6 2 2 6 2 5" xfId="25194" xr:uid="{00000000-0005-0000-0000-0000DC290000}"/>
    <cellStyle name="20 % - Markeringsfarve6 2 2 6 3" xfId="5815" xr:uid="{00000000-0005-0000-0000-0000DD290000}"/>
    <cellStyle name="20 % - Markeringsfarve6 2 2 6 3 2" xfId="10301" xr:uid="{00000000-0005-0000-0000-0000DE290000}"/>
    <cellStyle name="20 % - Markeringsfarve6 2 2 6 3 2 2" xfId="18082" xr:uid="{00000000-0005-0000-0000-0000DF290000}"/>
    <cellStyle name="20 % - Markeringsfarve6 2 2 6 3 2 2 2" xfId="36033" xr:uid="{00000000-0005-0000-0000-0000E0290000}"/>
    <cellStyle name="20 % - Markeringsfarve6 2 2 6 3 2 3" xfId="29032" xr:uid="{00000000-0005-0000-0000-0000E1290000}"/>
    <cellStyle name="20 % - Markeringsfarve6 2 2 6 3 3" xfId="14240" xr:uid="{00000000-0005-0000-0000-0000E2290000}"/>
    <cellStyle name="20 % - Markeringsfarve6 2 2 6 3 3 2" xfId="32198" xr:uid="{00000000-0005-0000-0000-0000E3290000}"/>
    <cellStyle name="20 % - Markeringsfarve6 2 2 6 3 4" xfId="25196" xr:uid="{00000000-0005-0000-0000-0000E4290000}"/>
    <cellStyle name="20 % - Markeringsfarve6 2 2 6 4" xfId="5816" xr:uid="{00000000-0005-0000-0000-0000E5290000}"/>
    <cellStyle name="20 % - Markeringsfarve6 2 2 6 4 2" xfId="11680" xr:uid="{00000000-0005-0000-0000-0000E6290000}"/>
    <cellStyle name="20 % - Markeringsfarve6 2 2 6 4 2 2" xfId="19427" xr:uid="{00000000-0005-0000-0000-0000E7290000}"/>
    <cellStyle name="20 % - Markeringsfarve6 2 2 6 4 2 2 2" xfId="37378" xr:uid="{00000000-0005-0000-0000-0000E8290000}"/>
    <cellStyle name="20 % - Markeringsfarve6 2 2 6 4 2 3" xfId="30377" xr:uid="{00000000-0005-0000-0000-0000E9290000}"/>
    <cellStyle name="20 % - Markeringsfarve6 2 2 6 4 3" xfId="14241" xr:uid="{00000000-0005-0000-0000-0000EA290000}"/>
    <cellStyle name="20 % - Markeringsfarve6 2 2 6 4 3 2" xfId="32199" xr:uid="{00000000-0005-0000-0000-0000EB290000}"/>
    <cellStyle name="20 % - Markeringsfarve6 2 2 6 4 4" xfId="25197" xr:uid="{00000000-0005-0000-0000-0000EC290000}"/>
    <cellStyle name="20 % - Markeringsfarve6 2 2 6 5" xfId="8596" xr:uid="{00000000-0005-0000-0000-0000ED290000}"/>
    <cellStyle name="20 % - Markeringsfarve6 2 2 6 5 2" xfId="16385" xr:uid="{00000000-0005-0000-0000-0000EE290000}"/>
    <cellStyle name="20 % - Markeringsfarve6 2 2 6 5 2 2" xfId="34336" xr:uid="{00000000-0005-0000-0000-0000EF290000}"/>
    <cellStyle name="20 % - Markeringsfarve6 2 2 6 5 3" xfId="27335" xr:uid="{00000000-0005-0000-0000-0000F0290000}"/>
    <cellStyle name="20 % - Markeringsfarve6 2 2 6 6" xfId="14237" xr:uid="{00000000-0005-0000-0000-0000F1290000}"/>
    <cellStyle name="20 % - Markeringsfarve6 2 2 6 6 2" xfId="32195" xr:uid="{00000000-0005-0000-0000-0000F2290000}"/>
    <cellStyle name="20 % - Markeringsfarve6 2 2 6 7" xfId="25193" xr:uid="{00000000-0005-0000-0000-0000F3290000}"/>
    <cellStyle name="20 % - Markeringsfarve6 2 2 7" xfId="5817" xr:uid="{00000000-0005-0000-0000-0000F4290000}"/>
    <cellStyle name="20 % - Markeringsfarve6 2 2 7 2" xfId="5818" xr:uid="{00000000-0005-0000-0000-0000F5290000}"/>
    <cellStyle name="20 % - Markeringsfarve6 2 2 7 2 2" xfId="10461" xr:uid="{00000000-0005-0000-0000-0000F6290000}"/>
    <cellStyle name="20 % - Markeringsfarve6 2 2 7 2 2 2" xfId="18233" xr:uid="{00000000-0005-0000-0000-0000F7290000}"/>
    <cellStyle name="20 % - Markeringsfarve6 2 2 7 2 2 2 2" xfId="36184" xr:uid="{00000000-0005-0000-0000-0000F8290000}"/>
    <cellStyle name="20 % - Markeringsfarve6 2 2 7 2 2 3" xfId="29183" xr:uid="{00000000-0005-0000-0000-0000F9290000}"/>
    <cellStyle name="20 % - Markeringsfarve6 2 2 7 2 3" xfId="14243" xr:uid="{00000000-0005-0000-0000-0000FA290000}"/>
    <cellStyle name="20 % - Markeringsfarve6 2 2 7 2 3 2" xfId="32201" xr:uid="{00000000-0005-0000-0000-0000FB290000}"/>
    <cellStyle name="20 % - Markeringsfarve6 2 2 7 2 4" xfId="25199" xr:uid="{00000000-0005-0000-0000-0000FC290000}"/>
    <cellStyle name="20 % - Markeringsfarve6 2 2 7 3" xfId="9052" xr:uid="{00000000-0005-0000-0000-0000FD290000}"/>
    <cellStyle name="20 % - Markeringsfarve6 2 2 7 3 2" xfId="16840" xr:uid="{00000000-0005-0000-0000-0000FE290000}"/>
    <cellStyle name="20 % - Markeringsfarve6 2 2 7 3 2 2" xfId="34791" xr:uid="{00000000-0005-0000-0000-0000FF290000}"/>
    <cellStyle name="20 % - Markeringsfarve6 2 2 7 3 3" xfId="27790" xr:uid="{00000000-0005-0000-0000-0000002A0000}"/>
    <cellStyle name="20 % - Markeringsfarve6 2 2 7 4" xfId="14242" xr:uid="{00000000-0005-0000-0000-0000012A0000}"/>
    <cellStyle name="20 % - Markeringsfarve6 2 2 7 4 2" xfId="32200" xr:uid="{00000000-0005-0000-0000-0000022A0000}"/>
    <cellStyle name="20 % - Markeringsfarve6 2 2 7 5" xfId="25198" xr:uid="{00000000-0005-0000-0000-0000032A0000}"/>
    <cellStyle name="20 % - Markeringsfarve6 2 2 8" xfId="5819" xr:uid="{00000000-0005-0000-0000-0000042A0000}"/>
    <cellStyle name="20 % - Markeringsfarve6 2 2 8 2" xfId="9689" xr:uid="{00000000-0005-0000-0000-0000052A0000}"/>
    <cellStyle name="20 % - Markeringsfarve6 2 2 8 2 2" xfId="17471" xr:uid="{00000000-0005-0000-0000-0000062A0000}"/>
    <cellStyle name="20 % - Markeringsfarve6 2 2 8 2 2 2" xfId="35422" xr:uid="{00000000-0005-0000-0000-0000072A0000}"/>
    <cellStyle name="20 % - Markeringsfarve6 2 2 8 2 3" xfId="28421" xr:uid="{00000000-0005-0000-0000-0000082A0000}"/>
    <cellStyle name="20 % - Markeringsfarve6 2 2 8 3" xfId="14244" xr:uid="{00000000-0005-0000-0000-0000092A0000}"/>
    <cellStyle name="20 % - Markeringsfarve6 2 2 8 3 2" xfId="32202" xr:uid="{00000000-0005-0000-0000-00000A2A0000}"/>
    <cellStyle name="20 % - Markeringsfarve6 2 2 8 4" xfId="25200" xr:uid="{00000000-0005-0000-0000-00000B2A0000}"/>
    <cellStyle name="20 % - Markeringsfarve6 2 2 9" xfId="5820" xr:uid="{00000000-0005-0000-0000-00000C2A0000}"/>
    <cellStyle name="20 % - Markeringsfarve6 2 2 9 2" xfId="11539" xr:uid="{00000000-0005-0000-0000-00000D2A0000}"/>
    <cellStyle name="20 % - Markeringsfarve6 2 2 9 2 2" xfId="19293" xr:uid="{00000000-0005-0000-0000-00000E2A0000}"/>
    <cellStyle name="20 % - Markeringsfarve6 2 2 9 2 2 2" xfId="37244" xr:uid="{00000000-0005-0000-0000-00000F2A0000}"/>
    <cellStyle name="20 % - Markeringsfarve6 2 2 9 2 3" xfId="30243" xr:uid="{00000000-0005-0000-0000-0000102A0000}"/>
    <cellStyle name="20 % - Markeringsfarve6 2 2 9 3" xfId="14245" xr:uid="{00000000-0005-0000-0000-0000112A0000}"/>
    <cellStyle name="20 % - Markeringsfarve6 2 2 9 3 2" xfId="32203" xr:uid="{00000000-0005-0000-0000-0000122A0000}"/>
    <cellStyle name="20 % - Markeringsfarve6 2 2 9 4" xfId="25201" xr:uid="{00000000-0005-0000-0000-0000132A0000}"/>
    <cellStyle name="20 % - Markeringsfarve6 2 3" xfId="2920" xr:uid="{00000000-0005-0000-0000-0000142A0000}"/>
    <cellStyle name="20 % - Markeringsfarve6 2 3 10" xfId="8597" xr:uid="{00000000-0005-0000-0000-0000152A0000}"/>
    <cellStyle name="20 % - Markeringsfarve6 2 3 10 2" xfId="16386" xr:uid="{00000000-0005-0000-0000-0000162A0000}"/>
    <cellStyle name="20 % - Markeringsfarve6 2 3 10 2 2" xfId="34337" xr:uid="{00000000-0005-0000-0000-0000172A0000}"/>
    <cellStyle name="20 % - Markeringsfarve6 2 3 10 3" xfId="27336" xr:uid="{00000000-0005-0000-0000-0000182A0000}"/>
    <cellStyle name="20 % - Markeringsfarve6 2 3 11" xfId="14246" xr:uid="{00000000-0005-0000-0000-0000192A0000}"/>
    <cellStyle name="20 % - Markeringsfarve6 2 3 11 2" xfId="32204" xr:uid="{00000000-0005-0000-0000-00001A2A0000}"/>
    <cellStyle name="20 % - Markeringsfarve6 2 3 12" xfId="5821" xr:uid="{00000000-0005-0000-0000-00001B2A0000}"/>
    <cellStyle name="20 % - Markeringsfarve6 2 3 12 2" xfId="25202" xr:uid="{00000000-0005-0000-0000-00001C2A0000}"/>
    <cellStyle name="20 % - Markeringsfarve6 2 3 13" xfId="22304" xr:uid="{00000000-0005-0000-0000-00001D2A0000}"/>
    <cellStyle name="20 % - Markeringsfarve6 2 3 2" xfId="2921" xr:uid="{00000000-0005-0000-0000-00001E2A0000}"/>
    <cellStyle name="20 % - Markeringsfarve6 2 3 2 2" xfId="5823" xr:uid="{00000000-0005-0000-0000-00001F2A0000}"/>
    <cellStyle name="20 % - Markeringsfarve6 2 3 2 2 2" xfId="5824" xr:uid="{00000000-0005-0000-0000-0000202A0000}"/>
    <cellStyle name="20 % - Markeringsfarve6 2 3 2 2 2 2" xfId="10619" xr:uid="{00000000-0005-0000-0000-0000212A0000}"/>
    <cellStyle name="20 % - Markeringsfarve6 2 3 2 2 2 2 2" xfId="18391" xr:uid="{00000000-0005-0000-0000-0000222A0000}"/>
    <cellStyle name="20 % - Markeringsfarve6 2 3 2 2 2 2 2 2" xfId="36342" xr:uid="{00000000-0005-0000-0000-0000232A0000}"/>
    <cellStyle name="20 % - Markeringsfarve6 2 3 2 2 2 2 3" xfId="29341" xr:uid="{00000000-0005-0000-0000-0000242A0000}"/>
    <cellStyle name="20 % - Markeringsfarve6 2 3 2 2 2 3" xfId="14249" xr:uid="{00000000-0005-0000-0000-0000252A0000}"/>
    <cellStyle name="20 % - Markeringsfarve6 2 3 2 2 2 3 2" xfId="32207" xr:uid="{00000000-0005-0000-0000-0000262A0000}"/>
    <cellStyle name="20 % - Markeringsfarve6 2 3 2 2 2 4" xfId="25205" xr:uid="{00000000-0005-0000-0000-0000272A0000}"/>
    <cellStyle name="20 % - Markeringsfarve6 2 3 2 2 3" xfId="9184" xr:uid="{00000000-0005-0000-0000-0000282A0000}"/>
    <cellStyle name="20 % - Markeringsfarve6 2 3 2 2 3 2" xfId="16972" xr:uid="{00000000-0005-0000-0000-0000292A0000}"/>
    <cellStyle name="20 % - Markeringsfarve6 2 3 2 2 3 2 2" xfId="34923" xr:uid="{00000000-0005-0000-0000-00002A2A0000}"/>
    <cellStyle name="20 % - Markeringsfarve6 2 3 2 2 3 3" xfId="27922" xr:uid="{00000000-0005-0000-0000-00002B2A0000}"/>
    <cellStyle name="20 % - Markeringsfarve6 2 3 2 2 4" xfId="14248" xr:uid="{00000000-0005-0000-0000-00002C2A0000}"/>
    <cellStyle name="20 % - Markeringsfarve6 2 3 2 2 4 2" xfId="32206" xr:uid="{00000000-0005-0000-0000-00002D2A0000}"/>
    <cellStyle name="20 % - Markeringsfarve6 2 3 2 2 5" xfId="25204" xr:uid="{00000000-0005-0000-0000-00002E2A0000}"/>
    <cellStyle name="20 % - Markeringsfarve6 2 3 2 3" xfId="5825" xr:uid="{00000000-0005-0000-0000-00002F2A0000}"/>
    <cellStyle name="20 % - Markeringsfarve6 2 3 2 3 2" xfId="9849" xr:uid="{00000000-0005-0000-0000-0000302A0000}"/>
    <cellStyle name="20 % - Markeringsfarve6 2 3 2 3 2 2" xfId="17631" xr:uid="{00000000-0005-0000-0000-0000312A0000}"/>
    <cellStyle name="20 % - Markeringsfarve6 2 3 2 3 2 2 2" xfId="35582" xr:uid="{00000000-0005-0000-0000-0000322A0000}"/>
    <cellStyle name="20 % - Markeringsfarve6 2 3 2 3 2 3" xfId="28581" xr:uid="{00000000-0005-0000-0000-0000332A0000}"/>
    <cellStyle name="20 % - Markeringsfarve6 2 3 2 3 3" xfId="14250" xr:uid="{00000000-0005-0000-0000-0000342A0000}"/>
    <cellStyle name="20 % - Markeringsfarve6 2 3 2 3 3 2" xfId="32208" xr:uid="{00000000-0005-0000-0000-0000352A0000}"/>
    <cellStyle name="20 % - Markeringsfarve6 2 3 2 3 4" xfId="25206" xr:uid="{00000000-0005-0000-0000-0000362A0000}"/>
    <cellStyle name="20 % - Markeringsfarve6 2 3 2 4" xfId="5826" xr:uid="{00000000-0005-0000-0000-0000372A0000}"/>
    <cellStyle name="20 % - Markeringsfarve6 2 3 2 4 2" xfId="11631" xr:uid="{00000000-0005-0000-0000-0000382A0000}"/>
    <cellStyle name="20 % - Markeringsfarve6 2 3 2 4 2 2" xfId="19381" xr:uid="{00000000-0005-0000-0000-0000392A0000}"/>
    <cellStyle name="20 % - Markeringsfarve6 2 3 2 4 2 2 2" xfId="37332" xr:uid="{00000000-0005-0000-0000-00003A2A0000}"/>
    <cellStyle name="20 % - Markeringsfarve6 2 3 2 4 2 3" xfId="30331" xr:uid="{00000000-0005-0000-0000-00003B2A0000}"/>
    <cellStyle name="20 % - Markeringsfarve6 2 3 2 4 3" xfId="14251" xr:uid="{00000000-0005-0000-0000-00003C2A0000}"/>
    <cellStyle name="20 % - Markeringsfarve6 2 3 2 4 3 2" xfId="32209" xr:uid="{00000000-0005-0000-0000-00003D2A0000}"/>
    <cellStyle name="20 % - Markeringsfarve6 2 3 2 4 4" xfId="25207" xr:uid="{00000000-0005-0000-0000-00003E2A0000}"/>
    <cellStyle name="20 % - Markeringsfarve6 2 3 2 5" xfId="8598" xr:uid="{00000000-0005-0000-0000-00003F2A0000}"/>
    <cellStyle name="20 % - Markeringsfarve6 2 3 2 5 2" xfId="16387" xr:uid="{00000000-0005-0000-0000-0000402A0000}"/>
    <cellStyle name="20 % - Markeringsfarve6 2 3 2 5 2 2" xfId="34338" xr:uid="{00000000-0005-0000-0000-0000412A0000}"/>
    <cellStyle name="20 % - Markeringsfarve6 2 3 2 5 3" xfId="27337" xr:uid="{00000000-0005-0000-0000-0000422A0000}"/>
    <cellStyle name="20 % - Markeringsfarve6 2 3 2 6" xfId="14247" xr:uid="{00000000-0005-0000-0000-0000432A0000}"/>
    <cellStyle name="20 % - Markeringsfarve6 2 3 2 6 2" xfId="32205" xr:uid="{00000000-0005-0000-0000-0000442A0000}"/>
    <cellStyle name="20 % - Markeringsfarve6 2 3 2 7" xfId="5822" xr:uid="{00000000-0005-0000-0000-0000452A0000}"/>
    <cellStyle name="20 % - Markeringsfarve6 2 3 2 7 2" xfId="25203" xr:uid="{00000000-0005-0000-0000-0000462A0000}"/>
    <cellStyle name="20 % - Markeringsfarve6 2 3 2 8" xfId="22305" xr:uid="{00000000-0005-0000-0000-0000472A0000}"/>
    <cellStyle name="20 % - Markeringsfarve6 2 3 3" xfId="5827" xr:uid="{00000000-0005-0000-0000-0000482A0000}"/>
    <cellStyle name="20 % - Markeringsfarve6 2 3 3 2" xfId="5828" xr:uid="{00000000-0005-0000-0000-0000492A0000}"/>
    <cellStyle name="20 % - Markeringsfarve6 2 3 3 2 2" xfId="5829" xr:uid="{00000000-0005-0000-0000-00004A2A0000}"/>
    <cellStyle name="20 % - Markeringsfarve6 2 3 3 2 2 2" xfId="10671" xr:uid="{00000000-0005-0000-0000-00004B2A0000}"/>
    <cellStyle name="20 % - Markeringsfarve6 2 3 3 2 2 2 2" xfId="18443" xr:uid="{00000000-0005-0000-0000-00004C2A0000}"/>
    <cellStyle name="20 % - Markeringsfarve6 2 3 3 2 2 2 2 2" xfId="36394" xr:uid="{00000000-0005-0000-0000-00004D2A0000}"/>
    <cellStyle name="20 % - Markeringsfarve6 2 3 3 2 2 2 3" xfId="29393" xr:uid="{00000000-0005-0000-0000-00004E2A0000}"/>
    <cellStyle name="20 % - Markeringsfarve6 2 3 3 2 2 3" xfId="14254" xr:uid="{00000000-0005-0000-0000-00004F2A0000}"/>
    <cellStyle name="20 % - Markeringsfarve6 2 3 3 2 2 3 2" xfId="32212" xr:uid="{00000000-0005-0000-0000-0000502A0000}"/>
    <cellStyle name="20 % - Markeringsfarve6 2 3 3 2 2 4" xfId="25210" xr:uid="{00000000-0005-0000-0000-0000512A0000}"/>
    <cellStyle name="20 % - Markeringsfarve6 2 3 3 2 3" xfId="9226" xr:uid="{00000000-0005-0000-0000-0000522A0000}"/>
    <cellStyle name="20 % - Markeringsfarve6 2 3 3 2 3 2" xfId="17014" xr:uid="{00000000-0005-0000-0000-0000532A0000}"/>
    <cellStyle name="20 % - Markeringsfarve6 2 3 3 2 3 2 2" xfId="34965" xr:uid="{00000000-0005-0000-0000-0000542A0000}"/>
    <cellStyle name="20 % - Markeringsfarve6 2 3 3 2 3 3" xfId="27964" xr:uid="{00000000-0005-0000-0000-0000552A0000}"/>
    <cellStyle name="20 % - Markeringsfarve6 2 3 3 2 4" xfId="14253" xr:uid="{00000000-0005-0000-0000-0000562A0000}"/>
    <cellStyle name="20 % - Markeringsfarve6 2 3 3 2 4 2" xfId="32211" xr:uid="{00000000-0005-0000-0000-0000572A0000}"/>
    <cellStyle name="20 % - Markeringsfarve6 2 3 3 2 5" xfId="25209" xr:uid="{00000000-0005-0000-0000-0000582A0000}"/>
    <cellStyle name="20 % - Markeringsfarve6 2 3 3 3" xfId="5830" xr:uid="{00000000-0005-0000-0000-0000592A0000}"/>
    <cellStyle name="20 % - Markeringsfarve6 2 3 3 3 2" xfId="9901" xr:uid="{00000000-0005-0000-0000-00005A2A0000}"/>
    <cellStyle name="20 % - Markeringsfarve6 2 3 3 3 2 2" xfId="17683" xr:uid="{00000000-0005-0000-0000-00005B2A0000}"/>
    <cellStyle name="20 % - Markeringsfarve6 2 3 3 3 2 2 2" xfId="35634" xr:uid="{00000000-0005-0000-0000-00005C2A0000}"/>
    <cellStyle name="20 % - Markeringsfarve6 2 3 3 3 2 3" xfId="28633" xr:uid="{00000000-0005-0000-0000-00005D2A0000}"/>
    <cellStyle name="20 % - Markeringsfarve6 2 3 3 3 3" xfId="14255" xr:uid="{00000000-0005-0000-0000-00005E2A0000}"/>
    <cellStyle name="20 % - Markeringsfarve6 2 3 3 3 3 2" xfId="32213" xr:uid="{00000000-0005-0000-0000-00005F2A0000}"/>
    <cellStyle name="20 % - Markeringsfarve6 2 3 3 3 4" xfId="25211" xr:uid="{00000000-0005-0000-0000-0000602A0000}"/>
    <cellStyle name="20 % - Markeringsfarve6 2 3 3 4" xfId="5831" xr:uid="{00000000-0005-0000-0000-0000612A0000}"/>
    <cellStyle name="20 % - Markeringsfarve6 2 3 3 4 2" xfId="11355" xr:uid="{00000000-0005-0000-0000-0000622A0000}"/>
    <cellStyle name="20 % - Markeringsfarve6 2 3 3 4 2 2" xfId="19117" xr:uid="{00000000-0005-0000-0000-0000632A0000}"/>
    <cellStyle name="20 % - Markeringsfarve6 2 3 3 4 2 2 2" xfId="37068" xr:uid="{00000000-0005-0000-0000-0000642A0000}"/>
    <cellStyle name="20 % - Markeringsfarve6 2 3 3 4 2 3" xfId="30067" xr:uid="{00000000-0005-0000-0000-0000652A0000}"/>
    <cellStyle name="20 % - Markeringsfarve6 2 3 3 4 3" xfId="14256" xr:uid="{00000000-0005-0000-0000-0000662A0000}"/>
    <cellStyle name="20 % - Markeringsfarve6 2 3 3 4 3 2" xfId="32214" xr:uid="{00000000-0005-0000-0000-0000672A0000}"/>
    <cellStyle name="20 % - Markeringsfarve6 2 3 3 4 4" xfId="25212" xr:uid="{00000000-0005-0000-0000-0000682A0000}"/>
    <cellStyle name="20 % - Markeringsfarve6 2 3 3 5" xfId="8599" xr:uid="{00000000-0005-0000-0000-0000692A0000}"/>
    <cellStyle name="20 % - Markeringsfarve6 2 3 3 5 2" xfId="16388" xr:uid="{00000000-0005-0000-0000-00006A2A0000}"/>
    <cellStyle name="20 % - Markeringsfarve6 2 3 3 5 2 2" xfId="34339" xr:uid="{00000000-0005-0000-0000-00006B2A0000}"/>
    <cellStyle name="20 % - Markeringsfarve6 2 3 3 5 3" xfId="27338" xr:uid="{00000000-0005-0000-0000-00006C2A0000}"/>
    <cellStyle name="20 % - Markeringsfarve6 2 3 3 6" xfId="14252" xr:uid="{00000000-0005-0000-0000-00006D2A0000}"/>
    <cellStyle name="20 % - Markeringsfarve6 2 3 3 6 2" xfId="32210" xr:uid="{00000000-0005-0000-0000-00006E2A0000}"/>
    <cellStyle name="20 % - Markeringsfarve6 2 3 3 7" xfId="25208" xr:uid="{00000000-0005-0000-0000-00006F2A0000}"/>
    <cellStyle name="20 % - Markeringsfarve6 2 3 4" xfId="5832" xr:uid="{00000000-0005-0000-0000-0000702A0000}"/>
    <cellStyle name="20 % - Markeringsfarve6 2 3 4 2" xfId="5833" xr:uid="{00000000-0005-0000-0000-0000712A0000}"/>
    <cellStyle name="20 % - Markeringsfarve6 2 3 4 2 2" xfId="5834" xr:uid="{00000000-0005-0000-0000-0000722A0000}"/>
    <cellStyle name="20 % - Markeringsfarve6 2 3 4 2 2 2" xfId="10857" xr:uid="{00000000-0005-0000-0000-0000732A0000}"/>
    <cellStyle name="20 % - Markeringsfarve6 2 3 4 2 2 2 2" xfId="18629" xr:uid="{00000000-0005-0000-0000-0000742A0000}"/>
    <cellStyle name="20 % - Markeringsfarve6 2 3 4 2 2 2 2 2" xfId="36580" xr:uid="{00000000-0005-0000-0000-0000752A0000}"/>
    <cellStyle name="20 % - Markeringsfarve6 2 3 4 2 2 2 3" xfId="29579" xr:uid="{00000000-0005-0000-0000-0000762A0000}"/>
    <cellStyle name="20 % - Markeringsfarve6 2 3 4 2 2 3" xfId="14259" xr:uid="{00000000-0005-0000-0000-0000772A0000}"/>
    <cellStyle name="20 % - Markeringsfarve6 2 3 4 2 2 3 2" xfId="32217" xr:uid="{00000000-0005-0000-0000-0000782A0000}"/>
    <cellStyle name="20 % - Markeringsfarve6 2 3 4 2 2 4" xfId="25215" xr:uid="{00000000-0005-0000-0000-0000792A0000}"/>
    <cellStyle name="20 % - Markeringsfarve6 2 3 4 2 3" xfId="9386" xr:uid="{00000000-0005-0000-0000-00007A2A0000}"/>
    <cellStyle name="20 % - Markeringsfarve6 2 3 4 2 3 2" xfId="17171" xr:uid="{00000000-0005-0000-0000-00007B2A0000}"/>
    <cellStyle name="20 % - Markeringsfarve6 2 3 4 2 3 2 2" xfId="35122" xr:uid="{00000000-0005-0000-0000-00007C2A0000}"/>
    <cellStyle name="20 % - Markeringsfarve6 2 3 4 2 3 3" xfId="28121" xr:uid="{00000000-0005-0000-0000-00007D2A0000}"/>
    <cellStyle name="20 % - Markeringsfarve6 2 3 4 2 4" xfId="14258" xr:uid="{00000000-0005-0000-0000-00007E2A0000}"/>
    <cellStyle name="20 % - Markeringsfarve6 2 3 4 2 4 2" xfId="32216" xr:uid="{00000000-0005-0000-0000-00007F2A0000}"/>
    <cellStyle name="20 % - Markeringsfarve6 2 3 4 2 5" xfId="25214" xr:uid="{00000000-0005-0000-0000-0000802A0000}"/>
    <cellStyle name="20 % - Markeringsfarve6 2 3 4 3" xfId="5835" xr:uid="{00000000-0005-0000-0000-0000812A0000}"/>
    <cellStyle name="20 % - Markeringsfarve6 2 3 4 3 2" xfId="10133" xr:uid="{00000000-0005-0000-0000-0000822A0000}"/>
    <cellStyle name="20 % - Markeringsfarve6 2 3 4 3 2 2" xfId="17914" xr:uid="{00000000-0005-0000-0000-0000832A0000}"/>
    <cellStyle name="20 % - Markeringsfarve6 2 3 4 3 2 2 2" xfId="35865" xr:uid="{00000000-0005-0000-0000-0000842A0000}"/>
    <cellStyle name="20 % - Markeringsfarve6 2 3 4 3 2 3" xfId="28864" xr:uid="{00000000-0005-0000-0000-0000852A0000}"/>
    <cellStyle name="20 % - Markeringsfarve6 2 3 4 3 3" xfId="14260" xr:uid="{00000000-0005-0000-0000-0000862A0000}"/>
    <cellStyle name="20 % - Markeringsfarve6 2 3 4 3 3 2" xfId="32218" xr:uid="{00000000-0005-0000-0000-0000872A0000}"/>
    <cellStyle name="20 % - Markeringsfarve6 2 3 4 3 4" xfId="25216" xr:uid="{00000000-0005-0000-0000-0000882A0000}"/>
    <cellStyle name="20 % - Markeringsfarve6 2 3 4 4" xfId="5836" xr:uid="{00000000-0005-0000-0000-0000892A0000}"/>
    <cellStyle name="20 % - Markeringsfarve6 2 3 4 4 2" xfId="11590" xr:uid="{00000000-0005-0000-0000-00008A2A0000}"/>
    <cellStyle name="20 % - Markeringsfarve6 2 3 4 4 2 2" xfId="19342" xr:uid="{00000000-0005-0000-0000-00008B2A0000}"/>
    <cellStyle name="20 % - Markeringsfarve6 2 3 4 4 2 2 2" xfId="37293" xr:uid="{00000000-0005-0000-0000-00008C2A0000}"/>
    <cellStyle name="20 % - Markeringsfarve6 2 3 4 4 2 3" xfId="30292" xr:uid="{00000000-0005-0000-0000-00008D2A0000}"/>
    <cellStyle name="20 % - Markeringsfarve6 2 3 4 4 3" xfId="14261" xr:uid="{00000000-0005-0000-0000-00008E2A0000}"/>
    <cellStyle name="20 % - Markeringsfarve6 2 3 4 4 3 2" xfId="32219" xr:uid="{00000000-0005-0000-0000-00008F2A0000}"/>
    <cellStyle name="20 % - Markeringsfarve6 2 3 4 4 4" xfId="25217" xr:uid="{00000000-0005-0000-0000-0000902A0000}"/>
    <cellStyle name="20 % - Markeringsfarve6 2 3 4 5" xfId="8600" xr:uid="{00000000-0005-0000-0000-0000912A0000}"/>
    <cellStyle name="20 % - Markeringsfarve6 2 3 4 5 2" xfId="16389" xr:uid="{00000000-0005-0000-0000-0000922A0000}"/>
    <cellStyle name="20 % - Markeringsfarve6 2 3 4 5 2 2" xfId="34340" xr:uid="{00000000-0005-0000-0000-0000932A0000}"/>
    <cellStyle name="20 % - Markeringsfarve6 2 3 4 5 3" xfId="27339" xr:uid="{00000000-0005-0000-0000-0000942A0000}"/>
    <cellStyle name="20 % - Markeringsfarve6 2 3 4 6" xfId="14257" xr:uid="{00000000-0005-0000-0000-0000952A0000}"/>
    <cellStyle name="20 % - Markeringsfarve6 2 3 4 6 2" xfId="32215" xr:uid="{00000000-0005-0000-0000-0000962A0000}"/>
    <cellStyle name="20 % - Markeringsfarve6 2 3 4 7" xfId="25213" xr:uid="{00000000-0005-0000-0000-0000972A0000}"/>
    <cellStyle name="20 % - Markeringsfarve6 2 3 5" xfId="5837" xr:uid="{00000000-0005-0000-0000-0000982A0000}"/>
    <cellStyle name="20 % - Markeringsfarve6 2 3 5 2" xfId="5838" xr:uid="{00000000-0005-0000-0000-0000992A0000}"/>
    <cellStyle name="20 % - Markeringsfarve6 2 3 5 2 2" xfId="5839" xr:uid="{00000000-0005-0000-0000-00009A2A0000}"/>
    <cellStyle name="20 % - Markeringsfarve6 2 3 5 2 2 2" xfId="10974" xr:uid="{00000000-0005-0000-0000-00009B2A0000}"/>
    <cellStyle name="20 % - Markeringsfarve6 2 3 5 2 2 2 2" xfId="18746" xr:uid="{00000000-0005-0000-0000-00009C2A0000}"/>
    <cellStyle name="20 % - Markeringsfarve6 2 3 5 2 2 2 2 2" xfId="36697" xr:uid="{00000000-0005-0000-0000-00009D2A0000}"/>
    <cellStyle name="20 % - Markeringsfarve6 2 3 5 2 2 2 3" xfId="29696" xr:uid="{00000000-0005-0000-0000-00009E2A0000}"/>
    <cellStyle name="20 % - Markeringsfarve6 2 3 5 2 2 3" xfId="14264" xr:uid="{00000000-0005-0000-0000-00009F2A0000}"/>
    <cellStyle name="20 % - Markeringsfarve6 2 3 5 2 2 3 2" xfId="32222" xr:uid="{00000000-0005-0000-0000-0000A02A0000}"/>
    <cellStyle name="20 % - Markeringsfarve6 2 3 5 2 2 4" xfId="25220" xr:uid="{00000000-0005-0000-0000-0000A12A0000}"/>
    <cellStyle name="20 % - Markeringsfarve6 2 3 5 2 3" xfId="9485" xr:uid="{00000000-0005-0000-0000-0000A22A0000}"/>
    <cellStyle name="20 % - Markeringsfarve6 2 3 5 2 3 2" xfId="17270" xr:uid="{00000000-0005-0000-0000-0000A32A0000}"/>
    <cellStyle name="20 % - Markeringsfarve6 2 3 5 2 3 2 2" xfId="35221" xr:uid="{00000000-0005-0000-0000-0000A42A0000}"/>
    <cellStyle name="20 % - Markeringsfarve6 2 3 5 2 3 3" xfId="28220" xr:uid="{00000000-0005-0000-0000-0000A52A0000}"/>
    <cellStyle name="20 % - Markeringsfarve6 2 3 5 2 4" xfId="14263" xr:uid="{00000000-0005-0000-0000-0000A62A0000}"/>
    <cellStyle name="20 % - Markeringsfarve6 2 3 5 2 4 2" xfId="32221" xr:uid="{00000000-0005-0000-0000-0000A72A0000}"/>
    <cellStyle name="20 % - Markeringsfarve6 2 3 5 2 5" xfId="25219" xr:uid="{00000000-0005-0000-0000-0000A82A0000}"/>
    <cellStyle name="20 % - Markeringsfarve6 2 3 5 3" xfId="5840" xr:uid="{00000000-0005-0000-0000-0000A92A0000}"/>
    <cellStyle name="20 % - Markeringsfarve6 2 3 5 3 2" xfId="10250" xr:uid="{00000000-0005-0000-0000-0000AA2A0000}"/>
    <cellStyle name="20 % - Markeringsfarve6 2 3 5 3 2 2" xfId="18031" xr:uid="{00000000-0005-0000-0000-0000AB2A0000}"/>
    <cellStyle name="20 % - Markeringsfarve6 2 3 5 3 2 2 2" xfId="35982" xr:uid="{00000000-0005-0000-0000-0000AC2A0000}"/>
    <cellStyle name="20 % - Markeringsfarve6 2 3 5 3 2 3" xfId="28981" xr:uid="{00000000-0005-0000-0000-0000AD2A0000}"/>
    <cellStyle name="20 % - Markeringsfarve6 2 3 5 3 3" xfId="14265" xr:uid="{00000000-0005-0000-0000-0000AE2A0000}"/>
    <cellStyle name="20 % - Markeringsfarve6 2 3 5 3 3 2" xfId="32223" xr:uid="{00000000-0005-0000-0000-0000AF2A0000}"/>
    <cellStyle name="20 % - Markeringsfarve6 2 3 5 3 4" xfId="25221" xr:uid="{00000000-0005-0000-0000-0000B02A0000}"/>
    <cellStyle name="20 % - Markeringsfarve6 2 3 5 4" xfId="5841" xr:uid="{00000000-0005-0000-0000-0000B12A0000}"/>
    <cellStyle name="20 % - Markeringsfarve6 2 3 5 4 2" xfId="11315" xr:uid="{00000000-0005-0000-0000-0000B22A0000}"/>
    <cellStyle name="20 % - Markeringsfarve6 2 3 5 4 2 2" xfId="19079" xr:uid="{00000000-0005-0000-0000-0000B32A0000}"/>
    <cellStyle name="20 % - Markeringsfarve6 2 3 5 4 2 2 2" xfId="37030" xr:uid="{00000000-0005-0000-0000-0000B42A0000}"/>
    <cellStyle name="20 % - Markeringsfarve6 2 3 5 4 2 3" xfId="30029" xr:uid="{00000000-0005-0000-0000-0000B52A0000}"/>
    <cellStyle name="20 % - Markeringsfarve6 2 3 5 4 3" xfId="14266" xr:uid="{00000000-0005-0000-0000-0000B62A0000}"/>
    <cellStyle name="20 % - Markeringsfarve6 2 3 5 4 3 2" xfId="32224" xr:uid="{00000000-0005-0000-0000-0000B72A0000}"/>
    <cellStyle name="20 % - Markeringsfarve6 2 3 5 4 4" xfId="25222" xr:uid="{00000000-0005-0000-0000-0000B82A0000}"/>
    <cellStyle name="20 % - Markeringsfarve6 2 3 5 5" xfId="8601" xr:uid="{00000000-0005-0000-0000-0000B92A0000}"/>
    <cellStyle name="20 % - Markeringsfarve6 2 3 5 5 2" xfId="16390" xr:uid="{00000000-0005-0000-0000-0000BA2A0000}"/>
    <cellStyle name="20 % - Markeringsfarve6 2 3 5 5 2 2" xfId="34341" xr:uid="{00000000-0005-0000-0000-0000BB2A0000}"/>
    <cellStyle name="20 % - Markeringsfarve6 2 3 5 5 3" xfId="27340" xr:uid="{00000000-0005-0000-0000-0000BC2A0000}"/>
    <cellStyle name="20 % - Markeringsfarve6 2 3 5 6" xfId="14262" xr:uid="{00000000-0005-0000-0000-0000BD2A0000}"/>
    <cellStyle name="20 % - Markeringsfarve6 2 3 5 6 2" xfId="32220" xr:uid="{00000000-0005-0000-0000-0000BE2A0000}"/>
    <cellStyle name="20 % - Markeringsfarve6 2 3 5 7" xfId="25218" xr:uid="{00000000-0005-0000-0000-0000BF2A0000}"/>
    <cellStyle name="20 % - Markeringsfarve6 2 3 6" xfId="5842" xr:uid="{00000000-0005-0000-0000-0000C02A0000}"/>
    <cellStyle name="20 % - Markeringsfarve6 2 3 6 2" xfId="5843" xr:uid="{00000000-0005-0000-0000-0000C12A0000}"/>
    <cellStyle name="20 % - Markeringsfarve6 2 3 6 2 2" xfId="5844" xr:uid="{00000000-0005-0000-0000-0000C22A0000}"/>
    <cellStyle name="20 % - Markeringsfarve6 2 3 6 2 2 2" xfId="11025" xr:uid="{00000000-0005-0000-0000-0000C32A0000}"/>
    <cellStyle name="20 % - Markeringsfarve6 2 3 6 2 2 2 2" xfId="18797" xr:uid="{00000000-0005-0000-0000-0000C42A0000}"/>
    <cellStyle name="20 % - Markeringsfarve6 2 3 6 2 2 2 2 2" xfId="36748" xr:uid="{00000000-0005-0000-0000-0000C52A0000}"/>
    <cellStyle name="20 % - Markeringsfarve6 2 3 6 2 2 2 3" xfId="29747" xr:uid="{00000000-0005-0000-0000-0000C62A0000}"/>
    <cellStyle name="20 % - Markeringsfarve6 2 3 6 2 2 3" xfId="14269" xr:uid="{00000000-0005-0000-0000-0000C72A0000}"/>
    <cellStyle name="20 % - Markeringsfarve6 2 3 6 2 2 3 2" xfId="32227" xr:uid="{00000000-0005-0000-0000-0000C82A0000}"/>
    <cellStyle name="20 % - Markeringsfarve6 2 3 6 2 2 4" xfId="25225" xr:uid="{00000000-0005-0000-0000-0000C92A0000}"/>
    <cellStyle name="20 % - Markeringsfarve6 2 3 6 2 3" xfId="9527" xr:uid="{00000000-0005-0000-0000-0000CA2A0000}"/>
    <cellStyle name="20 % - Markeringsfarve6 2 3 6 2 3 2" xfId="17312" xr:uid="{00000000-0005-0000-0000-0000CB2A0000}"/>
    <cellStyle name="20 % - Markeringsfarve6 2 3 6 2 3 2 2" xfId="35263" xr:uid="{00000000-0005-0000-0000-0000CC2A0000}"/>
    <cellStyle name="20 % - Markeringsfarve6 2 3 6 2 3 3" xfId="28262" xr:uid="{00000000-0005-0000-0000-0000CD2A0000}"/>
    <cellStyle name="20 % - Markeringsfarve6 2 3 6 2 4" xfId="14268" xr:uid="{00000000-0005-0000-0000-0000CE2A0000}"/>
    <cellStyle name="20 % - Markeringsfarve6 2 3 6 2 4 2" xfId="32226" xr:uid="{00000000-0005-0000-0000-0000CF2A0000}"/>
    <cellStyle name="20 % - Markeringsfarve6 2 3 6 2 5" xfId="25224" xr:uid="{00000000-0005-0000-0000-0000D02A0000}"/>
    <cellStyle name="20 % - Markeringsfarve6 2 3 6 3" xfId="5845" xr:uid="{00000000-0005-0000-0000-0000D12A0000}"/>
    <cellStyle name="20 % - Markeringsfarve6 2 3 6 3 2" xfId="10302" xr:uid="{00000000-0005-0000-0000-0000D22A0000}"/>
    <cellStyle name="20 % - Markeringsfarve6 2 3 6 3 2 2" xfId="18083" xr:uid="{00000000-0005-0000-0000-0000D32A0000}"/>
    <cellStyle name="20 % - Markeringsfarve6 2 3 6 3 2 2 2" xfId="36034" xr:uid="{00000000-0005-0000-0000-0000D42A0000}"/>
    <cellStyle name="20 % - Markeringsfarve6 2 3 6 3 2 3" xfId="29033" xr:uid="{00000000-0005-0000-0000-0000D52A0000}"/>
    <cellStyle name="20 % - Markeringsfarve6 2 3 6 3 3" xfId="14270" xr:uid="{00000000-0005-0000-0000-0000D62A0000}"/>
    <cellStyle name="20 % - Markeringsfarve6 2 3 6 3 3 2" xfId="32228" xr:uid="{00000000-0005-0000-0000-0000D72A0000}"/>
    <cellStyle name="20 % - Markeringsfarve6 2 3 6 3 4" xfId="25226" xr:uid="{00000000-0005-0000-0000-0000D82A0000}"/>
    <cellStyle name="20 % - Markeringsfarve6 2 3 6 4" xfId="5846" xr:uid="{00000000-0005-0000-0000-0000D92A0000}"/>
    <cellStyle name="20 % - Markeringsfarve6 2 3 6 4 2" xfId="11547" xr:uid="{00000000-0005-0000-0000-0000DA2A0000}"/>
    <cellStyle name="20 % - Markeringsfarve6 2 3 6 4 2 2" xfId="19301" xr:uid="{00000000-0005-0000-0000-0000DB2A0000}"/>
    <cellStyle name="20 % - Markeringsfarve6 2 3 6 4 2 2 2" xfId="37252" xr:uid="{00000000-0005-0000-0000-0000DC2A0000}"/>
    <cellStyle name="20 % - Markeringsfarve6 2 3 6 4 2 3" xfId="30251" xr:uid="{00000000-0005-0000-0000-0000DD2A0000}"/>
    <cellStyle name="20 % - Markeringsfarve6 2 3 6 4 3" xfId="14271" xr:uid="{00000000-0005-0000-0000-0000DE2A0000}"/>
    <cellStyle name="20 % - Markeringsfarve6 2 3 6 4 3 2" xfId="32229" xr:uid="{00000000-0005-0000-0000-0000DF2A0000}"/>
    <cellStyle name="20 % - Markeringsfarve6 2 3 6 4 4" xfId="25227" xr:uid="{00000000-0005-0000-0000-0000E02A0000}"/>
    <cellStyle name="20 % - Markeringsfarve6 2 3 6 5" xfId="8602" xr:uid="{00000000-0005-0000-0000-0000E12A0000}"/>
    <cellStyle name="20 % - Markeringsfarve6 2 3 6 5 2" xfId="16391" xr:uid="{00000000-0005-0000-0000-0000E22A0000}"/>
    <cellStyle name="20 % - Markeringsfarve6 2 3 6 5 2 2" xfId="34342" xr:uid="{00000000-0005-0000-0000-0000E32A0000}"/>
    <cellStyle name="20 % - Markeringsfarve6 2 3 6 5 3" xfId="27341" xr:uid="{00000000-0005-0000-0000-0000E42A0000}"/>
    <cellStyle name="20 % - Markeringsfarve6 2 3 6 6" xfId="14267" xr:uid="{00000000-0005-0000-0000-0000E52A0000}"/>
    <cellStyle name="20 % - Markeringsfarve6 2 3 6 6 2" xfId="32225" xr:uid="{00000000-0005-0000-0000-0000E62A0000}"/>
    <cellStyle name="20 % - Markeringsfarve6 2 3 6 7" xfId="25223" xr:uid="{00000000-0005-0000-0000-0000E72A0000}"/>
    <cellStyle name="20 % - Markeringsfarve6 2 3 7" xfId="5847" xr:uid="{00000000-0005-0000-0000-0000E82A0000}"/>
    <cellStyle name="20 % - Markeringsfarve6 2 3 7 2" xfId="5848" xr:uid="{00000000-0005-0000-0000-0000E92A0000}"/>
    <cellStyle name="20 % - Markeringsfarve6 2 3 7 2 2" xfId="10500" xr:uid="{00000000-0005-0000-0000-0000EA2A0000}"/>
    <cellStyle name="20 % - Markeringsfarve6 2 3 7 2 2 2" xfId="18272" xr:uid="{00000000-0005-0000-0000-0000EB2A0000}"/>
    <cellStyle name="20 % - Markeringsfarve6 2 3 7 2 2 2 2" xfId="36223" xr:uid="{00000000-0005-0000-0000-0000EC2A0000}"/>
    <cellStyle name="20 % - Markeringsfarve6 2 3 7 2 2 3" xfId="29222" xr:uid="{00000000-0005-0000-0000-0000ED2A0000}"/>
    <cellStyle name="20 % - Markeringsfarve6 2 3 7 2 3" xfId="14273" xr:uid="{00000000-0005-0000-0000-0000EE2A0000}"/>
    <cellStyle name="20 % - Markeringsfarve6 2 3 7 2 3 2" xfId="32231" xr:uid="{00000000-0005-0000-0000-0000EF2A0000}"/>
    <cellStyle name="20 % - Markeringsfarve6 2 3 7 2 4" xfId="25229" xr:uid="{00000000-0005-0000-0000-0000F02A0000}"/>
    <cellStyle name="20 % - Markeringsfarve6 2 3 7 3" xfId="9085" xr:uid="{00000000-0005-0000-0000-0000F12A0000}"/>
    <cellStyle name="20 % - Markeringsfarve6 2 3 7 3 2" xfId="16873" xr:uid="{00000000-0005-0000-0000-0000F22A0000}"/>
    <cellStyle name="20 % - Markeringsfarve6 2 3 7 3 2 2" xfId="34824" xr:uid="{00000000-0005-0000-0000-0000F32A0000}"/>
    <cellStyle name="20 % - Markeringsfarve6 2 3 7 3 3" xfId="27823" xr:uid="{00000000-0005-0000-0000-0000F42A0000}"/>
    <cellStyle name="20 % - Markeringsfarve6 2 3 7 4" xfId="14272" xr:uid="{00000000-0005-0000-0000-0000F52A0000}"/>
    <cellStyle name="20 % - Markeringsfarve6 2 3 7 4 2" xfId="32230" xr:uid="{00000000-0005-0000-0000-0000F62A0000}"/>
    <cellStyle name="20 % - Markeringsfarve6 2 3 7 5" xfId="25228" xr:uid="{00000000-0005-0000-0000-0000F72A0000}"/>
    <cellStyle name="20 % - Markeringsfarve6 2 3 8" xfId="5849" xr:uid="{00000000-0005-0000-0000-0000F82A0000}"/>
    <cellStyle name="20 % - Markeringsfarve6 2 3 8 2" xfId="9728" xr:uid="{00000000-0005-0000-0000-0000F92A0000}"/>
    <cellStyle name="20 % - Markeringsfarve6 2 3 8 2 2" xfId="17510" xr:uid="{00000000-0005-0000-0000-0000FA2A0000}"/>
    <cellStyle name="20 % - Markeringsfarve6 2 3 8 2 2 2" xfId="35461" xr:uid="{00000000-0005-0000-0000-0000FB2A0000}"/>
    <cellStyle name="20 % - Markeringsfarve6 2 3 8 2 3" xfId="28460" xr:uid="{00000000-0005-0000-0000-0000FC2A0000}"/>
    <cellStyle name="20 % - Markeringsfarve6 2 3 8 3" xfId="14274" xr:uid="{00000000-0005-0000-0000-0000FD2A0000}"/>
    <cellStyle name="20 % - Markeringsfarve6 2 3 8 3 2" xfId="32232" xr:uid="{00000000-0005-0000-0000-0000FE2A0000}"/>
    <cellStyle name="20 % - Markeringsfarve6 2 3 8 4" xfId="25230" xr:uid="{00000000-0005-0000-0000-0000FF2A0000}"/>
    <cellStyle name="20 % - Markeringsfarve6 2 3 9" xfId="5850" xr:uid="{00000000-0005-0000-0000-0000002B0000}"/>
    <cellStyle name="20 % - Markeringsfarve6 2 3 9 2" xfId="11400" xr:uid="{00000000-0005-0000-0000-0000012B0000}"/>
    <cellStyle name="20 % - Markeringsfarve6 2 3 9 2 2" xfId="19160" xr:uid="{00000000-0005-0000-0000-0000022B0000}"/>
    <cellStyle name="20 % - Markeringsfarve6 2 3 9 2 2 2" xfId="37111" xr:uid="{00000000-0005-0000-0000-0000032B0000}"/>
    <cellStyle name="20 % - Markeringsfarve6 2 3 9 2 3" xfId="30110" xr:uid="{00000000-0005-0000-0000-0000042B0000}"/>
    <cellStyle name="20 % - Markeringsfarve6 2 3 9 3" xfId="14275" xr:uid="{00000000-0005-0000-0000-0000052B0000}"/>
    <cellStyle name="20 % - Markeringsfarve6 2 3 9 3 2" xfId="32233" xr:uid="{00000000-0005-0000-0000-0000062B0000}"/>
    <cellStyle name="20 % - Markeringsfarve6 2 3 9 4" xfId="25231" xr:uid="{00000000-0005-0000-0000-0000072B0000}"/>
    <cellStyle name="20 % - Markeringsfarve6 2 4" xfId="2922" xr:uid="{00000000-0005-0000-0000-0000082B0000}"/>
    <cellStyle name="20 % - Markeringsfarve6 2 4 2" xfId="5852" xr:uid="{00000000-0005-0000-0000-0000092B0000}"/>
    <cellStyle name="20 % - Markeringsfarve6 2 4 2 2" xfId="5853" xr:uid="{00000000-0005-0000-0000-00000A2B0000}"/>
    <cellStyle name="20 % - Markeringsfarve6 2 4 2 2 2" xfId="10541" xr:uid="{00000000-0005-0000-0000-00000B2B0000}"/>
    <cellStyle name="20 % - Markeringsfarve6 2 4 2 2 2 2" xfId="18313" xr:uid="{00000000-0005-0000-0000-00000C2B0000}"/>
    <cellStyle name="20 % - Markeringsfarve6 2 4 2 2 2 2 2" xfId="36264" xr:uid="{00000000-0005-0000-0000-00000D2B0000}"/>
    <cellStyle name="20 % - Markeringsfarve6 2 4 2 2 2 3" xfId="29263" xr:uid="{00000000-0005-0000-0000-00000E2B0000}"/>
    <cellStyle name="20 % - Markeringsfarve6 2 4 2 2 3" xfId="14278" xr:uid="{00000000-0005-0000-0000-00000F2B0000}"/>
    <cellStyle name="20 % - Markeringsfarve6 2 4 2 2 3 2" xfId="32236" xr:uid="{00000000-0005-0000-0000-0000102B0000}"/>
    <cellStyle name="20 % - Markeringsfarve6 2 4 2 2 4" xfId="25234" xr:uid="{00000000-0005-0000-0000-0000112B0000}"/>
    <cellStyle name="20 % - Markeringsfarve6 2 4 2 3" xfId="9118" xr:uid="{00000000-0005-0000-0000-0000122B0000}"/>
    <cellStyle name="20 % - Markeringsfarve6 2 4 2 3 2" xfId="16906" xr:uid="{00000000-0005-0000-0000-0000132B0000}"/>
    <cellStyle name="20 % - Markeringsfarve6 2 4 2 3 2 2" xfId="34857" xr:uid="{00000000-0005-0000-0000-0000142B0000}"/>
    <cellStyle name="20 % - Markeringsfarve6 2 4 2 3 3" xfId="27856" xr:uid="{00000000-0005-0000-0000-0000152B0000}"/>
    <cellStyle name="20 % - Markeringsfarve6 2 4 2 4" xfId="14277" xr:uid="{00000000-0005-0000-0000-0000162B0000}"/>
    <cellStyle name="20 % - Markeringsfarve6 2 4 2 4 2" xfId="32235" xr:uid="{00000000-0005-0000-0000-0000172B0000}"/>
    <cellStyle name="20 % - Markeringsfarve6 2 4 2 5" xfId="25233" xr:uid="{00000000-0005-0000-0000-0000182B0000}"/>
    <cellStyle name="20 % - Markeringsfarve6 2 4 3" xfId="5854" xr:uid="{00000000-0005-0000-0000-0000192B0000}"/>
    <cellStyle name="20 % - Markeringsfarve6 2 4 3 2" xfId="9771" xr:uid="{00000000-0005-0000-0000-00001A2B0000}"/>
    <cellStyle name="20 % - Markeringsfarve6 2 4 3 2 2" xfId="17553" xr:uid="{00000000-0005-0000-0000-00001B2B0000}"/>
    <cellStyle name="20 % - Markeringsfarve6 2 4 3 2 2 2" xfId="35504" xr:uid="{00000000-0005-0000-0000-00001C2B0000}"/>
    <cellStyle name="20 % - Markeringsfarve6 2 4 3 2 3" xfId="28503" xr:uid="{00000000-0005-0000-0000-00001D2B0000}"/>
    <cellStyle name="20 % - Markeringsfarve6 2 4 3 3" xfId="14279" xr:uid="{00000000-0005-0000-0000-00001E2B0000}"/>
    <cellStyle name="20 % - Markeringsfarve6 2 4 3 3 2" xfId="32237" xr:uid="{00000000-0005-0000-0000-00001F2B0000}"/>
    <cellStyle name="20 % - Markeringsfarve6 2 4 3 4" xfId="25235" xr:uid="{00000000-0005-0000-0000-0000202B0000}"/>
    <cellStyle name="20 % - Markeringsfarve6 2 4 4" xfId="5855" xr:uid="{00000000-0005-0000-0000-0000212B0000}"/>
    <cellStyle name="20 % - Markeringsfarve6 2 4 4 2" xfId="11196" xr:uid="{00000000-0005-0000-0000-0000222B0000}"/>
    <cellStyle name="20 % - Markeringsfarve6 2 4 4 2 2" xfId="18961" xr:uid="{00000000-0005-0000-0000-0000232B0000}"/>
    <cellStyle name="20 % - Markeringsfarve6 2 4 4 2 2 2" xfId="36912" xr:uid="{00000000-0005-0000-0000-0000242B0000}"/>
    <cellStyle name="20 % - Markeringsfarve6 2 4 4 2 3" xfId="29911" xr:uid="{00000000-0005-0000-0000-0000252B0000}"/>
    <cellStyle name="20 % - Markeringsfarve6 2 4 4 3" xfId="14280" xr:uid="{00000000-0005-0000-0000-0000262B0000}"/>
    <cellStyle name="20 % - Markeringsfarve6 2 4 4 3 2" xfId="32238" xr:uid="{00000000-0005-0000-0000-0000272B0000}"/>
    <cellStyle name="20 % - Markeringsfarve6 2 4 4 4" xfId="25236" xr:uid="{00000000-0005-0000-0000-0000282B0000}"/>
    <cellStyle name="20 % - Markeringsfarve6 2 4 5" xfId="8603" xr:uid="{00000000-0005-0000-0000-0000292B0000}"/>
    <cellStyle name="20 % - Markeringsfarve6 2 4 5 2" xfId="16392" xr:uid="{00000000-0005-0000-0000-00002A2B0000}"/>
    <cellStyle name="20 % - Markeringsfarve6 2 4 5 2 2" xfId="34343" xr:uid="{00000000-0005-0000-0000-00002B2B0000}"/>
    <cellStyle name="20 % - Markeringsfarve6 2 4 5 3" xfId="27342" xr:uid="{00000000-0005-0000-0000-00002C2B0000}"/>
    <cellStyle name="20 % - Markeringsfarve6 2 4 6" xfId="14276" xr:uid="{00000000-0005-0000-0000-00002D2B0000}"/>
    <cellStyle name="20 % - Markeringsfarve6 2 4 6 2" xfId="32234" xr:uid="{00000000-0005-0000-0000-00002E2B0000}"/>
    <cellStyle name="20 % - Markeringsfarve6 2 4 7" xfId="5851" xr:uid="{00000000-0005-0000-0000-00002F2B0000}"/>
    <cellStyle name="20 % - Markeringsfarve6 2 4 7 2" xfId="25232" xr:uid="{00000000-0005-0000-0000-0000302B0000}"/>
    <cellStyle name="20 % - Markeringsfarve6 2 4 8" xfId="22306" xr:uid="{00000000-0005-0000-0000-0000312B0000}"/>
    <cellStyle name="20 % - Markeringsfarve6 2 5" xfId="5856" xr:uid="{00000000-0005-0000-0000-0000322B0000}"/>
    <cellStyle name="20 % - Markeringsfarve6 2 5 2" xfId="5857" xr:uid="{00000000-0005-0000-0000-0000332B0000}"/>
    <cellStyle name="20 % - Markeringsfarve6 2 5 2 2" xfId="5858" xr:uid="{00000000-0005-0000-0000-0000342B0000}"/>
    <cellStyle name="20 % - Markeringsfarve6 2 5 2 2 2" xfId="10669" xr:uid="{00000000-0005-0000-0000-0000352B0000}"/>
    <cellStyle name="20 % - Markeringsfarve6 2 5 2 2 2 2" xfId="18441" xr:uid="{00000000-0005-0000-0000-0000362B0000}"/>
    <cellStyle name="20 % - Markeringsfarve6 2 5 2 2 2 2 2" xfId="36392" xr:uid="{00000000-0005-0000-0000-0000372B0000}"/>
    <cellStyle name="20 % - Markeringsfarve6 2 5 2 2 2 3" xfId="29391" xr:uid="{00000000-0005-0000-0000-0000382B0000}"/>
    <cellStyle name="20 % - Markeringsfarve6 2 5 2 2 3" xfId="14283" xr:uid="{00000000-0005-0000-0000-0000392B0000}"/>
    <cellStyle name="20 % - Markeringsfarve6 2 5 2 2 3 2" xfId="32241" xr:uid="{00000000-0005-0000-0000-00003A2B0000}"/>
    <cellStyle name="20 % - Markeringsfarve6 2 5 2 2 4" xfId="25239" xr:uid="{00000000-0005-0000-0000-00003B2B0000}"/>
    <cellStyle name="20 % - Markeringsfarve6 2 5 2 3" xfId="9224" xr:uid="{00000000-0005-0000-0000-00003C2B0000}"/>
    <cellStyle name="20 % - Markeringsfarve6 2 5 2 3 2" xfId="17012" xr:uid="{00000000-0005-0000-0000-00003D2B0000}"/>
    <cellStyle name="20 % - Markeringsfarve6 2 5 2 3 2 2" xfId="34963" xr:uid="{00000000-0005-0000-0000-00003E2B0000}"/>
    <cellStyle name="20 % - Markeringsfarve6 2 5 2 3 3" xfId="27962" xr:uid="{00000000-0005-0000-0000-00003F2B0000}"/>
    <cellStyle name="20 % - Markeringsfarve6 2 5 2 4" xfId="14282" xr:uid="{00000000-0005-0000-0000-0000402B0000}"/>
    <cellStyle name="20 % - Markeringsfarve6 2 5 2 4 2" xfId="32240" xr:uid="{00000000-0005-0000-0000-0000412B0000}"/>
    <cellStyle name="20 % - Markeringsfarve6 2 5 2 5" xfId="25238" xr:uid="{00000000-0005-0000-0000-0000422B0000}"/>
    <cellStyle name="20 % - Markeringsfarve6 2 5 3" xfId="5859" xr:uid="{00000000-0005-0000-0000-0000432B0000}"/>
    <cellStyle name="20 % - Markeringsfarve6 2 5 3 2" xfId="9899" xr:uid="{00000000-0005-0000-0000-0000442B0000}"/>
    <cellStyle name="20 % - Markeringsfarve6 2 5 3 2 2" xfId="17681" xr:uid="{00000000-0005-0000-0000-0000452B0000}"/>
    <cellStyle name="20 % - Markeringsfarve6 2 5 3 2 2 2" xfId="35632" xr:uid="{00000000-0005-0000-0000-0000462B0000}"/>
    <cellStyle name="20 % - Markeringsfarve6 2 5 3 2 3" xfId="28631" xr:uid="{00000000-0005-0000-0000-0000472B0000}"/>
    <cellStyle name="20 % - Markeringsfarve6 2 5 3 3" xfId="14284" xr:uid="{00000000-0005-0000-0000-0000482B0000}"/>
    <cellStyle name="20 % - Markeringsfarve6 2 5 3 3 2" xfId="32242" xr:uid="{00000000-0005-0000-0000-0000492B0000}"/>
    <cellStyle name="20 % - Markeringsfarve6 2 5 3 4" xfId="25240" xr:uid="{00000000-0005-0000-0000-00004A2B0000}"/>
    <cellStyle name="20 % - Markeringsfarve6 2 5 4" xfId="5860" xr:uid="{00000000-0005-0000-0000-00004B2B0000}"/>
    <cellStyle name="20 % - Markeringsfarve6 2 5 4 2" xfId="11500" xr:uid="{00000000-0005-0000-0000-00004C2B0000}"/>
    <cellStyle name="20 % - Markeringsfarve6 2 5 4 2 2" xfId="19257" xr:uid="{00000000-0005-0000-0000-00004D2B0000}"/>
    <cellStyle name="20 % - Markeringsfarve6 2 5 4 2 2 2" xfId="37208" xr:uid="{00000000-0005-0000-0000-00004E2B0000}"/>
    <cellStyle name="20 % - Markeringsfarve6 2 5 4 2 3" xfId="30207" xr:uid="{00000000-0005-0000-0000-00004F2B0000}"/>
    <cellStyle name="20 % - Markeringsfarve6 2 5 4 3" xfId="14285" xr:uid="{00000000-0005-0000-0000-0000502B0000}"/>
    <cellStyle name="20 % - Markeringsfarve6 2 5 4 3 2" xfId="32243" xr:uid="{00000000-0005-0000-0000-0000512B0000}"/>
    <cellStyle name="20 % - Markeringsfarve6 2 5 4 4" xfId="25241" xr:uid="{00000000-0005-0000-0000-0000522B0000}"/>
    <cellStyle name="20 % - Markeringsfarve6 2 5 5" xfId="8604" xr:uid="{00000000-0005-0000-0000-0000532B0000}"/>
    <cellStyle name="20 % - Markeringsfarve6 2 5 5 2" xfId="16393" xr:uid="{00000000-0005-0000-0000-0000542B0000}"/>
    <cellStyle name="20 % - Markeringsfarve6 2 5 5 2 2" xfId="34344" xr:uid="{00000000-0005-0000-0000-0000552B0000}"/>
    <cellStyle name="20 % - Markeringsfarve6 2 5 5 3" xfId="27343" xr:uid="{00000000-0005-0000-0000-0000562B0000}"/>
    <cellStyle name="20 % - Markeringsfarve6 2 5 6" xfId="14281" xr:uid="{00000000-0005-0000-0000-0000572B0000}"/>
    <cellStyle name="20 % - Markeringsfarve6 2 5 6 2" xfId="32239" xr:uid="{00000000-0005-0000-0000-0000582B0000}"/>
    <cellStyle name="20 % - Markeringsfarve6 2 5 7" xfId="25237" xr:uid="{00000000-0005-0000-0000-0000592B0000}"/>
    <cellStyle name="20 % - Markeringsfarve6 2 6" xfId="5861" xr:uid="{00000000-0005-0000-0000-00005A2B0000}"/>
    <cellStyle name="20 % - Markeringsfarve6 2 6 2" xfId="5862" xr:uid="{00000000-0005-0000-0000-00005B2B0000}"/>
    <cellStyle name="20 % - Markeringsfarve6 2 6 2 2" xfId="5863" xr:uid="{00000000-0005-0000-0000-00005C2B0000}"/>
    <cellStyle name="20 % - Markeringsfarve6 2 6 2 2 2" xfId="10779" xr:uid="{00000000-0005-0000-0000-00005D2B0000}"/>
    <cellStyle name="20 % - Markeringsfarve6 2 6 2 2 2 2" xfId="18551" xr:uid="{00000000-0005-0000-0000-00005E2B0000}"/>
    <cellStyle name="20 % - Markeringsfarve6 2 6 2 2 2 2 2" xfId="36502" xr:uid="{00000000-0005-0000-0000-00005F2B0000}"/>
    <cellStyle name="20 % - Markeringsfarve6 2 6 2 2 2 3" xfId="29501" xr:uid="{00000000-0005-0000-0000-0000602B0000}"/>
    <cellStyle name="20 % - Markeringsfarve6 2 6 2 2 3" xfId="14288" xr:uid="{00000000-0005-0000-0000-0000612B0000}"/>
    <cellStyle name="20 % - Markeringsfarve6 2 6 2 2 3 2" xfId="32246" xr:uid="{00000000-0005-0000-0000-0000622B0000}"/>
    <cellStyle name="20 % - Markeringsfarve6 2 6 2 2 4" xfId="25244" xr:uid="{00000000-0005-0000-0000-0000632B0000}"/>
    <cellStyle name="20 % - Markeringsfarve6 2 6 2 3" xfId="9320" xr:uid="{00000000-0005-0000-0000-0000642B0000}"/>
    <cellStyle name="20 % - Markeringsfarve6 2 6 2 3 2" xfId="17105" xr:uid="{00000000-0005-0000-0000-0000652B0000}"/>
    <cellStyle name="20 % - Markeringsfarve6 2 6 2 3 2 2" xfId="35056" xr:uid="{00000000-0005-0000-0000-0000662B0000}"/>
    <cellStyle name="20 % - Markeringsfarve6 2 6 2 3 3" xfId="28055" xr:uid="{00000000-0005-0000-0000-0000672B0000}"/>
    <cellStyle name="20 % - Markeringsfarve6 2 6 2 4" xfId="14287" xr:uid="{00000000-0005-0000-0000-0000682B0000}"/>
    <cellStyle name="20 % - Markeringsfarve6 2 6 2 4 2" xfId="32245" xr:uid="{00000000-0005-0000-0000-0000692B0000}"/>
    <cellStyle name="20 % - Markeringsfarve6 2 6 2 5" xfId="25243" xr:uid="{00000000-0005-0000-0000-00006A2B0000}"/>
    <cellStyle name="20 % - Markeringsfarve6 2 6 3" xfId="5864" xr:uid="{00000000-0005-0000-0000-00006B2B0000}"/>
    <cellStyle name="20 % - Markeringsfarve6 2 6 3 2" xfId="10055" xr:uid="{00000000-0005-0000-0000-00006C2B0000}"/>
    <cellStyle name="20 % - Markeringsfarve6 2 6 3 2 2" xfId="17836" xr:uid="{00000000-0005-0000-0000-00006D2B0000}"/>
    <cellStyle name="20 % - Markeringsfarve6 2 6 3 2 2 2" xfId="35787" xr:uid="{00000000-0005-0000-0000-00006E2B0000}"/>
    <cellStyle name="20 % - Markeringsfarve6 2 6 3 2 3" xfId="28786" xr:uid="{00000000-0005-0000-0000-00006F2B0000}"/>
    <cellStyle name="20 % - Markeringsfarve6 2 6 3 3" xfId="14289" xr:uid="{00000000-0005-0000-0000-0000702B0000}"/>
    <cellStyle name="20 % - Markeringsfarve6 2 6 3 3 2" xfId="32247" xr:uid="{00000000-0005-0000-0000-0000712B0000}"/>
    <cellStyle name="20 % - Markeringsfarve6 2 6 3 4" xfId="25245" xr:uid="{00000000-0005-0000-0000-0000722B0000}"/>
    <cellStyle name="20 % - Markeringsfarve6 2 6 4" xfId="5865" xr:uid="{00000000-0005-0000-0000-0000732B0000}"/>
    <cellStyle name="20 % - Markeringsfarve6 2 6 4 2" xfId="11151" xr:uid="{00000000-0005-0000-0000-0000742B0000}"/>
    <cellStyle name="20 % - Markeringsfarve6 2 6 4 2 2" xfId="18918" xr:uid="{00000000-0005-0000-0000-0000752B0000}"/>
    <cellStyle name="20 % - Markeringsfarve6 2 6 4 2 2 2" xfId="36869" xr:uid="{00000000-0005-0000-0000-0000762B0000}"/>
    <cellStyle name="20 % - Markeringsfarve6 2 6 4 2 3" xfId="29868" xr:uid="{00000000-0005-0000-0000-0000772B0000}"/>
    <cellStyle name="20 % - Markeringsfarve6 2 6 4 3" xfId="14290" xr:uid="{00000000-0005-0000-0000-0000782B0000}"/>
    <cellStyle name="20 % - Markeringsfarve6 2 6 4 3 2" xfId="32248" xr:uid="{00000000-0005-0000-0000-0000792B0000}"/>
    <cellStyle name="20 % - Markeringsfarve6 2 6 4 4" xfId="25246" xr:uid="{00000000-0005-0000-0000-00007A2B0000}"/>
    <cellStyle name="20 % - Markeringsfarve6 2 6 5" xfId="8605" xr:uid="{00000000-0005-0000-0000-00007B2B0000}"/>
    <cellStyle name="20 % - Markeringsfarve6 2 6 5 2" xfId="16394" xr:uid="{00000000-0005-0000-0000-00007C2B0000}"/>
    <cellStyle name="20 % - Markeringsfarve6 2 6 5 2 2" xfId="34345" xr:uid="{00000000-0005-0000-0000-00007D2B0000}"/>
    <cellStyle name="20 % - Markeringsfarve6 2 6 5 3" xfId="27344" xr:uid="{00000000-0005-0000-0000-00007E2B0000}"/>
    <cellStyle name="20 % - Markeringsfarve6 2 6 6" xfId="14286" xr:uid="{00000000-0005-0000-0000-00007F2B0000}"/>
    <cellStyle name="20 % - Markeringsfarve6 2 6 6 2" xfId="32244" xr:uid="{00000000-0005-0000-0000-0000802B0000}"/>
    <cellStyle name="20 % - Markeringsfarve6 2 6 7" xfId="25242" xr:uid="{00000000-0005-0000-0000-0000812B0000}"/>
    <cellStyle name="20 % - Markeringsfarve6 2 7" xfId="5866" xr:uid="{00000000-0005-0000-0000-0000822B0000}"/>
    <cellStyle name="20 % - Markeringsfarve6 2 7 2" xfId="5867" xr:uid="{00000000-0005-0000-0000-0000832B0000}"/>
    <cellStyle name="20 % - Markeringsfarve6 2 7 2 2" xfId="5868" xr:uid="{00000000-0005-0000-0000-0000842B0000}"/>
    <cellStyle name="20 % - Markeringsfarve6 2 7 2 2 2" xfId="10896" xr:uid="{00000000-0005-0000-0000-0000852B0000}"/>
    <cellStyle name="20 % - Markeringsfarve6 2 7 2 2 2 2" xfId="18668" xr:uid="{00000000-0005-0000-0000-0000862B0000}"/>
    <cellStyle name="20 % - Markeringsfarve6 2 7 2 2 2 2 2" xfId="36619" xr:uid="{00000000-0005-0000-0000-0000872B0000}"/>
    <cellStyle name="20 % - Markeringsfarve6 2 7 2 2 2 3" xfId="29618" xr:uid="{00000000-0005-0000-0000-0000882B0000}"/>
    <cellStyle name="20 % - Markeringsfarve6 2 7 2 2 3" xfId="14293" xr:uid="{00000000-0005-0000-0000-0000892B0000}"/>
    <cellStyle name="20 % - Markeringsfarve6 2 7 2 2 3 2" xfId="32251" xr:uid="{00000000-0005-0000-0000-00008A2B0000}"/>
    <cellStyle name="20 % - Markeringsfarve6 2 7 2 2 4" xfId="25249" xr:uid="{00000000-0005-0000-0000-00008B2B0000}"/>
    <cellStyle name="20 % - Markeringsfarve6 2 7 2 3" xfId="9419" xr:uid="{00000000-0005-0000-0000-00008C2B0000}"/>
    <cellStyle name="20 % - Markeringsfarve6 2 7 2 3 2" xfId="17204" xr:uid="{00000000-0005-0000-0000-00008D2B0000}"/>
    <cellStyle name="20 % - Markeringsfarve6 2 7 2 3 2 2" xfId="35155" xr:uid="{00000000-0005-0000-0000-00008E2B0000}"/>
    <cellStyle name="20 % - Markeringsfarve6 2 7 2 3 3" xfId="28154" xr:uid="{00000000-0005-0000-0000-00008F2B0000}"/>
    <cellStyle name="20 % - Markeringsfarve6 2 7 2 4" xfId="14292" xr:uid="{00000000-0005-0000-0000-0000902B0000}"/>
    <cellStyle name="20 % - Markeringsfarve6 2 7 2 4 2" xfId="32250" xr:uid="{00000000-0005-0000-0000-0000912B0000}"/>
    <cellStyle name="20 % - Markeringsfarve6 2 7 2 5" xfId="25248" xr:uid="{00000000-0005-0000-0000-0000922B0000}"/>
    <cellStyle name="20 % - Markeringsfarve6 2 7 3" xfId="5869" xr:uid="{00000000-0005-0000-0000-0000932B0000}"/>
    <cellStyle name="20 % - Markeringsfarve6 2 7 3 2" xfId="10172" xr:uid="{00000000-0005-0000-0000-0000942B0000}"/>
    <cellStyle name="20 % - Markeringsfarve6 2 7 3 2 2" xfId="17953" xr:uid="{00000000-0005-0000-0000-0000952B0000}"/>
    <cellStyle name="20 % - Markeringsfarve6 2 7 3 2 2 2" xfId="35904" xr:uid="{00000000-0005-0000-0000-0000962B0000}"/>
    <cellStyle name="20 % - Markeringsfarve6 2 7 3 2 3" xfId="28903" xr:uid="{00000000-0005-0000-0000-0000972B0000}"/>
    <cellStyle name="20 % - Markeringsfarve6 2 7 3 3" xfId="14294" xr:uid="{00000000-0005-0000-0000-0000982B0000}"/>
    <cellStyle name="20 % - Markeringsfarve6 2 7 3 3 2" xfId="32252" xr:uid="{00000000-0005-0000-0000-0000992B0000}"/>
    <cellStyle name="20 % - Markeringsfarve6 2 7 3 4" xfId="25250" xr:uid="{00000000-0005-0000-0000-00009A2B0000}"/>
    <cellStyle name="20 % - Markeringsfarve6 2 7 4" xfId="5870" xr:uid="{00000000-0005-0000-0000-00009B2B0000}"/>
    <cellStyle name="20 % - Markeringsfarve6 2 7 4 2" xfId="11104" xr:uid="{00000000-0005-0000-0000-00009C2B0000}"/>
    <cellStyle name="20 % - Markeringsfarve6 2 7 4 2 2" xfId="18872" xr:uid="{00000000-0005-0000-0000-00009D2B0000}"/>
    <cellStyle name="20 % - Markeringsfarve6 2 7 4 2 2 2" xfId="36823" xr:uid="{00000000-0005-0000-0000-00009E2B0000}"/>
    <cellStyle name="20 % - Markeringsfarve6 2 7 4 2 3" xfId="29822" xr:uid="{00000000-0005-0000-0000-00009F2B0000}"/>
    <cellStyle name="20 % - Markeringsfarve6 2 7 4 3" xfId="14295" xr:uid="{00000000-0005-0000-0000-0000A02B0000}"/>
    <cellStyle name="20 % - Markeringsfarve6 2 7 4 3 2" xfId="32253" xr:uid="{00000000-0005-0000-0000-0000A12B0000}"/>
    <cellStyle name="20 % - Markeringsfarve6 2 7 4 4" xfId="25251" xr:uid="{00000000-0005-0000-0000-0000A22B0000}"/>
    <cellStyle name="20 % - Markeringsfarve6 2 7 5" xfId="8606" xr:uid="{00000000-0005-0000-0000-0000A32B0000}"/>
    <cellStyle name="20 % - Markeringsfarve6 2 7 5 2" xfId="16395" xr:uid="{00000000-0005-0000-0000-0000A42B0000}"/>
    <cellStyle name="20 % - Markeringsfarve6 2 7 5 2 2" xfId="34346" xr:uid="{00000000-0005-0000-0000-0000A52B0000}"/>
    <cellStyle name="20 % - Markeringsfarve6 2 7 5 3" xfId="27345" xr:uid="{00000000-0005-0000-0000-0000A62B0000}"/>
    <cellStyle name="20 % - Markeringsfarve6 2 7 6" xfId="14291" xr:uid="{00000000-0005-0000-0000-0000A72B0000}"/>
    <cellStyle name="20 % - Markeringsfarve6 2 7 6 2" xfId="32249" xr:uid="{00000000-0005-0000-0000-0000A82B0000}"/>
    <cellStyle name="20 % - Markeringsfarve6 2 7 7" xfId="25247" xr:uid="{00000000-0005-0000-0000-0000A92B0000}"/>
    <cellStyle name="20 % - Markeringsfarve6 2 8" xfId="5871" xr:uid="{00000000-0005-0000-0000-0000AA2B0000}"/>
    <cellStyle name="20 % - Markeringsfarve6 2 8 2" xfId="5872" xr:uid="{00000000-0005-0000-0000-0000AB2B0000}"/>
    <cellStyle name="20 % - Markeringsfarve6 2 8 2 2" xfId="5873" xr:uid="{00000000-0005-0000-0000-0000AC2B0000}"/>
    <cellStyle name="20 % - Markeringsfarve6 2 8 2 2 2" xfId="11023" xr:uid="{00000000-0005-0000-0000-0000AD2B0000}"/>
    <cellStyle name="20 % - Markeringsfarve6 2 8 2 2 2 2" xfId="18795" xr:uid="{00000000-0005-0000-0000-0000AE2B0000}"/>
    <cellStyle name="20 % - Markeringsfarve6 2 8 2 2 2 2 2" xfId="36746" xr:uid="{00000000-0005-0000-0000-0000AF2B0000}"/>
    <cellStyle name="20 % - Markeringsfarve6 2 8 2 2 2 3" xfId="29745" xr:uid="{00000000-0005-0000-0000-0000B02B0000}"/>
    <cellStyle name="20 % - Markeringsfarve6 2 8 2 2 3" xfId="14298" xr:uid="{00000000-0005-0000-0000-0000B12B0000}"/>
    <cellStyle name="20 % - Markeringsfarve6 2 8 2 2 3 2" xfId="32256" xr:uid="{00000000-0005-0000-0000-0000B22B0000}"/>
    <cellStyle name="20 % - Markeringsfarve6 2 8 2 2 4" xfId="25254" xr:uid="{00000000-0005-0000-0000-0000B32B0000}"/>
    <cellStyle name="20 % - Markeringsfarve6 2 8 2 3" xfId="9525" xr:uid="{00000000-0005-0000-0000-0000B42B0000}"/>
    <cellStyle name="20 % - Markeringsfarve6 2 8 2 3 2" xfId="17310" xr:uid="{00000000-0005-0000-0000-0000B52B0000}"/>
    <cellStyle name="20 % - Markeringsfarve6 2 8 2 3 2 2" xfId="35261" xr:uid="{00000000-0005-0000-0000-0000B62B0000}"/>
    <cellStyle name="20 % - Markeringsfarve6 2 8 2 3 3" xfId="28260" xr:uid="{00000000-0005-0000-0000-0000B72B0000}"/>
    <cellStyle name="20 % - Markeringsfarve6 2 8 2 4" xfId="14297" xr:uid="{00000000-0005-0000-0000-0000B82B0000}"/>
    <cellStyle name="20 % - Markeringsfarve6 2 8 2 4 2" xfId="32255" xr:uid="{00000000-0005-0000-0000-0000B92B0000}"/>
    <cellStyle name="20 % - Markeringsfarve6 2 8 2 5" xfId="25253" xr:uid="{00000000-0005-0000-0000-0000BA2B0000}"/>
    <cellStyle name="20 % - Markeringsfarve6 2 8 3" xfId="5874" xr:uid="{00000000-0005-0000-0000-0000BB2B0000}"/>
    <cellStyle name="20 % - Markeringsfarve6 2 8 3 2" xfId="10300" xr:uid="{00000000-0005-0000-0000-0000BC2B0000}"/>
    <cellStyle name="20 % - Markeringsfarve6 2 8 3 2 2" xfId="18081" xr:uid="{00000000-0005-0000-0000-0000BD2B0000}"/>
    <cellStyle name="20 % - Markeringsfarve6 2 8 3 2 2 2" xfId="36032" xr:uid="{00000000-0005-0000-0000-0000BE2B0000}"/>
    <cellStyle name="20 % - Markeringsfarve6 2 8 3 2 3" xfId="29031" xr:uid="{00000000-0005-0000-0000-0000BF2B0000}"/>
    <cellStyle name="20 % - Markeringsfarve6 2 8 3 3" xfId="14299" xr:uid="{00000000-0005-0000-0000-0000C02B0000}"/>
    <cellStyle name="20 % - Markeringsfarve6 2 8 3 3 2" xfId="32257" xr:uid="{00000000-0005-0000-0000-0000C12B0000}"/>
    <cellStyle name="20 % - Markeringsfarve6 2 8 3 4" xfId="25255" xr:uid="{00000000-0005-0000-0000-0000C22B0000}"/>
    <cellStyle name="20 % - Markeringsfarve6 2 8 4" xfId="5875" xr:uid="{00000000-0005-0000-0000-0000C32B0000}"/>
    <cellStyle name="20 % - Markeringsfarve6 2 8 4 2" xfId="11445" xr:uid="{00000000-0005-0000-0000-0000C42B0000}"/>
    <cellStyle name="20 % - Markeringsfarve6 2 8 4 2 2" xfId="19204" xr:uid="{00000000-0005-0000-0000-0000C52B0000}"/>
    <cellStyle name="20 % - Markeringsfarve6 2 8 4 2 2 2" xfId="37155" xr:uid="{00000000-0005-0000-0000-0000C62B0000}"/>
    <cellStyle name="20 % - Markeringsfarve6 2 8 4 2 3" xfId="30154" xr:uid="{00000000-0005-0000-0000-0000C72B0000}"/>
    <cellStyle name="20 % - Markeringsfarve6 2 8 4 3" xfId="14300" xr:uid="{00000000-0005-0000-0000-0000C82B0000}"/>
    <cellStyle name="20 % - Markeringsfarve6 2 8 4 3 2" xfId="32258" xr:uid="{00000000-0005-0000-0000-0000C92B0000}"/>
    <cellStyle name="20 % - Markeringsfarve6 2 8 4 4" xfId="25256" xr:uid="{00000000-0005-0000-0000-0000CA2B0000}"/>
    <cellStyle name="20 % - Markeringsfarve6 2 8 5" xfId="8607" xr:uid="{00000000-0005-0000-0000-0000CB2B0000}"/>
    <cellStyle name="20 % - Markeringsfarve6 2 8 5 2" xfId="16396" xr:uid="{00000000-0005-0000-0000-0000CC2B0000}"/>
    <cellStyle name="20 % - Markeringsfarve6 2 8 5 2 2" xfId="34347" xr:uid="{00000000-0005-0000-0000-0000CD2B0000}"/>
    <cellStyle name="20 % - Markeringsfarve6 2 8 5 3" xfId="27346" xr:uid="{00000000-0005-0000-0000-0000CE2B0000}"/>
    <cellStyle name="20 % - Markeringsfarve6 2 8 6" xfId="14296" xr:uid="{00000000-0005-0000-0000-0000CF2B0000}"/>
    <cellStyle name="20 % - Markeringsfarve6 2 8 6 2" xfId="32254" xr:uid="{00000000-0005-0000-0000-0000D02B0000}"/>
    <cellStyle name="20 % - Markeringsfarve6 2 8 7" xfId="25252" xr:uid="{00000000-0005-0000-0000-0000D12B0000}"/>
    <cellStyle name="20 % - Markeringsfarve6 2 9" xfId="5876" xr:uid="{00000000-0005-0000-0000-0000D22B0000}"/>
    <cellStyle name="20 % - Markeringsfarve6 2 9 2" xfId="5877" xr:uid="{00000000-0005-0000-0000-0000D32B0000}"/>
    <cellStyle name="20 % - Markeringsfarve6 2 9 2 2" xfId="10422" xr:uid="{00000000-0005-0000-0000-0000D42B0000}"/>
    <cellStyle name="20 % - Markeringsfarve6 2 9 2 2 2" xfId="18194" xr:uid="{00000000-0005-0000-0000-0000D52B0000}"/>
    <cellStyle name="20 % - Markeringsfarve6 2 9 2 2 2 2" xfId="36145" xr:uid="{00000000-0005-0000-0000-0000D62B0000}"/>
    <cellStyle name="20 % - Markeringsfarve6 2 9 2 2 3" xfId="29144" xr:uid="{00000000-0005-0000-0000-0000D72B0000}"/>
    <cellStyle name="20 % - Markeringsfarve6 2 9 2 3" xfId="14302" xr:uid="{00000000-0005-0000-0000-0000D82B0000}"/>
    <cellStyle name="20 % - Markeringsfarve6 2 9 2 3 2" xfId="32260" xr:uid="{00000000-0005-0000-0000-0000D92B0000}"/>
    <cellStyle name="20 % - Markeringsfarve6 2 9 2 4" xfId="25258" xr:uid="{00000000-0005-0000-0000-0000DA2B0000}"/>
    <cellStyle name="20 % - Markeringsfarve6 2 9 3" xfId="9019" xr:uid="{00000000-0005-0000-0000-0000DB2B0000}"/>
    <cellStyle name="20 % - Markeringsfarve6 2 9 3 2" xfId="16807" xr:uid="{00000000-0005-0000-0000-0000DC2B0000}"/>
    <cellStyle name="20 % - Markeringsfarve6 2 9 3 2 2" xfId="34758" xr:uid="{00000000-0005-0000-0000-0000DD2B0000}"/>
    <cellStyle name="20 % - Markeringsfarve6 2 9 3 3" xfId="27757" xr:uid="{00000000-0005-0000-0000-0000DE2B0000}"/>
    <cellStyle name="20 % - Markeringsfarve6 2 9 4" xfId="14301" xr:uid="{00000000-0005-0000-0000-0000DF2B0000}"/>
    <cellStyle name="20 % - Markeringsfarve6 2 9 4 2" xfId="32259" xr:uid="{00000000-0005-0000-0000-0000E02B0000}"/>
    <cellStyle name="20 % - Markeringsfarve6 2 9 5" xfId="25257" xr:uid="{00000000-0005-0000-0000-0000E12B0000}"/>
    <cellStyle name="20 % - Markeringsfarve6 3" xfId="2923" xr:uid="{00000000-0005-0000-0000-0000E22B0000}"/>
    <cellStyle name="20 % - Markeringsfarve6 3 10" xfId="5879" xr:uid="{00000000-0005-0000-0000-0000E32B0000}"/>
    <cellStyle name="20 % - Markeringsfarve6 3 10 2" xfId="9635" xr:uid="{00000000-0005-0000-0000-0000E42B0000}"/>
    <cellStyle name="20 % - Markeringsfarve6 3 10 2 2" xfId="17418" xr:uid="{00000000-0005-0000-0000-0000E52B0000}"/>
    <cellStyle name="20 % - Markeringsfarve6 3 10 2 2 2" xfId="35369" xr:uid="{00000000-0005-0000-0000-0000E62B0000}"/>
    <cellStyle name="20 % - Markeringsfarve6 3 10 2 3" xfId="28368" xr:uid="{00000000-0005-0000-0000-0000E72B0000}"/>
    <cellStyle name="20 % - Markeringsfarve6 3 10 3" xfId="14304" xr:uid="{00000000-0005-0000-0000-0000E82B0000}"/>
    <cellStyle name="20 % - Markeringsfarve6 3 10 3 2" xfId="32262" xr:uid="{00000000-0005-0000-0000-0000E92B0000}"/>
    <cellStyle name="20 % - Markeringsfarve6 3 10 4" xfId="25260" xr:uid="{00000000-0005-0000-0000-0000EA2B0000}"/>
    <cellStyle name="20 % - Markeringsfarve6 3 11" xfId="5880" xr:uid="{00000000-0005-0000-0000-0000EB2B0000}"/>
    <cellStyle name="20 % - Markeringsfarve6 3 11 2" xfId="11679" xr:uid="{00000000-0005-0000-0000-0000EC2B0000}"/>
    <cellStyle name="20 % - Markeringsfarve6 3 11 2 2" xfId="19426" xr:uid="{00000000-0005-0000-0000-0000ED2B0000}"/>
    <cellStyle name="20 % - Markeringsfarve6 3 11 2 2 2" xfId="37377" xr:uid="{00000000-0005-0000-0000-0000EE2B0000}"/>
    <cellStyle name="20 % - Markeringsfarve6 3 11 2 3" xfId="30376" xr:uid="{00000000-0005-0000-0000-0000EF2B0000}"/>
    <cellStyle name="20 % - Markeringsfarve6 3 11 3" xfId="14305" xr:uid="{00000000-0005-0000-0000-0000F02B0000}"/>
    <cellStyle name="20 % - Markeringsfarve6 3 11 3 2" xfId="32263" xr:uid="{00000000-0005-0000-0000-0000F12B0000}"/>
    <cellStyle name="20 % - Markeringsfarve6 3 11 4" xfId="25261" xr:uid="{00000000-0005-0000-0000-0000F22B0000}"/>
    <cellStyle name="20 % - Markeringsfarve6 3 12" xfId="8608" xr:uid="{00000000-0005-0000-0000-0000F32B0000}"/>
    <cellStyle name="20 % - Markeringsfarve6 3 12 2" xfId="16397" xr:uid="{00000000-0005-0000-0000-0000F42B0000}"/>
    <cellStyle name="20 % - Markeringsfarve6 3 12 2 2" xfId="34348" xr:uid="{00000000-0005-0000-0000-0000F52B0000}"/>
    <cellStyle name="20 % - Markeringsfarve6 3 12 3" xfId="27347" xr:uid="{00000000-0005-0000-0000-0000F62B0000}"/>
    <cellStyle name="20 % - Markeringsfarve6 3 13" xfId="14303" xr:uid="{00000000-0005-0000-0000-0000F72B0000}"/>
    <cellStyle name="20 % - Markeringsfarve6 3 13 2" xfId="32261" xr:uid="{00000000-0005-0000-0000-0000F82B0000}"/>
    <cellStyle name="20 % - Markeringsfarve6 3 14" xfId="5878" xr:uid="{00000000-0005-0000-0000-0000F92B0000}"/>
    <cellStyle name="20 % - Markeringsfarve6 3 14 2" xfId="25259" xr:uid="{00000000-0005-0000-0000-0000FA2B0000}"/>
    <cellStyle name="20 % - Markeringsfarve6 3 15" xfId="22307" xr:uid="{00000000-0005-0000-0000-0000FB2B0000}"/>
    <cellStyle name="20 % - Markeringsfarve6 3 2" xfId="2924" xr:uid="{00000000-0005-0000-0000-0000FC2B0000}"/>
    <cellStyle name="20 % - Markeringsfarve6 3 2 10" xfId="8609" xr:uid="{00000000-0005-0000-0000-0000FD2B0000}"/>
    <cellStyle name="20 % - Markeringsfarve6 3 2 10 2" xfId="16398" xr:uid="{00000000-0005-0000-0000-0000FE2B0000}"/>
    <cellStyle name="20 % - Markeringsfarve6 3 2 10 2 2" xfId="34349" xr:uid="{00000000-0005-0000-0000-0000FF2B0000}"/>
    <cellStyle name="20 % - Markeringsfarve6 3 2 10 3" xfId="27348" xr:uid="{00000000-0005-0000-0000-0000002C0000}"/>
    <cellStyle name="20 % - Markeringsfarve6 3 2 11" xfId="14306" xr:uid="{00000000-0005-0000-0000-0000012C0000}"/>
    <cellStyle name="20 % - Markeringsfarve6 3 2 11 2" xfId="32264" xr:uid="{00000000-0005-0000-0000-0000022C0000}"/>
    <cellStyle name="20 % - Markeringsfarve6 3 2 12" xfId="5881" xr:uid="{00000000-0005-0000-0000-0000032C0000}"/>
    <cellStyle name="20 % - Markeringsfarve6 3 2 12 2" xfId="25262" xr:uid="{00000000-0005-0000-0000-0000042C0000}"/>
    <cellStyle name="20 % - Markeringsfarve6 3 2 13" xfId="22308" xr:uid="{00000000-0005-0000-0000-0000052C0000}"/>
    <cellStyle name="20 % - Markeringsfarve6 3 2 2" xfId="5882" xr:uid="{00000000-0005-0000-0000-0000062C0000}"/>
    <cellStyle name="20 % - Markeringsfarve6 3 2 2 2" xfId="5883" xr:uid="{00000000-0005-0000-0000-0000072C0000}"/>
    <cellStyle name="20 % - Markeringsfarve6 3 2 2 2 2" xfId="5884" xr:uid="{00000000-0005-0000-0000-0000082C0000}"/>
    <cellStyle name="20 % - Markeringsfarve6 3 2 2 2 2 2" xfId="10568" xr:uid="{00000000-0005-0000-0000-0000092C0000}"/>
    <cellStyle name="20 % - Markeringsfarve6 3 2 2 2 2 2 2" xfId="18340" xr:uid="{00000000-0005-0000-0000-00000A2C0000}"/>
    <cellStyle name="20 % - Markeringsfarve6 3 2 2 2 2 2 2 2" xfId="36291" xr:uid="{00000000-0005-0000-0000-00000B2C0000}"/>
    <cellStyle name="20 % - Markeringsfarve6 3 2 2 2 2 2 3" xfId="29290" xr:uid="{00000000-0005-0000-0000-00000C2C0000}"/>
    <cellStyle name="20 % - Markeringsfarve6 3 2 2 2 2 3" xfId="14309" xr:uid="{00000000-0005-0000-0000-00000D2C0000}"/>
    <cellStyle name="20 % - Markeringsfarve6 3 2 2 2 2 3 2" xfId="32267" xr:uid="{00000000-0005-0000-0000-00000E2C0000}"/>
    <cellStyle name="20 % - Markeringsfarve6 3 2 2 2 2 4" xfId="25265" xr:uid="{00000000-0005-0000-0000-00000F2C0000}"/>
    <cellStyle name="20 % - Markeringsfarve6 3 2 2 2 3" xfId="9141" xr:uid="{00000000-0005-0000-0000-0000102C0000}"/>
    <cellStyle name="20 % - Markeringsfarve6 3 2 2 2 3 2" xfId="16929" xr:uid="{00000000-0005-0000-0000-0000112C0000}"/>
    <cellStyle name="20 % - Markeringsfarve6 3 2 2 2 3 2 2" xfId="34880" xr:uid="{00000000-0005-0000-0000-0000122C0000}"/>
    <cellStyle name="20 % - Markeringsfarve6 3 2 2 2 3 3" xfId="27879" xr:uid="{00000000-0005-0000-0000-0000132C0000}"/>
    <cellStyle name="20 % - Markeringsfarve6 3 2 2 2 4" xfId="14308" xr:uid="{00000000-0005-0000-0000-0000142C0000}"/>
    <cellStyle name="20 % - Markeringsfarve6 3 2 2 2 4 2" xfId="32266" xr:uid="{00000000-0005-0000-0000-0000152C0000}"/>
    <cellStyle name="20 % - Markeringsfarve6 3 2 2 2 5" xfId="25264" xr:uid="{00000000-0005-0000-0000-0000162C0000}"/>
    <cellStyle name="20 % - Markeringsfarve6 3 2 2 3" xfId="5885" xr:uid="{00000000-0005-0000-0000-0000172C0000}"/>
    <cellStyle name="20 % - Markeringsfarve6 3 2 2 3 2" xfId="9798" xr:uid="{00000000-0005-0000-0000-0000182C0000}"/>
    <cellStyle name="20 % - Markeringsfarve6 3 2 2 3 2 2" xfId="17580" xr:uid="{00000000-0005-0000-0000-0000192C0000}"/>
    <cellStyle name="20 % - Markeringsfarve6 3 2 2 3 2 2 2" xfId="35531" xr:uid="{00000000-0005-0000-0000-00001A2C0000}"/>
    <cellStyle name="20 % - Markeringsfarve6 3 2 2 3 2 3" xfId="28530" xr:uid="{00000000-0005-0000-0000-00001B2C0000}"/>
    <cellStyle name="20 % - Markeringsfarve6 3 2 2 3 3" xfId="14310" xr:uid="{00000000-0005-0000-0000-00001C2C0000}"/>
    <cellStyle name="20 % - Markeringsfarve6 3 2 2 3 3 2" xfId="32268" xr:uid="{00000000-0005-0000-0000-00001D2C0000}"/>
    <cellStyle name="20 % - Markeringsfarve6 3 2 2 3 4" xfId="25266" xr:uid="{00000000-0005-0000-0000-00001E2C0000}"/>
    <cellStyle name="20 % - Markeringsfarve6 3 2 2 4" xfId="5886" xr:uid="{00000000-0005-0000-0000-00001F2C0000}"/>
    <cellStyle name="20 % - Markeringsfarve6 3 2 2 4 2" xfId="11618" xr:uid="{00000000-0005-0000-0000-0000202C0000}"/>
    <cellStyle name="20 % - Markeringsfarve6 3 2 2 4 2 2" xfId="19369" xr:uid="{00000000-0005-0000-0000-0000212C0000}"/>
    <cellStyle name="20 % - Markeringsfarve6 3 2 2 4 2 2 2" xfId="37320" xr:uid="{00000000-0005-0000-0000-0000222C0000}"/>
    <cellStyle name="20 % - Markeringsfarve6 3 2 2 4 2 3" xfId="30319" xr:uid="{00000000-0005-0000-0000-0000232C0000}"/>
    <cellStyle name="20 % - Markeringsfarve6 3 2 2 4 3" xfId="14311" xr:uid="{00000000-0005-0000-0000-0000242C0000}"/>
    <cellStyle name="20 % - Markeringsfarve6 3 2 2 4 3 2" xfId="32269" xr:uid="{00000000-0005-0000-0000-0000252C0000}"/>
    <cellStyle name="20 % - Markeringsfarve6 3 2 2 4 4" xfId="25267" xr:uid="{00000000-0005-0000-0000-0000262C0000}"/>
    <cellStyle name="20 % - Markeringsfarve6 3 2 2 5" xfId="8610" xr:uid="{00000000-0005-0000-0000-0000272C0000}"/>
    <cellStyle name="20 % - Markeringsfarve6 3 2 2 5 2" xfId="16399" xr:uid="{00000000-0005-0000-0000-0000282C0000}"/>
    <cellStyle name="20 % - Markeringsfarve6 3 2 2 5 2 2" xfId="34350" xr:uid="{00000000-0005-0000-0000-0000292C0000}"/>
    <cellStyle name="20 % - Markeringsfarve6 3 2 2 5 3" xfId="27349" xr:uid="{00000000-0005-0000-0000-00002A2C0000}"/>
    <cellStyle name="20 % - Markeringsfarve6 3 2 2 6" xfId="14307" xr:uid="{00000000-0005-0000-0000-00002B2C0000}"/>
    <cellStyle name="20 % - Markeringsfarve6 3 2 2 6 2" xfId="32265" xr:uid="{00000000-0005-0000-0000-00002C2C0000}"/>
    <cellStyle name="20 % - Markeringsfarve6 3 2 2 7" xfId="25263" xr:uid="{00000000-0005-0000-0000-00002D2C0000}"/>
    <cellStyle name="20 % - Markeringsfarve6 3 2 3" xfId="5887" xr:uid="{00000000-0005-0000-0000-00002E2C0000}"/>
    <cellStyle name="20 % - Markeringsfarve6 3 2 3 2" xfId="5888" xr:uid="{00000000-0005-0000-0000-00002F2C0000}"/>
    <cellStyle name="20 % - Markeringsfarve6 3 2 3 2 2" xfId="5889" xr:uid="{00000000-0005-0000-0000-0000302C0000}"/>
    <cellStyle name="20 % - Markeringsfarve6 3 2 3 2 2 2" xfId="10673" xr:uid="{00000000-0005-0000-0000-0000312C0000}"/>
    <cellStyle name="20 % - Markeringsfarve6 3 2 3 2 2 2 2" xfId="18445" xr:uid="{00000000-0005-0000-0000-0000322C0000}"/>
    <cellStyle name="20 % - Markeringsfarve6 3 2 3 2 2 2 2 2" xfId="36396" xr:uid="{00000000-0005-0000-0000-0000332C0000}"/>
    <cellStyle name="20 % - Markeringsfarve6 3 2 3 2 2 2 3" xfId="29395" xr:uid="{00000000-0005-0000-0000-0000342C0000}"/>
    <cellStyle name="20 % - Markeringsfarve6 3 2 3 2 2 3" xfId="14314" xr:uid="{00000000-0005-0000-0000-0000352C0000}"/>
    <cellStyle name="20 % - Markeringsfarve6 3 2 3 2 2 3 2" xfId="32272" xr:uid="{00000000-0005-0000-0000-0000362C0000}"/>
    <cellStyle name="20 % - Markeringsfarve6 3 2 3 2 2 4" xfId="25270" xr:uid="{00000000-0005-0000-0000-0000372C0000}"/>
    <cellStyle name="20 % - Markeringsfarve6 3 2 3 2 3" xfId="9228" xr:uid="{00000000-0005-0000-0000-0000382C0000}"/>
    <cellStyle name="20 % - Markeringsfarve6 3 2 3 2 3 2" xfId="17016" xr:uid="{00000000-0005-0000-0000-0000392C0000}"/>
    <cellStyle name="20 % - Markeringsfarve6 3 2 3 2 3 2 2" xfId="34967" xr:uid="{00000000-0005-0000-0000-00003A2C0000}"/>
    <cellStyle name="20 % - Markeringsfarve6 3 2 3 2 3 3" xfId="27966" xr:uid="{00000000-0005-0000-0000-00003B2C0000}"/>
    <cellStyle name="20 % - Markeringsfarve6 3 2 3 2 4" xfId="14313" xr:uid="{00000000-0005-0000-0000-00003C2C0000}"/>
    <cellStyle name="20 % - Markeringsfarve6 3 2 3 2 4 2" xfId="32271" xr:uid="{00000000-0005-0000-0000-00003D2C0000}"/>
    <cellStyle name="20 % - Markeringsfarve6 3 2 3 2 5" xfId="25269" xr:uid="{00000000-0005-0000-0000-00003E2C0000}"/>
    <cellStyle name="20 % - Markeringsfarve6 3 2 3 3" xfId="5890" xr:uid="{00000000-0005-0000-0000-00003F2C0000}"/>
    <cellStyle name="20 % - Markeringsfarve6 3 2 3 3 2" xfId="9903" xr:uid="{00000000-0005-0000-0000-0000402C0000}"/>
    <cellStyle name="20 % - Markeringsfarve6 3 2 3 3 2 2" xfId="17685" xr:uid="{00000000-0005-0000-0000-0000412C0000}"/>
    <cellStyle name="20 % - Markeringsfarve6 3 2 3 3 2 2 2" xfId="35636" xr:uid="{00000000-0005-0000-0000-0000422C0000}"/>
    <cellStyle name="20 % - Markeringsfarve6 3 2 3 3 2 3" xfId="28635" xr:uid="{00000000-0005-0000-0000-0000432C0000}"/>
    <cellStyle name="20 % - Markeringsfarve6 3 2 3 3 3" xfId="14315" xr:uid="{00000000-0005-0000-0000-0000442C0000}"/>
    <cellStyle name="20 % - Markeringsfarve6 3 2 3 3 3 2" xfId="32273" xr:uid="{00000000-0005-0000-0000-0000452C0000}"/>
    <cellStyle name="20 % - Markeringsfarve6 3 2 3 3 4" xfId="25271" xr:uid="{00000000-0005-0000-0000-0000462C0000}"/>
    <cellStyle name="20 % - Markeringsfarve6 3 2 3 4" xfId="5891" xr:uid="{00000000-0005-0000-0000-0000472C0000}"/>
    <cellStyle name="20 % - Markeringsfarve6 3 2 3 4 2" xfId="11343" xr:uid="{00000000-0005-0000-0000-0000482C0000}"/>
    <cellStyle name="20 % - Markeringsfarve6 3 2 3 4 2 2" xfId="19106" xr:uid="{00000000-0005-0000-0000-0000492C0000}"/>
    <cellStyle name="20 % - Markeringsfarve6 3 2 3 4 2 2 2" xfId="37057" xr:uid="{00000000-0005-0000-0000-00004A2C0000}"/>
    <cellStyle name="20 % - Markeringsfarve6 3 2 3 4 2 3" xfId="30056" xr:uid="{00000000-0005-0000-0000-00004B2C0000}"/>
    <cellStyle name="20 % - Markeringsfarve6 3 2 3 4 3" xfId="14316" xr:uid="{00000000-0005-0000-0000-00004C2C0000}"/>
    <cellStyle name="20 % - Markeringsfarve6 3 2 3 4 3 2" xfId="32274" xr:uid="{00000000-0005-0000-0000-00004D2C0000}"/>
    <cellStyle name="20 % - Markeringsfarve6 3 2 3 4 4" xfId="25272" xr:uid="{00000000-0005-0000-0000-00004E2C0000}"/>
    <cellStyle name="20 % - Markeringsfarve6 3 2 3 5" xfId="8611" xr:uid="{00000000-0005-0000-0000-00004F2C0000}"/>
    <cellStyle name="20 % - Markeringsfarve6 3 2 3 5 2" xfId="16400" xr:uid="{00000000-0005-0000-0000-0000502C0000}"/>
    <cellStyle name="20 % - Markeringsfarve6 3 2 3 5 2 2" xfId="34351" xr:uid="{00000000-0005-0000-0000-0000512C0000}"/>
    <cellStyle name="20 % - Markeringsfarve6 3 2 3 5 3" xfId="27350" xr:uid="{00000000-0005-0000-0000-0000522C0000}"/>
    <cellStyle name="20 % - Markeringsfarve6 3 2 3 6" xfId="14312" xr:uid="{00000000-0005-0000-0000-0000532C0000}"/>
    <cellStyle name="20 % - Markeringsfarve6 3 2 3 6 2" xfId="32270" xr:uid="{00000000-0005-0000-0000-0000542C0000}"/>
    <cellStyle name="20 % - Markeringsfarve6 3 2 3 7" xfId="25268" xr:uid="{00000000-0005-0000-0000-0000552C0000}"/>
    <cellStyle name="20 % - Markeringsfarve6 3 2 4" xfId="5892" xr:uid="{00000000-0005-0000-0000-0000562C0000}"/>
    <cellStyle name="20 % - Markeringsfarve6 3 2 4 2" xfId="5893" xr:uid="{00000000-0005-0000-0000-0000572C0000}"/>
    <cellStyle name="20 % - Markeringsfarve6 3 2 4 2 2" xfId="5894" xr:uid="{00000000-0005-0000-0000-0000582C0000}"/>
    <cellStyle name="20 % - Markeringsfarve6 3 2 4 2 2 2" xfId="10806" xr:uid="{00000000-0005-0000-0000-0000592C0000}"/>
    <cellStyle name="20 % - Markeringsfarve6 3 2 4 2 2 2 2" xfId="18578" xr:uid="{00000000-0005-0000-0000-00005A2C0000}"/>
    <cellStyle name="20 % - Markeringsfarve6 3 2 4 2 2 2 2 2" xfId="36529" xr:uid="{00000000-0005-0000-0000-00005B2C0000}"/>
    <cellStyle name="20 % - Markeringsfarve6 3 2 4 2 2 2 3" xfId="29528" xr:uid="{00000000-0005-0000-0000-00005C2C0000}"/>
    <cellStyle name="20 % - Markeringsfarve6 3 2 4 2 2 3" xfId="14319" xr:uid="{00000000-0005-0000-0000-00005D2C0000}"/>
    <cellStyle name="20 % - Markeringsfarve6 3 2 4 2 2 3 2" xfId="32277" xr:uid="{00000000-0005-0000-0000-00005E2C0000}"/>
    <cellStyle name="20 % - Markeringsfarve6 3 2 4 2 2 4" xfId="25275" xr:uid="{00000000-0005-0000-0000-00005F2C0000}"/>
    <cellStyle name="20 % - Markeringsfarve6 3 2 4 2 3" xfId="9343" xr:uid="{00000000-0005-0000-0000-0000602C0000}"/>
    <cellStyle name="20 % - Markeringsfarve6 3 2 4 2 3 2" xfId="17128" xr:uid="{00000000-0005-0000-0000-0000612C0000}"/>
    <cellStyle name="20 % - Markeringsfarve6 3 2 4 2 3 2 2" xfId="35079" xr:uid="{00000000-0005-0000-0000-0000622C0000}"/>
    <cellStyle name="20 % - Markeringsfarve6 3 2 4 2 3 3" xfId="28078" xr:uid="{00000000-0005-0000-0000-0000632C0000}"/>
    <cellStyle name="20 % - Markeringsfarve6 3 2 4 2 4" xfId="14318" xr:uid="{00000000-0005-0000-0000-0000642C0000}"/>
    <cellStyle name="20 % - Markeringsfarve6 3 2 4 2 4 2" xfId="32276" xr:uid="{00000000-0005-0000-0000-0000652C0000}"/>
    <cellStyle name="20 % - Markeringsfarve6 3 2 4 2 5" xfId="25274" xr:uid="{00000000-0005-0000-0000-0000662C0000}"/>
    <cellStyle name="20 % - Markeringsfarve6 3 2 4 3" xfId="5895" xr:uid="{00000000-0005-0000-0000-0000672C0000}"/>
    <cellStyle name="20 % - Markeringsfarve6 3 2 4 3 2" xfId="10082" xr:uid="{00000000-0005-0000-0000-0000682C0000}"/>
    <cellStyle name="20 % - Markeringsfarve6 3 2 4 3 2 2" xfId="17863" xr:uid="{00000000-0005-0000-0000-0000692C0000}"/>
    <cellStyle name="20 % - Markeringsfarve6 3 2 4 3 2 2 2" xfId="35814" xr:uid="{00000000-0005-0000-0000-00006A2C0000}"/>
    <cellStyle name="20 % - Markeringsfarve6 3 2 4 3 2 3" xfId="28813" xr:uid="{00000000-0005-0000-0000-00006B2C0000}"/>
    <cellStyle name="20 % - Markeringsfarve6 3 2 4 3 3" xfId="14320" xr:uid="{00000000-0005-0000-0000-00006C2C0000}"/>
    <cellStyle name="20 % - Markeringsfarve6 3 2 4 3 3 2" xfId="32278" xr:uid="{00000000-0005-0000-0000-00006D2C0000}"/>
    <cellStyle name="20 % - Markeringsfarve6 3 2 4 3 4" xfId="25276" xr:uid="{00000000-0005-0000-0000-00006E2C0000}"/>
    <cellStyle name="20 % - Markeringsfarve6 3 2 4 4" xfId="5896" xr:uid="{00000000-0005-0000-0000-00006F2C0000}"/>
    <cellStyle name="20 % - Markeringsfarve6 3 2 4 4 2" xfId="11578" xr:uid="{00000000-0005-0000-0000-0000702C0000}"/>
    <cellStyle name="20 % - Markeringsfarve6 3 2 4 4 2 2" xfId="19330" xr:uid="{00000000-0005-0000-0000-0000712C0000}"/>
    <cellStyle name="20 % - Markeringsfarve6 3 2 4 4 2 2 2" xfId="37281" xr:uid="{00000000-0005-0000-0000-0000722C0000}"/>
    <cellStyle name="20 % - Markeringsfarve6 3 2 4 4 2 3" xfId="30280" xr:uid="{00000000-0005-0000-0000-0000732C0000}"/>
    <cellStyle name="20 % - Markeringsfarve6 3 2 4 4 3" xfId="14321" xr:uid="{00000000-0005-0000-0000-0000742C0000}"/>
    <cellStyle name="20 % - Markeringsfarve6 3 2 4 4 3 2" xfId="32279" xr:uid="{00000000-0005-0000-0000-0000752C0000}"/>
    <cellStyle name="20 % - Markeringsfarve6 3 2 4 4 4" xfId="25277" xr:uid="{00000000-0005-0000-0000-0000762C0000}"/>
    <cellStyle name="20 % - Markeringsfarve6 3 2 4 5" xfId="8612" xr:uid="{00000000-0005-0000-0000-0000772C0000}"/>
    <cellStyle name="20 % - Markeringsfarve6 3 2 4 5 2" xfId="16401" xr:uid="{00000000-0005-0000-0000-0000782C0000}"/>
    <cellStyle name="20 % - Markeringsfarve6 3 2 4 5 2 2" xfId="34352" xr:uid="{00000000-0005-0000-0000-0000792C0000}"/>
    <cellStyle name="20 % - Markeringsfarve6 3 2 4 5 3" xfId="27351" xr:uid="{00000000-0005-0000-0000-00007A2C0000}"/>
    <cellStyle name="20 % - Markeringsfarve6 3 2 4 6" xfId="14317" xr:uid="{00000000-0005-0000-0000-00007B2C0000}"/>
    <cellStyle name="20 % - Markeringsfarve6 3 2 4 6 2" xfId="32275" xr:uid="{00000000-0005-0000-0000-00007C2C0000}"/>
    <cellStyle name="20 % - Markeringsfarve6 3 2 4 7" xfId="25273" xr:uid="{00000000-0005-0000-0000-00007D2C0000}"/>
    <cellStyle name="20 % - Markeringsfarve6 3 2 5" xfId="5897" xr:uid="{00000000-0005-0000-0000-00007E2C0000}"/>
    <cellStyle name="20 % - Markeringsfarve6 3 2 5 2" xfId="5898" xr:uid="{00000000-0005-0000-0000-00007F2C0000}"/>
    <cellStyle name="20 % - Markeringsfarve6 3 2 5 2 2" xfId="5899" xr:uid="{00000000-0005-0000-0000-0000802C0000}"/>
    <cellStyle name="20 % - Markeringsfarve6 3 2 5 2 2 2" xfId="10923" xr:uid="{00000000-0005-0000-0000-0000812C0000}"/>
    <cellStyle name="20 % - Markeringsfarve6 3 2 5 2 2 2 2" xfId="18695" xr:uid="{00000000-0005-0000-0000-0000822C0000}"/>
    <cellStyle name="20 % - Markeringsfarve6 3 2 5 2 2 2 2 2" xfId="36646" xr:uid="{00000000-0005-0000-0000-0000832C0000}"/>
    <cellStyle name="20 % - Markeringsfarve6 3 2 5 2 2 2 3" xfId="29645" xr:uid="{00000000-0005-0000-0000-0000842C0000}"/>
    <cellStyle name="20 % - Markeringsfarve6 3 2 5 2 2 3" xfId="14324" xr:uid="{00000000-0005-0000-0000-0000852C0000}"/>
    <cellStyle name="20 % - Markeringsfarve6 3 2 5 2 2 3 2" xfId="32282" xr:uid="{00000000-0005-0000-0000-0000862C0000}"/>
    <cellStyle name="20 % - Markeringsfarve6 3 2 5 2 2 4" xfId="25280" xr:uid="{00000000-0005-0000-0000-0000872C0000}"/>
    <cellStyle name="20 % - Markeringsfarve6 3 2 5 2 3" xfId="9442" xr:uid="{00000000-0005-0000-0000-0000882C0000}"/>
    <cellStyle name="20 % - Markeringsfarve6 3 2 5 2 3 2" xfId="17227" xr:uid="{00000000-0005-0000-0000-0000892C0000}"/>
    <cellStyle name="20 % - Markeringsfarve6 3 2 5 2 3 2 2" xfId="35178" xr:uid="{00000000-0005-0000-0000-00008A2C0000}"/>
    <cellStyle name="20 % - Markeringsfarve6 3 2 5 2 3 3" xfId="28177" xr:uid="{00000000-0005-0000-0000-00008B2C0000}"/>
    <cellStyle name="20 % - Markeringsfarve6 3 2 5 2 4" xfId="14323" xr:uid="{00000000-0005-0000-0000-00008C2C0000}"/>
    <cellStyle name="20 % - Markeringsfarve6 3 2 5 2 4 2" xfId="32281" xr:uid="{00000000-0005-0000-0000-00008D2C0000}"/>
    <cellStyle name="20 % - Markeringsfarve6 3 2 5 2 5" xfId="25279" xr:uid="{00000000-0005-0000-0000-00008E2C0000}"/>
    <cellStyle name="20 % - Markeringsfarve6 3 2 5 3" xfId="5900" xr:uid="{00000000-0005-0000-0000-00008F2C0000}"/>
    <cellStyle name="20 % - Markeringsfarve6 3 2 5 3 2" xfId="10199" xr:uid="{00000000-0005-0000-0000-0000902C0000}"/>
    <cellStyle name="20 % - Markeringsfarve6 3 2 5 3 2 2" xfId="17980" xr:uid="{00000000-0005-0000-0000-0000912C0000}"/>
    <cellStyle name="20 % - Markeringsfarve6 3 2 5 3 2 2 2" xfId="35931" xr:uid="{00000000-0005-0000-0000-0000922C0000}"/>
    <cellStyle name="20 % - Markeringsfarve6 3 2 5 3 2 3" xfId="28930" xr:uid="{00000000-0005-0000-0000-0000932C0000}"/>
    <cellStyle name="20 % - Markeringsfarve6 3 2 5 3 3" xfId="14325" xr:uid="{00000000-0005-0000-0000-0000942C0000}"/>
    <cellStyle name="20 % - Markeringsfarve6 3 2 5 3 3 2" xfId="32283" xr:uid="{00000000-0005-0000-0000-0000952C0000}"/>
    <cellStyle name="20 % - Markeringsfarve6 3 2 5 3 4" xfId="25281" xr:uid="{00000000-0005-0000-0000-0000962C0000}"/>
    <cellStyle name="20 % - Markeringsfarve6 3 2 5 4" xfId="5901" xr:uid="{00000000-0005-0000-0000-0000972C0000}"/>
    <cellStyle name="20 % - Markeringsfarve6 3 2 5 4 2" xfId="11302" xr:uid="{00000000-0005-0000-0000-0000982C0000}"/>
    <cellStyle name="20 % - Markeringsfarve6 3 2 5 4 2 2" xfId="19066" xr:uid="{00000000-0005-0000-0000-0000992C0000}"/>
    <cellStyle name="20 % - Markeringsfarve6 3 2 5 4 2 2 2" xfId="37017" xr:uid="{00000000-0005-0000-0000-00009A2C0000}"/>
    <cellStyle name="20 % - Markeringsfarve6 3 2 5 4 2 3" xfId="30016" xr:uid="{00000000-0005-0000-0000-00009B2C0000}"/>
    <cellStyle name="20 % - Markeringsfarve6 3 2 5 4 3" xfId="14326" xr:uid="{00000000-0005-0000-0000-00009C2C0000}"/>
    <cellStyle name="20 % - Markeringsfarve6 3 2 5 4 3 2" xfId="32284" xr:uid="{00000000-0005-0000-0000-00009D2C0000}"/>
    <cellStyle name="20 % - Markeringsfarve6 3 2 5 4 4" xfId="25282" xr:uid="{00000000-0005-0000-0000-00009E2C0000}"/>
    <cellStyle name="20 % - Markeringsfarve6 3 2 5 5" xfId="8613" xr:uid="{00000000-0005-0000-0000-00009F2C0000}"/>
    <cellStyle name="20 % - Markeringsfarve6 3 2 5 5 2" xfId="16402" xr:uid="{00000000-0005-0000-0000-0000A02C0000}"/>
    <cellStyle name="20 % - Markeringsfarve6 3 2 5 5 2 2" xfId="34353" xr:uid="{00000000-0005-0000-0000-0000A12C0000}"/>
    <cellStyle name="20 % - Markeringsfarve6 3 2 5 5 3" xfId="27352" xr:uid="{00000000-0005-0000-0000-0000A22C0000}"/>
    <cellStyle name="20 % - Markeringsfarve6 3 2 5 6" xfId="14322" xr:uid="{00000000-0005-0000-0000-0000A32C0000}"/>
    <cellStyle name="20 % - Markeringsfarve6 3 2 5 6 2" xfId="32280" xr:uid="{00000000-0005-0000-0000-0000A42C0000}"/>
    <cellStyle name="20 % - Markeringsfarve6 3 2 5 7" xfId="25278" xr:uid="{00000000-0005-0000-0000-0000A52C0000}"/>
    <cellStyle name="20 % - Markeringsfarve6 3 2 6" xfId="5902" xr:uid="{00000000-0005-0000-0000-0000A62C0000}"/>
    <cellStyle name="20 % - Markeringsfarve6 3 2 6 2" xfId="5903" xr:uid="{00000000-0005-0000-0000-0000A72C0000}"/>
    <cellStyle name="20 % - Markeringsfarve6 3 2 6 2 2" xfId="5904" xr:uid="{00000000-0005-0000-0000-0000A82C0000}"/>
    <cellStyle name="20 % - Markeringsfarve6 3 2 6 2 2 2" xfId="11027" xr:uid="{00000000-0005-0000-0000-0000A92C0000}"/>
    <cellStyle name="20 % - Markeringsfarve6 3 2 6 2 2 2 2" xfId="18799" xr:uid="{00000000-0005-0000-0000-0000AA2C0000}"/>
    <cellStyle name="20 % - Markeringsfarve6 3 2 6 2 2 2 2 2" xfId="36750" xr:uid="{00000000-0005-0000-0000-0000AB2C0000}"/>
    <cellStyle name="20 % - Markeringsfarve6 3 2 6 2 2 2 3" xfId="29749" xr:uid="{00000000-0005-0000-0000-0000AC2C0000}"/>
    <cellStyle name="20 % - Markeringsfarve6 3 2 6 2 2 3" xfId="14329" xr:uid="{00000000-0005-0000-0000-0000AD2C0000}"/>
    <cellStyle name="20 % - Markeringsfarve6 3 2 6 2 2 3 2" xfId="32287" xr:uid="{00000000-0005-0000-0000-0000AE2C0000}"/>
    <cellStyle name="20 % - Markeringsfarve6 3 2 6 2 2 4" xfId="25285" xr:uid="{00000000-0005-0000-0000-0000AF2C0000}"/>
    <cellStyle name="20 % - Markeringsfarve6 3 2 6 2 3" xfId="9529" xr:uid="{00000000-0005-0000-0000-0000B02C0000}"/>
    <cellStyle name="20 % - Markeringsfarve6 3 2 6 2 3 2" xfId="17314" xr:uid="{00000000-0005-0000-0000-0000B12C0000}"/>
    <cellStyle name="20 % - Markeringsfarve6 3 2 6 2 3 2 2" xfId="35265" xr:uid="{00000000-0005-0000-0000-0000B22C0000}"/>
    <cellStyle name="20 % - Markeringsfarve6 3 2 6 2 3 3" xfId="28264" xr:uid="{00000000-0005-0000-0000-0000B32C0000}"/>
    <cellStyle name="20 % - Markeringsfarve6 3 2 6 2 4" xfId="14328" xr:uid="{00000000-0005-0000-0000-0000B42C0000}"/>
    <cellStyle name="20 % - Markeringsfarve6 3 2 6 2 4 2" xfId="32286" xr:uid="{00000000-0005-0000-0000-0000B52C0000}"/>
    <cellStyle name="20 % - Markeringsfarve6 3 2 6 2 5" xfId="25284" xr:uid="{00000000-0005-0000-0000-0000B62C0000}"/>
    <cellStyle name="20 % - Markeringsfarve6 3 2 6 3" xfId="5905" xr:uid="{00000000-0005-0000-0000-0000B72C0000}"/>
    <cellStyle name="20 % - Markeringsfarve6 3 2 6 3 2" xfId="10304" xr:uid="{00000000-0005-0000-0000-0000B82C0000}"/>
    <cellStyle name="20 % - Markeringsfarve6 3 2 6 3 2 2" xfId="18085" xr:uid="{00000000-0005-0000-0000-0000B92C0000}"/>
    <cellStyle name="20 % - Markeringsfarve6 3 2 6 3 2 2 2" xfId="36036" xr:uid="{00000000-0005-0000-0000-0000BA2C0000}"/>
    <cellStyle name="20 % - Markeringsfarve6 3 2 6 3 2 3" xfId="29035" xr:uid="{00000000-0005-0000-0000-0000BB2C0000}"/>
    <cellStyle name="20 % - Markeringsfarve6 3 2 6 3 3" xfId="14330" xr:uid="{00000000-0005-0000-0000-0000BC2C0000}"/>
    <cellStyle name="20 % - Markeringsfarve6 3 2 6 3 3 2" xfId="32288" xr:uid="{00000000-0005-0000-0000-0000BD2C0000}"/>
    <cellStyle name="20 % - Markeringsfarve6 3 2 6 3 4" xfId="25286" xr:uid="{00000000-0005-0000-0000-0000BE2C0000}"/>
    <cellStyle name="20 % - Markeringsfarve6 3 2 6 4" xfId="5906" xr:uid="{00000000-0005-0000-0000-0000BF2C0000}"/>
    <cellStyle name="20 % - Markeringsfarve6 3 2 6 4 2" xfId="11546" xr:uid="{00000000-0005-0000-0000-0000C02C0000}"/>
    <cellStyle name="20 % - Markeringsfarve6 3 2 6 4 2 2" xfId="19300" xr:uid="{00000000-0005-0000-0000-0000C12C0000}"/>
    <cellStyle name="20 % - Markeringsfarve6 3 2 6 4 2 2 2" xfId="37251" xr:uid="{00000000-0005-0000-0000-0000C22C0000}"/>
    <cellStyle name="20 % - Markeringsfarve6 3 2 6 4 2 3" xfId="30250" xr:uid="{00000000-0005-0000-0000-0000C32C0000}"/>
    <cellStyle name="20 % - Markeringsfarve6 3 2 6 4 3" xfId="14331" xr:uid="{00000000-0005-0000-0000-0000C42C0000}"/>
    <cellStyle name="20 % - Markeringsfarve6 3 2 6 4 3 2" xfId="32289" xr:uid="{00000000-0005-0000-0000-0000C52C0000}"/>
    <cellStyle name="20 % - Markeringsfarve6 3 2 6 4 4" xfId="25287" xr:uid="{00000000-0005-0000-0000-0000C62C0000}"/>
    <cellStyle name="20 % - Markeringsfarve6 3 2 6 5" xfId="8614" xr:uid="{00000000-0005-0000-0000-0000C72C0000}"/>
    <cellStyle name="20 % - Markeringsfarve6 3 2 6 5 2" xfId="16403" xr:uid="{00000000-0005-0000-0000-0000C82C0000}"/>
    <cellStyle name="20 % - Markeringsfarve6 3 2 6 5 2 2" xfId="34354" xr:uid="{00000000-0005-0000-0000-0000C92C0000}"/>
    <cellStyle name="20 % - Markeringsfarve6 3 2 6 5 3" xfId="27353" xr:uid="{00000000-0005-0000-0000-0000CA2C0000}"/>
    <cellStyle name="20 % - Markeringsfarve6 3 2 6 6" xfId="14327" xr:uid="{00000000-0005-0000-0000-0000CB2C0000}"/>
    <cellStyle name="20 % - Markeringsfarve6 3 2 6 6 2" xfId="32285" xr:uid="{00000000-0005-0000-0000-0000CC2C0000}"/>
    <cellStyle name="20 % - Markeringsfarve6 3 2 6 7" xfId="25283" xr:uid="{00000000-0005-0000-0000-0000CD2C0000}"/>
    <cellStyle name="20 % - Markeringsfarve6 3 2 7" xfId="5907" xr:uid="{00000000-0005-0000-0000-0000CE2C0000}"/>
    <cellStyle name="20 % - Markeringsfarve6 3 2 7 2" xfId="5908" xr:uid="{00000000-0005-0000-0000-0000CF2C0000}"/>
    <cellStyle name="20 % - Markeringsfarve6 3 2 7 2 2" xfId="10449" xr:uid="{00000000-0005-0000-0000-0000D02C0000}"/>
    <cellStyle name="20 % - Markeringsfarve6 3 2 7 2 2 2" xfId="18221" xr:uid="{00000000-0005-0000-0000-0000D12C0000}"/>
    <cellStyle name="20 % - Markeringsfarve6 3 2 7 2 2 2 2" xfId="36172" xr:uid="{00000000-0005-0000-0000-0000D22C0000}"/>
    <cellStyle name="20 % - Markeringsfarve6 3 2 7 2 2 3" xfId="29171" xr:uid="{00000000-0005-0000-0000-0000D32C0000}"/>
    <cellStyle name="20 % - Markeringsfarve6 3 2 7 2 3" xfId="14333" xr:uid="{00000000-0005-0000-0000-0000D42C0000}"/>
    <cellStyle name="20 % - Markeringsfarve6 3 2 7 2 3 2" xfId="32291" xr:uid="{00000000-0005-0000-0000-0000D52C0000}"/>
    <cellStyle name="20 % - Markeringsfarve6 3 2 7 2 4" xfId="25289" xr:uid="{00000000-0005-0000-0000-0000D62C0000}"/>
    <cellStyle name="20 % - Markeringsfarve6 3 2 7 3" xfId="9042" xr:uid="{00000000-0005-0000-0000-0000D72C0000}"/>
    <cellStyle name="20 % - Markeringsfarve6 3 2 7 3 2" xfId="16830" xr:uid="{00000000-0005-0000-0000-0000D82C0000}"/>
    <cellStyle name="20 % - Markeringsfarve6 3 2 7 3 2 2" xfId="34781" xr:uid="{00000000-0005-0000-0000-0000D92C0000}"/>
    <cellStyle name="20 % - Markeringsfarve6 3 2 7 3 3" xfId="27780" xr:uid="{00000000-0005-0000-0000-0000DA2C0000}"/>
    <cellStyle name="20 % - Markeringsfarve6 3 2 7 4" xfId="14332" xr:uid="{00000000-0005-0000-0000-0000DB2C0000}"/>
    <cellStyle name="20 % - Markeringsfarve6 3 2 7 4 2" xfId="32290" xr:uid="{00000000-0005-0000-0000-0000DC2C0000}"/>
    <cellStyle name="20 % - Markeringsfarve6 3 2 7 5" xfId="25288" xr:uid="{00000000-0005-0000-0000-0000DD2C0000}"/>
    <cellStyle name="20 % - Markeringsfarve6 3 2 8" xfId="5909" xr:uid="{00000000-0005-0000-0000-0000DE2C0000}"/>
    <cellStyle name="20 % - Markeringsfarve6 3 2 8 2" xfId="9677" xr:uid="{00000000-0005-0000-0000-0000DF2C0000}"/>
    <cellStyle name="20 % - Markeringsfarve6 3 2 8 2 2" xfId="17459" xr:uid="{00000000-0005-0000-0000-0000E02C0000}"/>
    <cellStyle name="20 % - Markeringsfarve6 3 2 8 2 2 2" xfId="35410" xr:uid="{00000000-0005-0000-0000-0000E12C0000}"/>
    <cellStyle name="20 % - Markeringsfarve6 3 2 8 2 3" xfId="28409" xr:uid="{00000000-0005-0000-0000-0000E22C0000}"/>
    <cellStyle name="20 % - Markeringsfarve6 3 2 8 3" xfId="14334" xr:uid="{00000000-0005-0000-0000-0000E32C0000}"/>
    <cellStyle name="20 % - Markeringsfarve6 3 2 8 3 2" xfId="32292" xr:uid="{00000000-0005-0000-0000-0000E42C0000}"/>
    <cellStyle name="20 % - Markeringsfarve6 3 2 8 4" xfId="25290" xr:uid="{00000000-0005-0000-0000-0000E52C0000}"/>
    <cellStyle name="20 % - Markeringsfarve6 3 2 9" xfId="5910" xr:uid="{00000000-0005-0000-0000-0000E62C0000}"/>
    <cellStyle name="20 % - Markeringsfarve6 3 2 9 2" xfId="11399" xr:uid="{00000000-0005-0000-0000-0000E72C0000}"/>
    <cellStyle name="20 % - Markeringsfarve6 3 2 9 2 2" xfId="19159" xr:uid="{00000000-0005-0000-0000-0000E82C0000}"/>
    <cellStyle name="20 % - Markeringsfarve6 3 2 9 2 2 2" xfId="37110" xr:uid="{00000000-0005-0000-0000-0000E92C0000}"/>
    <cellStyle name="20 % - Markeringsfarve6 3 2 9 2 3" xfId="30109" xr:uid="{00000000-0005-0000-0000-0000EA2C0000}"/>
    <cellStyle name="20 % - Markeringsfarve6 3 2 9 3" xfId="14335" xr:uid="{00000000-0005-0000-0000-0000EB2C0000}"/>
    <cellStyle name="20 % - Markeringsfarve6 3 2 9 3 2" xfId="32293" xr:uid="{00000000-0005-0000-0000-0000EC2C0000}"/>
    <cellStyle name="20 % - Markeringsfarve6 3 2 9 4" xfId="25291" xr:uid="{00000000-0005-0000-0000-0000ED2C0000}"/>
    <cellStyle name="20 % - Markeringsfarve6 3 3" xfId="5911" xr:uid="{00000000-0005-0000-0000-0000EE2C0000}"/>
    <cellStyle name="20 % - Markeringsfarve6 3 3 10" xfId="8615" xr:uid="{00000000-0005-0000-0000-0000EF2C0000}"/>
    <cellStyle name="20 % - Markeringsfarve6 3 3 10 2" xfId="16404" xr:uid="{00000000-0005-0000-0000-0000F02C0000}"/>
    <cellStyle name="20 % - Markeringsfarve6 3 3 10 2 2" xfId="34355" xr:uid="{00000000-0005-0000-0000-0000F12C0000}"/>
    <cellStyle name="20 % - Markeringsfarve6 3 3 10 3" xfId="27354" xr:uid="{00000000-0005-0000-0000-0000F22C0000}"/>
    <cellStyle name="20 % - Markeringsfarve6 3 3 11" xfId="14336" xr:uid="{00000000-0005-0000-0000-0000F32C0000}"/>
    <cellStyle name="20 % - Markeringsfarve6 3 3 11 2" xfId="32294" xr:uid="{00000000-0005-0000-0000-0000F42C0000}"/>
    <cellStyle name="20 % - Markeringsfarve6 3 3 12" xfId="25292" xr:uid="{00000000-0005-0000-0000-0000F52C0000}"/>
    <cellStyle name="20 % - Markeringsfarve6 3 3 2" xfId="5912" xr:uid="{00000000-0005-0000-0000-0000F62C0000}"/>
    <cellStyle name="20 % - Markeringsfarve6 3 3 2 2" xfId="5913" xr:uid="{00000000-0005-0000-0000-0000F72C0000}"/>
    <cellStyle name="20 % - Markeringsfarve6 3 3 2 2 2" xfId="5914" xr:uid="{00000000-0005-0000-0000-0000F82C0000}"/>
    <cellStyle name="20 % - Markeringsfarve6 3 3 2 2 2 2" xfId="10607" xr:uid="{00000000-0005-0000-0000-0000F92C0000}"/>
    <cellStyle name="20 % - Markeringsfarve6 3 3 2 2 2 2 2" xfId="18379" xr:uid="{00000000-0005-0000-0000-0000FA2C0000}"/>
    <cellStyle name="20 % - Markeringsfarve6 3 3 2 2 2 2 2 2" xfId="36330" xr:uid="{00000000-0005-0000-0000-0000FB2C0000}"/>
    <cellStyle name="20 % - Markeringsfarve6 3 3 2 2 2 2 3" xfId="29329" xr:uid="{00000000-0005-0000-0000-0000FC2C0000}"/>
    <cellStyle name="20 % - Markeringsfarve6 3 3 2 2 2 3" xfId="14339" xr:uid="{00000000-0005-0000-0000-0000FD2C0000}"/>
    <cellStyle name="20 % - Markeringsfarve6 3 3 2 2 2 3 2" xfId="32297" xr:uid="{00000000-0005-0000-0000-0000FE2C0000}"/>
    <cellStyle name="20 % - Markeringsfarve6 3 3 2 2 2 4" xfId="25295" xr:uid="{00000000-0005-0000-0000-0000FF2C0000}"/>
    <cellStyle name="20 % - Markeringsfarve6 3 3 2 2 3" xfId="9174" xr:uid="{00000000-0005-0000-0000-0000002D0000}"/>
    <cellStyle name="20 % - Markeringsfarve6 3 3 2 2 3 2" xfId="16962" xr:uid="{00000000-0005-0000-0000-0000012D0000}"/>
    <cellStyle name="20 % - Markeringsfarve6 3 3 2 2 3 2 2" xfId="34913" xr:uid="{00000000-0005-0000-0000-0000022D0000}"/>
    <cellStyle name="20 % - Markeringsfarve6 3 3 2 2 3 3" xfId="27912" xr:uid="{00000000-0005-0000-0000-0000032D0000}"/>
    <cellStyle name="20 % - Markeringsfarve6 3 3 2 2 4" xfId="14338" xr:uid="{00000000-0005-0000-0000-0000042D0000}"/>
    <cellStyle name="20 % - Markeringsfarve6 3 3 2 2 4 2" xfId="32296" xr:uid="{00000000-0005-0000-0000-0000052D0000}"/>
    <cellStyle name="20 % - Markeringsfarve6 3 3 2 2 5" xfId="25294" xr:uid="{00000000-0005-0000-0000-0000062D0000}"/>
    <cellStyle name="20 % - Markeringsfarve6 3 3 2 3" xfId="5915" xr:uid="{00000000-0005-0000-0000-0000072D0000}"/>
    <cellStyle name="20 % - Markeringsfarve6 3 3 2 3 2" xfId="9837" xr:uid="{00000000-0005-0000-0000-0000082D0000}"/>
    <cellStyle name="20 % - Markeringsfarve6 3 3 2 3 2 2" xfId="17619" xr:uid="{00000000-0005-0000-0000-0000092D0000}"/>
    <cellStyle name="20 % - Markeringsfarve6 3 3 2 3 2 2 2" xfId="35570" xr:uid="{00000000-0005-0000-0000-00000A2D0000}"/>
    <cellStyle name="20 % - Markeringsfarve6 3 3 2 3 2 3" xfId="28569" xr:uid="{00000000-0005-0000-0000-00000B2D0000}"/>
    <cellStyle name="20 % - Markeringsfarve6 3 3 2 3 3" xfId="14340" xr:uid="{00000000-0005-0000-0000-00000C2D0000}"/>
    <cellStyle name="20 % - Markeringsfarve6 3 3 2 3 3 2" xfId="32298" xr:uid="{00000000-0005-0000-0000-00000D2D0000}"/>
    <cellStyle name="20 % - Markeringsfarve6 3 3 2 3 4" xfId="25296" xr:uid="{00000000-0005-0000-0000-00000E2D0000}"/>
    <cellStyle name="20 % - Markeringsfarve6 3 3 2 4" xfId="5916" xr:uid="{00000000-0005-0000-0000-00000F2D0000}"/>
    <cellStyle name="20 % - Markeringsfarve6 3 3 2 4 2" xfId="11486" xr:uid="{00000000-0005-0000-0000-0000102D0000}"/>
    <cellStyle name="20 % - Markeringsfarve6 3 3 2 4 2 2" xfId="19244" xr:uid="{00000000-0005-0000-0000-0000112D0000}"/>
    <cellStyle name="20 % - Markeringsfarve6 3 3 2 4 2 2 2" xfId="37195" xr:uid="{00000000-0005-0000-0000-0000122D0000}"/>
    <cellStyle name="20 % - Markeringsfarve6 3 3 2 4 2 3" xfId="30194" xr:uid="{00000000-0005-0000-0000-0000132D0000}"/>
    <cellStyle name="20 % - Markeringsfarve6 3 3 2 4 3" xfId="14341" xr:uid="{00000000-0005-0000-0000-0000142D0000}"/>
    <cellStyle name="20 % - Markeringsfarve6 3 3 2 4 3 2" xfId="32299" xr:uid="{00000000-0005-0000-0000-0000152D0000}"/>
    <cellStyle name="20 % - Markeringsfarve6 3 3 2 4 4" xfId="25297" xr:uid="{00000000-0005-0000-0000-0000162D0000}"/>
    <cellStyle name="20 % - Markeringsfarve6 3 3 2 5" xfId="8616" xr:uid="{00000000-0005-0000-0000-0000172D0000}"/>
    <cellStyle name="20 % - Markeringsfarve6 3 3 2 5 2" xfId="16405" xr:uid="{00000000-0005-0000-0000-0000182D0000}"/>
    <cellStyle name="20 % - Markeringsfarve6 3 3 2 5 2 2" xfId="34356" xr:uid="{00000000-0005-0000-0000-0000192D0000}"/>
    <cellStyle name="20 % - Markeringsfarve6 3 3 2 5 3" xfId="27355" xr:uid="{00000000-0005-0000-0000-00001A2D0000}"/>
    <cellStyle name="20 % - Markeringsfarve6 3 3 2 6" xfId="14337" xr:uid="{00000000-0005-0000-0000-00001B2D0000}"/>
    <cellStyle name="20 % - Markeringsfarve6 3 3 2 6 2" xfId="32295" xr:uid="{00000000-0005-0000-0000-00001C2D0000}"/>
    <cellStyle name="20 % - Markeringsfarve6 3 3 2 7" xfId="25293" xr:uid="{00000000-0005-0000-0000-00001D2D0000}"/>
    <cellStyle name="20 % - Markeringsfarve6 3 3 3" xfId="5917" xr:uid="{00000000-0005-0000-0000-00001E2D0000}"/>
    <cellStyle name="20 % - Markeringsfarve6 3 3 3 2" xfId="5918" xr:uid="{00000000-0005-0000-0000-00001F2D0000}"/>
    <cellStyle name="20 % - Markeringsfarve6 3 3 3 2 2" xfId="5919" xr:uid="{00000000-0005-0000-0000-0000202D0000}"/>
    <cellStyle name="20 % - Markeringsfarve6 3 3 3 2 2 2" xfId="10674" xr:uid="{00000000-0005-0000-0000-0000212D0000}"/>
    <cellStyle name="20 % - Markeringsfarve6 3 3 3 2 2 2 2" xfId="18446" xr:uid="{00000000-0005-0000-0000-0000222D0000}"/>
    <cellStyle name="20 % - Markeringsfarve6 3 3 3 2 2 2 2 2" xfId="36397" xr:uid="{00000000-0005-0000-0000-0000232D0000}"/>
    <cellStyle name="20 % - Markeringsfarve6 3 3 3 2 2 2 3" xfId="29396" xr:uid="{00000000-0005-0000-0000-0000242D0000}"/>
    <cellStyle name="20 % - Markeringsfarve6 3 3 3 2 2 3" xfId="14344" xr:uid="{00000000-0005-0000-0000-0000252D0000}"/>
    <cellStyle name="20 % - Markeringsfarve6 3 3 3 2 2 3 2" xfId="32302" xr:uid="{00000000-0005-0000-0000-0000262D0000}"/>
    <cellStyle name="20 % - Markeringsfarve6 3 3 3 2 2 4" xfId="25300" xr:uid="{00000000-0005-0000-0000-0000272D0000}"/>
    <cellStyle name="20 % - Markeringsfarve6 3 3 3 2 3" xfId="9229" xr:uid="{00000000-0005-0000-0000-0000282D0000}"/>
    <cellStyle name="20 % - Markeringsfarve6 3 3 3 2 3 2" xfId="17017" xr:uid="{00000000-0005-0000-0000-0000292D0000}"/>
    <cellStyle name="20 % - Markeringsfarve6 3 3 3 2 3 2 2" xfId="34968" xr:uid="{00000000-0005-0000-0000-00002A2D0000}"/>
    <cellStyle name="20 % - Markeringsfarve6 3 3 3 2 3 3" xfId="27967" xr:uid="{00000000-0005-0000-0000-00002B2D0000}"/>
    <cellStyle name="20 % - Markeringsfarve6 3 3 3 2 4" xfId="14343" xr:uid="{00000000-0005-0000-0000-00002C2D0000}"/>
    <cellStyle name="20 % - Markeringsfarve6 3 3 3 2 4 2" xfId="32301" xr:uid="{00000000-0005-0000-0000-00002D2D0000}"/>
    <cellStyle name="20 % - Markeringsfarve6 3 3 3 2 5" xfId="25299" xr:uid="{00000000-0005-0000-0000-00002E2D0000}"/>
    <cellStyle name="20 % - Markeringsfarve6 3 3 3 3" xfId="5920" xr:uid="{00000000-0005-0000-0000-00002F2D0000}"/>
    <cellStyle name="20 % - Markeringsfarve6 3 3 3 3 2" xfId="9904" xr:uid="{00000000-0005-0000-0000-0000302D0000}"/>
    <cellStyle name="20 % - Markeringsfarve6 3 3 3 3 2 2" xfId="17686" xr:uid="{00000000-0005-0000-0000-0000312D0000}"/>
    <cellStyle name="20 % - Markeringsfarve6 3 3 3 3 2 2 2" xfId="35637" xr:uid="{00000000-0005-0000-0000-0000322D0000}"/>
    <cellStyle name="20 % - Markeringsfarve6 3 3 3 3 2 3" xfId="28636" xr:uid="{00000000-0005-0000-0000-0000332D0000}"/>
    <cellStyle name="20 % - Markeringsfarve6 3 3 3 3 3" xfId="14345" xr:uid="{00000000-0005-0000-0000-0000342D0000}"/>
    <cellStyle name="20 % - Markeringsfarve6 3 3 3 3 3 2" xfId="32303" xr:uid="{00000000-0005-0000-0000-0000352D0000}"/>
    <cellStyle name="20 % - Markeringsfarve6 3 3 3 3 4" xfId="25301" xr:uid="{00000000-0005-0000-0000-0000362D0000}"/>
    <cellStyle name="20 % - Markeringsfarve6 3 3 3 4" xfId="5921" xr:uid="{00000000-0005-0000-0000-0000372D0000}"/>
    <cellStyle name="20 % - Markeringsfarve6 3 3 3 4 2" xfId="11136" xr:uid="{00000000-0005-0000-0000-0000382D0000}"/>
    <cellStyle name="20 % - Markeringsfarve6 3 3 3 4 2 2" xfId="18904" xr:uid="{00000000-0005-0000-0000-0000392D0000}"/>
    <cellStyle name="20 % - Markeringsfarve6 3 3 3 4 2 2 2" xfId="36855" xr:uid="{00000000-0005-0000-0000-00003A2D0000}"/>
    <cellStyle name="20 % - Markeringsfarve6 3 3 3 4 2 3" xfId="29854" xr:uid="{00000000-0005-0000-0000-00003B2D0000}"/>
    <cellStyle name="20 % - Markeringsfarve6 3 3 3 4 3" xfId="14346" xr:uid="{00000000-0005-0000-0000-00003C2D0000}"/>
    <cellStyle name="20 % - Markeringsfarve6 3 3 3 4 3 2" xfId="32304" xr:uid="{00000000-0005-0000-0000-00003D2D0000}"/>
    <cellStyle name="20 % - Markeringsfarve6 3 3 3 4 4" xfId="25302" xr:uid="{00000000-0005-0000-0000-00003E2D0000}"/>
    <cellStyle name="20 % - Markeringsfarve6 3 3 3 5" xfId="8617" xr:uid="{00000000-0005-0000-0000-00003F2D0000}"/>
    <cellStyle name="20 % - Markeringsfarve6 3 3 3 5 2" xfId="16406" xr:uid="{00000000-0005-0000-0000-0000402D0000}"/>
    <cellStyle name="20 % - Markeringsfarve6 3 3 3 5 2 2" xfId="34357" xr:uid="{00000000-0005-0000-0000-0000412D0000}"/>
    <cellStyle name="20 % - Markeringsfarve6 3 3 3 5 3" xfId="27356" xr:uid="{00000000-0005-0000-0000-0000422D0000}"/>
    <cellStyle name="20 % - Markeringsfarve6 3 3 3 6" xfId="14342" xr:uid="{00000000-0005-0000-0000-0000432D0000}"/>
    <cellStyle name="20 % - Markeringsfarve6 3 3 3 6 2" xfId="32300" xr:uid="{00000000-0005-0000-0000-0000442D0000}"/>
    <cellStyle name="20 % - Markeringsfarve6 3 3 3 7" xfId="25298" xr:uid="{00000000-0005-0000-0000-0000452D0000}"/>
    <cellStyle name="20 % - Markeringsfarve6 3 3 4" xfId="5922" xr:uid="{00000000-0005-0000-0000-0000462D0000}"/>
    <cellStyle name="20 % - Markeringsfarve6 3 3 4 2" xfId="5923" xr:uid="{00000000-0005-0000-0000-0000472D0000}"/>
    <cellStyle name="20 % - Markeringsfarve6 3 3 4 2 2" xfId="5924" xr:uid="{00000000-0005-0000-0000-0000482D0000}"/>
    <cellStyle name="20 % - Markeringsfarve6 3 3 4 2 2 2" xfId="10845" xr:uid="{00000000-0005-0000-0000-0000492D0000}"/>
    <cellStyle name="20 % - Markeringsfarve6 3 3 4 2 2 2 2" xfId="18617" xr:uid="{00000000-0005-0000-0000-00004A2D0000}"/>
    <cellStyle name="20 % - Markeringsfarve6 3 3 4 2 2 2 2 2" xfId="36568" xr:uid="{00000000-0005-0000-0000-00004B2D0000}"/>
    <cellStyle name="20 % - Markeringsfarve6 3 3 4 2 2 2 3" xfId="29567" xr:uid="{00000000-0005-0000-0000-00004C2D0000}"/>
    <cellStyle name="20 % - Markeringsfarve6 3 3 4 2 2 3" xfId="14349" xr:uid="{00000000-0005-0000-0000-00004D2D0000}"/>
    <cellStyle name="20 % - Markeringsfarve6 3 3 4 2 2 3 2" xfId="32307" xr:uid="{00000000-0005-0000-0000-00004E2D0000}"/>
    <cellStyle name="20 % - Markeringsfarve6 3 3 4 2 2 4" xfId="25305" xr:uid="{00000000-0005-0000-0000-00004F2D0000}"/>
    <cellStyle name="20 % - Markeringsfarve6 3 3 4 2 3" xfId="9376" xr:uid="{00000000-0005-0000-0000-0000502D0000}"/>
    <cellStyle name="20 % - Markeringsfarve6 3 3 4 2 3 2" xfId="17161" xr:uid="{00000000-0005-0000-0000-0000512D0000}"/>
    <cellStyle name="20 % - Markeringsfarve6 3 3 4 2 3 2 2" xfId="35112" xr:uid="{00000000-0005-0000-0000-0000522D0000}"/>
    <cellStyle name="20 % - Markeringsfarve6 3 3 4 2 3 3" xfId="28111" xr:uid="{00000000-0005-0000-0000-0000532D0000}"/>
    <cellStyle name="20 % - Markeringsfarve6 3 3 4 2 4" xfId="14348" xr:uid="{00000000-0005-0000-0000-0000542D0000}"/>
    <cellStyle name="20 % - Markeringsfarve6 3 3 4 2 4 2" xfId="32306" xr:uid="{00000000-0005-0000-0000-0000552D0000}"/>
    <cellStyle name="20 % - Markeringsfarve6 3 3 4 2 5" xfId="25304" xr:uid="{00000000-0005-0000-0000-0000562D0000}"/>
    <cellStyle name="20 % - Markeringsfarve6 3 3 4 3" xfId="5925" xr:uid="{00000000-0005-0000-0000-0000572D0000}"/>
    <cellStyle name="20 % - Markeringsfarve6 3 3 4 3 2" xfId="10121" xr:uid="{00000000-0005-0000-0000-0000582D0000}"/>
    <cellStyle name="20 % - Markeringsfarve6 3 3 4 3 2 2" xfId="17902" xr:uid="{00000000-0005-0000-0000-0000592D0000}"/>
    <cellStyle name="20 % - Markeringsfarve6 3 3 4 3 2 2 2" xfId="35853" xr:uid="{00000000-0005-0000-0000-00005A2D0000}"/>
    <cellStyle name="20 % - Markeringsfarve6 3 3 4 3 2 3" xfId="28852" xr:uid="{00000000-0005-0000-0000-00005B2D0000}"/>
    <cellStyle name="20 % - Markeringsfarve6 3 3 4 3 3" xfId="14350" xr:uid="{00000000-0005-0000-0000-00005C2D0000}"/>
    <cellStyle name="20 % - Markeringsfarve6 3 3 4 3 3 2" xfId="32308" xr:uid="{00000000-0005-0000-0000-00005D2D0000}"/>
    <cellStyle name="20 % - Markeringsfarve6 3 3 4 3 4" xfId="25306" xr:uid="{00000000-0005-0000-0000-00005E2D0000}"/>
    <cellStyle name="20 % - Markeringsfarve6 3 3 4 4" xfId="5926" xr:uid="{00000000-0005-0000-0000-00005F2D0000}"/>
    <cellStyle name="20 % - Markeringsfarve6 3 3 4 4 2" xfId="9652" xr:uid="{00000000-0005-0000-0000-0000602D0000}"/>
    <cellStyle name="20 % - Markeringsfarve6 3 3 4 4 2 2" xfId="17434" xr:uid="{00000000-0005-0000-0000-0000612D0000}"/>
    <cellStyle name="20 % - Markeringsfarve6 3 3 4 4 2 2 2" xfId="35385" xr:uid="{00000000-0005-0000-0000-0000622D0000}"/>
    <cellStyle name="20 % - Markeringsfarve6 3 3 4 4 2 3" xfId="28384" xr:uid="{00000000-0005-0000-0000-0000632D0000}"/>
    <cellStyle name="20 % - Markeringsfarve6 3 3 4 4 3" xfId="14351" xr:uid="{00000000-0005-0000-0000-0000642D0000}"/>
    <cellStyle name="20 % - Markeringsfarve6 3 3 4 4 3 2" xfId="32309" xr:uid="{00000000-0005-0000-0000-0000652D0000}"/>
    <cellStyle name="20 % - Markeringsfarve6 3 3 4 4 4" xfId="25307" xr:uid="{00000000-0005-0000-0000-0000662D0000}"/>
    <cellStyle name="20 % - Markeringsfarve6 3 3 4 5" xfId="8618" xr:uid="{00000000-0005-0000-0000-0000672D0000}"/>
    <cellStyle name="20 % - Markeringsfarve6 3 3 4 5 2" xfId="16407" xr:uid="{00000000-0005-0000-0000-0000682D0000}"/>
    <cellStyle name="20 % - Markeringsfarve6 3 3 4 5 2 2" xfId="34358" xr:uid="{00000000-0005-0000-0000-0000692D0000}"/>
    <cellStyle name="20 % - Markeringsfarve6 3 3 4 5 3" xfId="27357" xr:uid="{00000000-0005-0000-0000-00006A2D0000}"/>
    <cellStyle name="20 % - Markeringsfarve6 3 3 4 6" xfId="14347" xr:uid="{00000000-0005-0000-0000-00006B2D0000}"/>
    <cellStyle name="20 % - Markeringsfarve6 3 3 4 6 2" xfId="32305" xr:uid="{00000000-0005-0000-0000-00006C2D0000}"/>
    <cellStyle name="20 % - Markeringsfarve6 3 3 4 7" xfId="25303" xr:uid="{00000000-0005-0000-0000-00006D2D0000}"/>
    <cellStyle name="20 % - Markeringsfarve6 3 3 5" xfId="5927" xr:uid="{00000000-0005-0000-0000-00006E2D0000}"/>
    <cellStyle name="20 % - Markeringsfarve6 3 3 5 2" xfId="5928" xr:uid="{00000000-0005-0000-0000-00006F2D0000}"/>
    <cellStyle name="20 % - Markeringsfarve6 3 3 5 2 2" xfId="5929" xr:uid="{00000000-0005-0000-0000-0000702D0000}"/>
    <cellStyle name="20 % - Markeringsfarve6 3 3 5 2 2 2" xfId="10962" xr:uid="{00000000-0005-0000-0000-0000712D0000}"/>
    <cellStyle name="20 % - Markeringsfarve6 3 3 5 2 2 2 2" xfId="18734" xr:uid="{00000000-0005-0000-0000-0000722D0000}"/>
    <cellStyle name="20 % - Markeringsfarve6 3 3 5 2 2 2 2 2" xfId="36685" xr:uid="{00000000-0005-0000-0000-0000732D0000}"/>
    <cellStyle name="20 % - Markeringsfarve6 3 3 5 2 2 2 3" xfId="29684" xr:uid="{00000000-0005-0000-0000-0000742D0000}"/>
    <cellStyle name="20 % - Markeringsfarve6 3 3 5 2 2 3" xfId="14354" xr:uid="{00000000-0005-0000-0000-0000752D0000}"/>
    <cellStyle name="20 % - Markeringsfarve6 3 3 5 2 2 3 2" xfId="32312" xr:uid="{00000000-0005-0000-0000-0000762D0000}"/>
    <cellStyle name="20 % - Markeringsfarve6 3 3 5 2 2 4" xfId="25310" xr:uid="{00000000-0005-0000-0000-0000772D0000}"/>
    <cellStyle name="20 % - Markeringsfarve6 3 3 5 2 3" xfId="9475" xr:uid="{00000000-0005-0000-0000-0000782D0000}"/>
    <cellStyle name="20 % - Markeringsfarve6 3 3 5 2 3 2" xfId="17260" xr:uid="{00000000-0005-0000-0000-0000792D0000}"/>
    <cellStyle name="20 % - Markeringsfarve6 3 3 5 2 3 2 2" xfId="35211" xr:uid="{00000000-0005-0000-0000-00007A2D0000}"/>
    <cellStyle name="20 % - Markeringsfarve6 3 3 5 2 3 3" xfId="28210" xr:uid="{00000000-0005-0000-0000-00007B2D0000}"/>
    <cellStyle name="20 % - Markeringsfarve6 3 3 5 2 4" xfId="14353" xr:uid="{00000000-0005-0000-0000-00007C2D0000}"/>
    <cellStyle name="20 % - Markeringsfarve6 3 3 5 2 4 2" xfId="32311" xr:uid="{00000000-0005-0000-0000-00007D2D0000}"/>
    <cellStyle name="20 % - Markeringsfarve6 3 3 5 2 5" xfId="25309" xr:uid="{00000000-0005-0000-0000-00007E2D0000}"/>
    <cellStyle name="20 % - Markeringsfarve6 3 3 5 3" xfId="5930" xr:uid="{00000000-0005-0000-0000-00007F2D0000}"/>
    <cellStyle name="20 % - Markeringsfarve6 3 3 5 3 2" xfId="10238" xr:uid="{00000000-0005-0000-0000-0000802D0000}"/>
    <cellStyle name="20 % - Markeringsfarve6 3 3 5 3 2 2" xfId="18019" xr:uid="{00000000-0005-0000-0000-0000812D0000}"/>
    <cellStyle name="20 % - Markeringsfarve6 3 3 5 3 2 2 2" xfId="35970" xr:uid="{00000000-0005-0000-0000-0000822D0000}"/>
    <cellStyle name="20 % - Markeringsfarve6 3 3 5 3 2 3" xfId="28969" xr:uid="{00000000-0005-0000-0000-0000832D0000}"/>
    <cellStyle name="20 % - Markeringsfarve6 3 3 5 3 3" xfId="14355" xr:uid="{00000000-0005-0000-0000-0000842D0000}"/>
    <cellStyle name="20 % - Markeringsfarve6 3 3 5 3 3 2" xfId="32313" xr:uid="{00000000-0005-0000-0000-0000852D0000}"/>
    <cellStyle name="20 % - Markeringsfarve6 3 3 5 3 4" xfId="25311" xr:uid="{00000000-0005-0000-0000-0000862D0000}"/>
    <cellStyle name="20 % - Markeringsfarve6 3 3 5 4" xfId="5931" xr:uid="{00000000-0005-0000-0000-0000872D0000}"/>
    <cellStyle name="20 % - Markeringsfarve6 3 3 5 4 2" xfId="11436" xr:uid="{00000000-0005-0000-0000-0000882D0000}"/>
    <cellStyle name="20 % - Markeringsfarve6 3 3 5 4 2 2" xfId="19195" xr:uid="{00000000-0005-0000-0000-0000892D0000}"/>
    <cellStyle name="20 % - Markeringsfarve6 3 3 5 4 2 2 2" xfId="37146" xr:uid="{00000000-0005-0000-0000-00008A2D0000}"/>
    <cellStyle name="20 % - Markeringsfarve6 3 3 5 4 2 3" xfId="30145" xr:uid="{00000000-0005-0000-0000-00008B2D0000}"/>
    <cellStyle name="20 % - Markeringsfarve6 3 3 5 4 3" xfId="14356" xr:uid="{00000000-0005-0000-0000-00008C2D0000}"/>
    <cellStyle name="20 % - Markeringsfarve6 3 3 5 4 3 2" xfId="32314" xr:uid="{00000000-0005-0000-0000-00008D2D0000}"/>
    <cellStyle name="20 % - Markeringsfarve6 3 3 5 4 4" xfId="25312" xr:uid="{00000000-0005-0000-0000-00008E2D0000}"/>
    <cellStyle name="20 % - Markeringsfarve6 3 3 5 5" xfId="8619" xr:uid="{00000000-0005-0000-0000-00008F2D0000}"/>
    <cellStyle name="20 % - Markeringsfarve6 3 3 5 5 2" xfId="16408" xr:uid="{00000000-0005-0000-0000-0000902D0000}"/>
    <cellStyle name="20 % - Markeringsfarve6 3 3 5 5 2 2" xfId="34359" xr:uid="{00000000-0005-0000-0000-0000912D0000}"/>
    <cellStyle name="20 % - Markeringsfarve6 3 3 5 5 3" xfId="27358" xr:uid="{00000000-0005-0000-0000-0000922D0000}"/>
    <cellStyle name="20 % - Markeringsfarve6 3 3 5 6" xfId="14352" xr:uid="{00000000-0005-0000-0000-0000932D0000}"/>
    <cellStyle name="20 % - Markeringsfarve6 3 3 5 6 2" xfId="32310" xr:uid="{00000000-0005-0000-0000-0000942D0000}"/>
    <cellStyle name="20 % - Markeringsfarve6 3 3 5 7" xfId="25308" xr:uid="{00000000-0005-0000-0000-0000952D0000}"/>
    <cellStyle name="20 % - Markeringsfarve6 3 3 6" xfId="5932" xr:uid="{00000000-0005-0000-0000-0000962D0000}"/>
    <cellStyle name="20 % - Markeringsfarve6 3 3 6 2" xfId="5933" xr:uid="{00000000-0005-0000-0000-0000972D0000}"/>
    <cellStyle name="20 % - Markeringsfarve6 3 3 6 2 2" xfId="5934" xr:uid="{00000000-0005-0000-0000-0000982D0000}"/>
    <cellStyle name="20 % - Markeringsfarve6 3 3 6 2 2 2" xfId="11028" xr:uid="{00000000-0005-0000-0000-0000992D0000}"/>
    <cellStyle name="20 % - Markeringsfarve6 3 3 6 2 2 2 2" xfId="18800" xr:uid="{00000000-0005-0000-0000-00009A2D0000}"/>
    <cellStyle name="20 % - Markeringsfarve6 3 3 6 2 2 2 2 2" xfId="36751" xr:uid="{00000000-0005-0000-0000-00009B2D0000}"/>
    <cellStyle name="20 % - Markeringsfarve6 3 3 6 2 2 2 3" xfId="29750" xr:uid="{00000000-0005-0000-0000-00009C2D0000}"/>
    <cellStyle name="20 % - Markeringsfarve6 3 3 6 2 2 3" xfId="14359" xr:uid="{00000000-0005-0000-0000-00009D2D0000}"/>
    <cellStyle name="20 % - Markeringsfarve6 3 3 6 2 2 3 2" xfId="32317" xr:uid="{00000000-0005-0000-0000-00009E2D0000}"/>
    <cellStyle name="20 % - Markeringsfarve6 3 3 6 2 2 4" xfId="25315" xr:uid="{00000000-0005-0000-0000-00009F2D0000}"/>
    <cellStyle name="20 % - Markeringsfarve6 3 3 6 2 3" xfId="9530" xr:uid="{00000000-0005-0000-0000-0000A02D0000}"/>
    <cellStyle name="20 % - Markeringsfarve6 3 3 6 2 3 2" xfId="17315" xr:uid="{00000000-0005-0000-0000-0000A12D0000}"/>
    <cellStyle name="20 % - Markeringsfarve6 3 3 6 2 3 2 2" xfId="35266" xr:uid="{00000000-0005-0000-0000-0000A22D0000}"/>
    <cellStyle name="20 % - Markeringsfarve6 3 3 6 2 3 3" xfId="28265" xr:uid="{00000000-0005-0000-0000-0000A32D0000}"/>
    <cellStyle name="20 % - Markeringsfarve6 3 3 6 2 4" xfId="14358" xr:uid="{00000000-0005-0000-0000-0000A42D0000}"/>
    <cellStyle name="20 % - Markeringsfarve6 3 3 6 2 4 2" xfId="32316" xr:uid="{00000000-0005-0000-0000-0000A52D0000}"/>
    <cellStyle name="20 % - Markeringsfarve6 3 3 6 2 5" xfId="25314" xr:uid="{00000000-0005-0000-0000-0000A62D0000}"/>
    <cellStyle name="20 % - Markeringsfarve6 3 3 6 3" xfId="5935" xr:uid="{00000000-0005-0000-0000-0000A72D0000}"/>
    <cellStyle name="20 % - Markeringsfarve6 3 3 6 3 2" xfId="10305" xr:uid="{00000000-0005-0000-0000-0000A82D0000}"/>
    <cellStyle name="20 % - Markeringsfarve6 3 3 6 3 2 2" xfId="18086" xr:uid="{00000000-0005-0000-0000-0000A92D0000}"/>
    <cellStyle name="20 % - Markeringsfarve6 3 3 6 3 2 2 2" xfId="36037" xr:uid="{00000000-0005-0000-0000-0000AA2D0000}"/>
    <cellStyle name="20 % - Markeringsfarve6 3 3 6 3 2 3" xfId="29036" xr:uid="{00000000-0005-0000-0000-0000AB2D0000}"/>
    <cellStyle name="20 % - Markeringsfarve6 3 3 6 3 3" xfId="14360" xr:uid="{00000000-0005-0000-0000-0000AC2D0000}"/>
    <cellStyle name="20 % - Markeringsfarve6 3 3 6 3 3 2" xfId="32318" xr:uid="{00000000-0005-0000-0000-0000AD2D0000}"/>
    <cellStyle name="20 % - Markeringsfarve6 3 3 6 3 4" xfId="25316" xr:uid="{00000000-0005-0000-0000-0000AE2D0000}"/>
    <cellStyle name="20 % - Markeringsfarve6 3 3 6 4" xfId="5936" xr:uid="{00000000-0005-0000-0000-0000AF2D0000}"/>
    <cellStyle name="20 % - Markeringsfarve6 3 3 6 4 2" xfId="11676" xr:uid="{00000000-0005-0000-0000-0000B02D0000}"/>
    <cellStyle name="20 % - Markeringsfarve6 3 3 6 4 2 2" xfId="19423" xr:uid="{00000000-0005-0000-0000-0000B12D0000}"/>
    <cellStyle name="20 % - Markeringsfarve6 3 3 6 4 2 2 2" xfId="37374" xr:uid="{00000000-0005-0000-0000-0000B22D0000}"/>
    <cellStyle name="20 % - Markeringsfarve6 3 3 6 4 2 3" xfId="30373" xr:uid="{00000000-0005-0000-0000-0000B32D0000}"/>
    <cellStyle name="20 % - Markeringsfarve6 3 3 6 4 3" xfId="14361" xr:uid="{00000000-0005-0000-0000-0000B42D0000}"/>
    <cellStyle name="20 % - Markeringsfarve6 3 3 6 4 3 2" xfId="32319" xr:uid="{00000000-0005-0000-0000-0000B52D0000}"/>
    <cellStyle name="20 % - Markeringsfarve6 3 3 6 4 4" xfId="25317" xr:uid="{00000000-0005-0000-0000-0000B62D0000}"/>
    <cellStyle name="20 % - Markeringsfarve6 3 3 6 5" xfId="8620" xr:uid="{00000000-0005-0000-0000-0000B72D0000}"/>
    <cellStyle name="20 % - Markeringsfarve6 3 3 6 5 2" xfId="16409" xr:uid="{00000000-0005-0000-0000-0000B82D0000}"/>
    <cellStyle name="20 % - Markeringsfarve6 3 3 6 5 2 2" xfId="34360" xr:uid="{00000000-0005-0000-0000-0000B92D0000}"/>
    <cellStyle name="20 % - Markeringsfarve6 3 3 6 5 3" xfId="27359" xr:uid="{00000000-0005-0000-0000-0000BA2D0000}"/>
    <cellStyle name="20 % - Markeringsfarve6 3 3 6 6" xfId="14357" xr:uid="{00000000-0005-0000-0000-0000BB2D0000}"/>
    <cellStyle name="20 % - Markeringsfarve6 3 3 6 6 2" xfId="32315" xr:uid="{00000000-0005-0000-0000-0000BC2D0000}"/>
    <cellStyle name="20 % - Markeringsfarve6 3 3 6 7" xfId="25313" xr:uid="{00000000-0005-0000-0000-0000BD2D0000}"/>
    <cellStyle name="20 % - Markeringsfarve6 3 3 7" xfId="5937" xr:uid="{00000000-0005-0000-0000-0000BE2D0000}"/>
    <cellStyle name="20 % - Markeringsfarve6 3 3 7 2" xfId="5938" xr:uid="{00000000-0005-0000-0000-0000BF2D0000}"/>
    <cellStyle name="20 % - Markeringsfarve6 3 3 7 2 2" xfId="10488" xr:uid="{00000000-0005-0000-0000-0000C02D0000}"/>
    <cellStyle name="20 % - Markeringsfarve6 3 3 7 2 2 2" xfId="18260" xr:uid="{00000000-0005-0000-0000-0000C12D0000}"/>
    <cellStyle name="20 % - Markeringsfarve6 3 3 7 2 2 2 2" xfId="36211" xr:uid="{00000000-0005-0000-0000-0000C22D0000}"/>
    <cellStyle name="20 % - Markeringsfarve6 3 3 7 2 2 3" xfId="29210" xr:uid="{00000000-0005-0000-0000-0000C32D0000}"/>
    <cellStyle name="20 % - Markeringsfarve6 3 3 7 2 3" xfId="14363" xr:uid="{00000000-0005-0000-0000-0000C42D0000}"/>
    <cellStyle name="20 % - Markeringsfarve6 3 3 7 2 3 2" xfId="32321" xr:uid="{00000000-0005-0000-0000-0000C52D0000}"/>
    <cellStyle name="20 % - Markeringsfarve6 3 3 7 2 4" xfId="25319" xr:uid="{00000000-0005-0000-0000-0000C62D0000}"/>
    <cellStyle name="20 % - Markeringsfarve6 3 3 7 3" xfId="9075" xr:uid="{00000000-0005-0000-0000-0000C72D0000}"/>
    <cellStyle name="20 % - Markeringsfarve6 3 3 7 3 2" xfId="16863" xr:uid="{00000000-0005-0000-0000-0000C82D0000}"/>
    <cellStyle name="20 % - Markeringsfarve6 3 3 7 3 2 2" xfId="34814" xr:uid="{00000000-0005-0000-0000-0000C92D0000}"/>
    <cellStyle name="20 % - Markeringsfarve6 3 3 7 3 3" xfId="27813" xr:uid="{00000000-0005-0000-0000-0000CA2D0000}"/>
    <cellStyle name="20 % - Markeringsfarve6 3 3 7 4" xfId="14362" xr:uid="{00000000-0005-0000-0000-0000CB2D0000}"/>
    <cellStyle name="20 % - Markeringsfarve6 3 3 7 4 2" xfId="32320" xr:uid="{00000000-0005-0000-0000-0000CC2D0000}"/>
    <cellStyle name="20 % - Markeringsfarve6 3 3 7 5" xfId="25318" xr:uid="{00000000-0005-0000-0000-0000CD2D0000}"/>
    <cellStyle name="20 % - Markeringsfarve6 3 3 8" xfId="5939" xr:uid="{00000000-0005-0000-0000-0000CE2D0000}"/>
    <cellStyle name="20 % - Markeringsfarve6 3 3 8 2" xfId="9716" xr:uid="{00000000-0005-0000-0000-0000CF2D0000}"/>
    <cellStyle name="20 % - Markeringsfarve6 3 3 8 2 2" xfId="17498" xr:uid="{00000000-0005-0000-0000-0000D02D0000}"/>
    <cellStyle name="20 % - Markeringsfarve6 3 3 8 2 2 2" xfId="35449" xr:uid="{00000000-0005-0000-0000-0000D12D0000}"/>
    <cellStyle name="20 % - Markeringsfarve6 3 3 8 2 3" xfId="28448" xr:uid="{00000000-0005-0000-0000-0000D22D0000}"/>
    <cellStyle name="20 % - Markeringsfarve6 3 3 8 3" xfId="14364" xr:uid="{00000000-0005-0000-0000-0000D32D0000}"/>
    <cellStyle name="20 % - Markeringsfarve6 3 3 8 3 2" xfId="32322" xr:uid="{00000000-0005-0000-0000-0000D42D0000}"/>
    <cellStyle name="20 % - Markeringsfarve6 3 3 8 4" xfId="25320" xr:uid="{00000000-0005-0000-0000-0000D52D0000}"/>
    <cellStyle name="20 % - Markeringsfarve6 3 3 9" xfId="5940" xr:uid="{00000000-0005-0000-0000-0000D62D0000}"/>
    <cellStyle name="20 % - Markeringsfarve6 3 3 9 2" xfId="11195" xr:uid="{00000000-0005-0000-0000-0000D72D0000}"/>
    <cellStyle name="20 % - Markeringsfarve6 3 3 9 2 2" xfId="18960" xr:uid="{00000000-0005-0000-0000-0000D82D0000}"/>
    <cellStyle name="20 % - Markeringsfarve6 3 3 9 2 2 2" xfId="36911" xr:uid="{00000000-0005-0000-0000-0000D92D0000}"/>
    <cellStyle name="20 % - Markeringsfarve6 3 3 9 2 3" xfId="29910" xr:uid="{00000000-0005-0000-0000-0000DA2D0000}"/>
    <cellStyle name="20 % - Markeringsfarve6 3 3 9 3" xfId="14365" xr:uid="{00000000-0005-0000-0000-0000DB2D0000}"/>
    <cellStyle name="20 % - Markeringsfarve6 3 3 9 3 2" xfId="32323" xr:uid="{00000000-0005-0000-0000-0000DC2D0000}"/>
    <cellStyle name="20 % - Markeringsfarve6 3 3 9 4" xfId="25321" xr:uid="{00000000-0005-0000-0000-0000DD2D0000}"/>
    <cellStyle name="20 % - Markeringsfarve6 3 4" xfId="5941" xr:uid="{00000000-0005-0000-0000-0000DE2D0000}"/>
    <cellStyle name="20 % - Markeringsfarve6 3 4 2" xfId="5942" xr:uid="{00000000-0005-0000-0000-0000DF2D0000}"/>
    <cellStyle name="20 % - Markeringsfarve6 3 4 2 2" xfId="5943" xr:uid="{00000000-0005-0000-0000-0000E02D0000}"/>
    <cellStyle name="20 % - Markeringsfarve6 3 4 2 2 2" xfId="10529" xr:uid="{00000000-0005-0000-0000-0000E12D0000}"/>
    <cellStyle name="20 % - Markeringsfarve6 3 4 2 2 2 2" xfId="18301" xr:uid="{00000000-0005-0000-0000-0000E22D0000}"/>
    <cellStyle name="20 % - Markeringsfarve6 3 4 2 2 2 2 2" xfId="36252" xr:uid="{00000000-0005-0000-0000-0000E32D0000}"/>
    <cellStyle name="20 % - Markeringsfarve6 3 4 2 2 2 3" xfId="29251" xr:uid="{00000000-0005-0000-0000-0000E42D0000}"/>
    <cellStyle name="20 % - Markeringsfarve6 3 4 2 2 3" xfId="14368" xr:uid="{00000000-0005-0000-0000-0000E52D0000}"/>
    <cellStyle name="20 % - Markeringsfarve6 3 4 2 2 3 2" xfId="32326" xr:uid="{00000000-0005-0000-0000-0000E62D0000}"/>
    <cellStyle name="20 % - Markeringsfarve6 3 4 2 2 4" xfId="25324" xr:uid="{00000000-0005-0000-0000-0000E72D0000}"/>
    <cellStyle name="20 % - Markeringsfarve6 3 4 2 3" xfId="9108" xr:uid="{00000000-0005-0000-0000-0000E82D0000}"/>
    <cellStyle name="20 % - Markeringsfarve6 3 4 2 3 2" xfId="16896" xr:uid="{00000000-0005-0000-0000-0000E92D0000}"/>
    <cellStyle name="20 % - Markeringsfarve6 3 4 2 3 2 2" xfId="34847" xr:uid="{00000000-0005-0000-0000-0000EA2D0000}"/>
    <cellStyle name="20 % - Markeringsfarve6 3 4 2 3 3" xfId="27846" xr:uid="{00000000-0005-0000-0000-0000EB2D0000}"/>
    <cellStyle name="20 % - Markeringsfarve6 3 4 2 4" xfId="14367" xr:uid="{00000000-0005-0000-0000-0000EC2D0000}"/>
    <cellStyle name="20 % - Markeringsfarve6 3 4 2 4 2" xfId="32325" xr:uid="{00000000-0005-0000-0000-0000ED2D0000}"/>
    <cellStyle name="20 % - Markeringsfarve6 3 4 2 5" xfId="25323" xr:uid="{00000000-0005-0000-0000-0000EE2D0000}"/>
    <cellStyle name="20 % - Markeringsfarve6 3 4 3" xfId="5944" xr:uid="{00000000-0005-0000-0000-0000EF2D0000}"/>
    <cellStyle name="20 % - Markeringsfarve6 3 4 3 2" xfId="9759" xr:uid="{00000000-0005-0000-0000-0000F02D0000}"/>
    <cellStyle name="20 % - Markeringsfarve6 3 4 3 2 2" xfId="17541" xr:uid="{00000000-0005-0000-0000-0000F12D0000}"/>
    <cellStyle name="20 % - Markeringsfarve6 3 4 3 2 2 2" xfId="35492" xr:uid="{00000000-0005-0000-0000-0000F22D0000}"/>
    <cellStyle name="20 % - Markeringsfarve6 3 4 3 2 3" xfId="28491" xr:uid="{00000000-0005-0000-0000-0000F32D0000}"/>
    <cellStyle name="20 % - Markeringsfarve6 3 4 3 3" xfId="14369" xr:uid="{00000000-0005-0000-0000-0000F42D0000}"/>
    <cellStyle name="20 % - Markeringsfarve6 3 4 3 3 2" xfId="32327" xr:uid="{00000000-0005-0000-0000-0000F52D0000}"/>
    <cellStyle name="20 % - Markeringsfarve6 3 4 3 4" xfId="25325" xr:uid="{00000000-0005-0000-0000-0000F62D0000}"/>
    <cellStyle name="20 % - Markeringsfarve6 3 4 4" xfId="5945" xr:uid="{00000000-0005-0000-0000-0000F72D0000}"/>
    <cellStyle name="20 % - Markeringsfarve6 3 4 4 2" xfId="11396" xr:uid="{00000000-0005-0000-0000-0000F82D0000}"/>
    <cellStyle name="20 % - Markeringsfarve6 3 4 4 2 2" xfId="19156" xr:uid="{00000000-0005-0000-0000-0000F92D0000}"/>
    <cellStyle name="20 % - Markeringsfarve6 3 4 4 2 2 2" xfId="37107" xr:uid="{00000000-0005-0000-0000-0000FA2D0000}"/>
    <cellStyle name="20 % - Markeringsfarve6 3 4 4 2 3" xfId="30106" xr:uid="{00000000-0005-0000-0000-0000FB2D0000}"/>
    <cellStyle name="20 % - Markeringsfarve6 3 4 4 3" xfId="14370" xr:uid="{00000000-0005-0000-0000-0000FC2D0000}"/>
    <cellStyle name="20 % - Markeringsfarve6 3 4 4 3 2" xfId="32328" xr:uid="{00000000-0005-0000-0000-0000FD2D0000}"/>
    <cellStyle name="20 % - Markeringsfarve6 3 4 4 4" xfId="25326" xr:uid="{00000000-0005-0000-0000-0000FE2D0000}"/>
    <cellStyle name="20 % - Markeringsfarve6 3 4 5" xfId="8621" xr:uid="{00000000-0005-0000-0000-0000FF2D0000}"/>
    <cellStyle name="20 % - Markeringsfarve6 3 4 5 2" xfId="16410" xr:uid="{00000000-0005-0000-0000-0000002E0000}"/>
    <cellStyle name="20 % - Markeringsfarve6 3 4 5 2 2" xfId="34361" xr:uid="{00000000-0005-0000-0000-0000012E0000}"/>
    <cellStyle name="20 % - Markeringsfarve6 3 4 5 3" xfId="27360" xr:uid="{00000000-0005-0000-0000-0000022E0000}"/>
    <cellStyle name="20 % - Markeringsfarve6 3 4 6" xfId="14366" xr:uid="{00000000-0005-0000-0000-0000032E0000}"/>
    <cellStyle name="20 % - Markeringsfarve6 3 4 6 2" xfId="32324" xr:uid="{00000000-0005-0000-0000-0000042E0000}"/>
    <cellStyle name="20 % - Markeringsfarve6 3 4 7" xfId="25322" xr:uid="{00000000-0005-0000-0000-0000052E0000}"/>
    <cellStyle name="20 % - Markeringsfarve6 3 5" xfId="5946" xr:uid="{00000000-0005-0000-0000-0000062E0000}"/>
    <cellStyle name="20 % - Markeringsfarve6 3 5 2" xfId="5947" xr:uid="{00000000-0005-0000-0000-0000072E0000}"/>
    <cellStyle name="20 % - Markeringsfarve6 3 5 2 2" xfId="5948" xr:uid="{00000000-0005-0000-0000-0000082E0000}"/>
    <cellStyle name="20 % - Markeringsfarve6 3 5 2 2 2" xfId="10672" xr:uid="{00000000-0005-0000-0000-0000092E0000}"/>
    <cellStyle name="20 % - Markeringsfarve6 3 5 2 2 2 2" xfId="18444" xr:uid="{00000000-0005-0000-0000-00000A2E0000}"/>
    <cellStyle name="20 % - Markeringsfarve6 3 5 2 2 2 2 2" xfId="36395" xr:uid="{00000000-0005-0000-0000-00000B2E0000}"/>
    <cellStyle name="20 % - Markeringsfarve6 3 5 2 2 2 3" xfId="29394" xr:uid="{00000000-0005-0000-0000-00000C2E0000}"/>
    <cellStyle name="20 % - Markeringsfarve6 3 5 2 2 3" xfId="14373" xr:uid="{00000000-0005-0000-0000-00000D2E0000}"/>
    <cellStyle name="20 % - Markeringsfarve6 3 5 2 2 3 2" xfId="32331" xr:uid="{00000000-0005-0000-0000-00000E2E0000}"/>
    <cellStyle name="20 % - Markeringsfarve6 3 5 2 2 4" xfId="25329" xr:uid="{00000000-0005-0000-0000-00000F2E0000}"/>
    <cellStyle name="20 % - Markeringsfarve6 3 5 2 3" xfId="9227" xr:uid="{00000000-0005-0000-0000-0000102E0000}"/>
    <cellStyle name="20 % - Markeringsfarve6 3 5 2 3 2" xfId="17015" xr:uid="{00000000-0005-0000-0000-0000112E0000}"/>
    <cellStyle name="20 % - Markeringsfarve6 3 5 2 3 2 2" xfId="34966" xr:uid="{00000000-0005-0000-0000-0000122E0000}"/>
    <cellStyle name="20 % - Markeringsfarve6 3 5 2 3 3" xfId="27965" xr:uid="{00000000-0005-0000-0000-0000132E0000}"/>
    <cellStyle name="20 % - Markeringsfarve6 3 5 2 4" xfId="14372" xr:uid="{00000000-0005-0000-0000-0000142E0000}"/>
    <cellStyle name="20 % - Markeringsfarve6 3 5 2 4 2" xfId="32330" xr:uid="{00000000-0005-0000-0000-0000152E0000}"/>
    <cellStyle name="20 % - Markeringsfarve6 3 5 2 5" xfId="25328" xr:uid="{00000000-0005-0000-0000-0000162E0000}"/>
    <cellStyle name="20 % - Markeringsfarve6 3 5 3" xfId="5949" xr:uid="{00000000-0005-0000-0000-0000172E0000}"/>
    <cellStyle name="20 % - Markeringsfarve6 3 5 3 2" xfId="9902" xr:uid="{00000000-0005-0000-0000-0000182E0000}"/>
    <cellStyle name="20 % - Markeringsfarve6 3 5 3 2 2" xfId="17684" xr:uid="{00000000-0005-0000-0000-0000192E0000}"/>
    <cellStyle name="20 % - Markeringsfarve6 3 5 3 2 2 2" xfId="35635" xr:uid="{00000000-0005-0000-0000-00001A2E0000}"/>
    <cellStyle name="20 % - Markeringsfarve6 3 5 3 2 3" xfId="28634" xr:uid="{00000000-0005-0000-0000-00001B2E0000}"/>
    <cellStyle name="20 % - Markeringsfarve6 3 5 3 3" xfId="14374" xr:uid="{00000000-0005-0000-0000-00001C2E0000}"/>
    <cellStyle name="20 % - Markeringsfarve6 3 5 3 3 2" xfId="32332" xr:uid="{00000000-0005-0000-0000-00001D2E0000}"/>
    <cellStyle name="20 % - Markeringsfarve6 3 5 3 4" xfId="25330" xr:uid="{00000000-0005-0000-0000-00001E2E0000}"/>
    <cellStyle name="20 % - Markeringsfarve6 3 5 4" xfId="5950" xr:uid="{00000000-0005-0000-0000-00001F2E0000}"/>
    <cellStyle name="20 % - Markeringsfarve6 3 5 4 2" xfId="11610" xr:uid="{00000000-0005-0000-0000-0000202E0000}"/>
    <cellStyle name="20 % - Markeringsfarve6 3 5 4 2 2" xfId="19361" xr:uid="{00000000-0005-0000-0000-0000212E0000}"/>
    <cellStyle name="20 % - Markeringsfarve6 3 5 4 2 2 2" xfId="37312" xr:uid="{00000000-0005-0000-0000-0000222E0000}"/>
    <cellStyle name="20 % - Markeringsfarve6 3 5 4 2 3" xfId="30311" xr:uid="{00000000-0005-0000-0000-0000232E0000}"/>
    <cellStyle name="20 % - Markeringsfarve6 3 5 4 3" xfId="14375" xr:uid="{00000000-0005-0000-0000-0000242E0000}"/>
    <cellStyle name="20 % - Markeringsfarve6 3 5 4 3 2" xfId="32333" xr:uid="{00000000-0005-0000-0000-0000252E0000}"/>
    <cellStyle name="20 % - Markeringsfarve6 3 5 4 4" xfId="25331" xr:uid="{00000000-0005-0000-0000-0000262E0000}"/>
    <cellStyle name="20 % - Markeringsfarve6 3 5 5" xfId="8622" xr:uid="{00000000-0005-0000-0000-0000272E0000}"/>
    <cellStyle name="20 % - Markeringsfarve6 3 5 5 2" xfId="16411" xr:uid="{00000000-0005-0000-0000-0000282E0000}"/>
    <cellStyle name="20 % - Markeringsfarve6 3 5 5 2 2" xfId="34362" xr:uid="{00000000-0005-0000-0000-0000292E0000}"/>
    <cellStyle name="20 % - Markeringsfarve6 3 5 5 3" xfId="27361" xr:uid="{00000000-0005-0000-0000-00002A2E0000}"/>
    <cellStyle name="20 % - Markeringsfarve6 3 5 6" xfId="14371" xr:uid="{00000000-0005-0000-0000-00002B2E0000}"/>
    <cellStyle name="20 % - Markeringsfarve6 3 5 6 2" xfId="32329" xr:uid="{00000000-0005-0000-0000-00002C2E0000}"/>
    <cellStyle name="20 % - Markeringsfarve6 3 5 7" xfId="25327" xr:uid="{00000000-0005-0000-0000-00002D2E0000}"/>
    <cellStyle name="20 % - Markeringsfarve6 3 6" xfId="5951" xr:uid="{00000000-0005-0000-0000-00002E2E0000}"/>
    <cellStyle name="20 % - Markeringsfarve6 3 6 2" xfId="5952" xr:uid="{00000000-0005-0000-0000-00002F2E0000}"/>
    <cellStyle name="20 % - Markeringsfarve6 3 6 2 2" xfId="5953" xr:uid="{00000000-0005-0000-0000-0000302E0000}"/>
    <cellStyle name="20 % - Markeringsfarve6 3 6 2 2 2" xfId="10767" xr:uid="{00000000-0005-0000-0000-0000312E0000}"/>
    <cellStyle name="20 % - Markeringsfarve6 3 6 2 2 2 2" xfId="18539" xr:uid="{00000000-0005-0000-0000-0000322E0000}"/>
    <cellStyle name="20 % - Markeringsfarve6 3 6 2 2 2 2 2" xfId="36490" xr:uid="{00000000-0005-0000-0000-0000332E0000}"/>
    <cellStyle name="20 % - Markeringsfarve6 3 6 2 2 2 3" xfId="29489" xr:uid="{00000000-0005-0000-0000-0000342E0000}"/>
    <cellStyle name="20 % - Markeringsfarve6 3 6 2 2 3" xfId="14378" xr:uid="{00000000-0005-0000-0000-0000352E0000}"/>
    <cellStyle name="20 % - Markeringsfarve6 3 6 2 2 3 2" xfId="32336" xr:uid="{00000000-0005-0000-0000-0000362E0000}"/>
    <cellStyle name="20 % - Markeringsfarve6 3 6 2 2 4" xfId="25334" xr:uid="{00000000-0005-0000-0000-0000372E0000}"/>
    <cellStyle name="20 % - Markeringsfarve6 3 6 2 3" xfId="9310" xr:uid="{00000000-0005-0000-0000-0000382E0000}"/>
    <cellStyle name="20 % - Markeringsfarve6 3 6 2 3 2" xfId="17095" xr:uid="{00000000-0005-0000-0000-0000392E0000}"/>
    <cellStyle name="20 % - Markeringsfarve6 3 6 2 3 2 2" xfId="35046" xr:uid="{00000000-0005-0000-0000-00003A2E0000}"/>
    <cellStyle name="20 % - Markeringsfarve6 3 6 2 3 3" xfId="28045" xr:uid="{00000000-0005-0000-0000-00003B2E0000}"/>
    <cellStyle name="20 % - Markeringsfarve6 3 6 2 4" xfId="14377" xr:uid="{00000000-0005-0000-0000-00003C2E0000}"/>
    <cellStyle name="20 % - Markeringsfarve6 3 6 2 4 2" xfId="32335" xr:uid="{00000000-0005-0000-0000-00003D2E0000}"/>
    <cellStyle name="20 % - Markeringsfarve6 3 6 2 5" xfId="25333" xr:uid="{00000000-0005-0000-0000-00003E2E0000}"/>
    <cellStyle name="20 % - Markeringsfarve6 3 6 3" xfId="5954" xr:uid="{00000000-0005-0000-0000-00003F2E0000}"/>
    <cellStyle name="20 % - Markeringsfarve6 3 6 3 2" xfId="10043" xr:uid="{00000000-0005-0000-0000-0000402E0000}"/>
    <cellStyle name="20 % - Markeringsfarve6 3 6 3 2 2" xfId="17824" xr:uid="{00000000-0005-0000-0000-0000412E0000}"/>
    <cellStyle name="20 % - Markeringsfarve6 3 6 3 2 2 2" xfId="35775" xr:uid="{00000000-0005-0000-0000-0000422E0000}"/>
    <cellStyle name="20 % - Markeringsfarve6 3 6 3 2 3" xfId="28774" xr:uid="{00000000-0005-0000-0000-0000432E0000}"/>
    <cellStyle name="20 % - Markeringsfarve6 3 6 3 3" xfId="14379" xr:uid="{00000000-0005-0000-0000-0000442E0000}"/>
    <cellStyle name="20 % - Markeringsfarve6 3 6 3 3 2" xfId="32337" xr:uid="{00000000-0005-0000-0000-0000452E0000}"/>
    <cellStyle name="20 % - Markeringsfarve6 3 6 3 4" xfId="25335" xr:uid="{00000000-0005-0000-0000-0000462E0000}"/>
    <cellStyle name="20 % - Markeringsfarve6 3 6 4" xfId="5955" xr:uid="{00000000-0005-0000-0000-0000472E0000}"/>
    <cellStyle name="20 % - Markeringsfarve6 3 6 4 2" xfId="11334" xr:uid="{00000000-0005-0000-0000-0000482E0000}"/>
    <cellStyle name="20 % - Markeringsfarve6 3 6 4 2 2" xfId="19097" xr:uid="{00000000-0005-0000-0000-0000492E0000}"/>
    <cellStyle name="20 % - Markeringsfarve6 3 6 4 2 2 2" xfId="37048" xr:uid="{00000000-0005-0000-0000-00004A2E0000}"/>
    <cellStyle name="20 % - Markeringsfarve6 3 6 4 2 3" xfId="30047" xr:uid="{00000000-0005-0000-0000-00004B2E0000}"/>
    <cellStyle name="20 % - Markeringsfarve6 3 6 4 3" xfId="14380" xr:uid="{00000000-0005-0000-0000-00004C2E0000}"/>
    <cellStyle name="20 % - Markeringsfarve6 3 6 4 3 2" xfId="32338" xr:uid="{00000000-0005-0000-0000-00004D2E0000}"/>
    <cellStyle name="20 % - Markeringsfarve6 3 6 4 4" xfId="25336" xr:uid="{00000000-0005-0000-0000-00004E2E0000}"/>
    <cellStyle name="20 % - Markeringsfarve6 3 6 5" xfId="8623" xr:uid="{00000000-0005-0000-0000-00004F2E0000}"/>
    <cellStyle name="20 % - Markeringsfarve6 3 6 5 2" xfId="16412" xr:uid="{00000000-0005-0000-0000-0000502E0000}"/>
    <cellStyle name="20 % - Markeringsfarve6 3 6 5 2 2" xfId="34363" xr:uid="{00000000-0005-0000-0000-0000512E0000}"/>
    <cellStyle name="20 % - Markeringsfarve6 3 6 5 3" xfId="27362" xr:uid="{00000000-0005-0000-0000-0000522E0000}"/>
    <cellStyle name="20 % - Markeringsfarve6 3 6 6" xfId="14376" xr:uid="{00000000-0005-0000-0000-0000532E0000}"/>
    <cellStyle name="20 % - Markeringsfarve6 3 6 6 2" xfId="32334" xr:uid="{00000000-0005-0000-0000-0000542E0000}"/>
    <cellStyle name="20 % - Markeringsfarve6 3 6 7" xfId="25332" xr:uid="{00000000-0005-0000-0000-0000552E0000}"/>
    <cellStyle name="20 % - Markeringsfarve6 3 7" xfId="5956" xr:uid="{00000000-0005-0000-0000-0000562E0000}"/>
    <cellStyle name="20 % - Markeringsfarve6 3 7 2" xfId="5957" xr:uid="{00000000-0005-0000-0000-0000572E0000}"/>
    <cellStyle name="20 % - Markeringsfarve6 3 7 2 2" xfId="5958" xr:uid="{00000000-0005-0000-0000-0000582E0000}"/>
    <cellStyle name="20 % - Markeringsfarve6 3 7 2 2 2" xfId="10884" xr:uid="{00000000-0005-0000-0000-0000592E0000}"/>
    <cellStyle name="20 % - Markeringsfarve6 3 7 2 2 2 2" xfId="18656" xr:uid="{00000000-0005-0000-0000-00005A2E0000}"/>
    <cellStyle name="20 % - Markeringsfarve6 3 7 2 2 2 2 2" xfId="36607" xr:uid="{00000000-0005-0000-0000-00005B2E0000}"/>
    <cellStyle name="20 % - Markeringsfarve6 3 7 2 2 2 3" xfId="29606" xr:uid="{00000000-0005-0000-0000-00005C2E0000}"/>
    <cellStyle name="20 % - Markeringsfarve6 3 7 2 2 3" xfId="14383" xr:uid="{00000000-0005-0000-0000-00005D2E0000}"/>
    <cellStyle name="20 % - Markeringsfarve6 3 7 2 2 3 2" xfId="32341" xr:uid="{00000000-0005-0000-0000-00005E2E0000}"/>
    <cellStyle name="20 % - Markeringsfarve6 3 7 2 2 4" xfId="25339" xr:uid="{00000000-0005-0000-0000-00005F2E0000}"/>
    <cellStyle name="20 % - Markeringsfarve6 3 7 2 3" xfId="9409" xr:uid="{00000000-0005-0000-0000-0000602E0000}"/>
    <cellStyle name="20 % - Markeringsfarve6 3 7 2 3 2" xfId="17194" xr:uid="{00000000-0005-0000-0000-0000612E0000}"/>
    <cellStyle name="20 % - Markeringsfarve6 3 7 2 3 2 2" xfId="35145" xr:uid="{00000000-0005-0000-0000-0000622E0000}"/>
    <cellStyle name="20 % - Markeringsfarve6 3 7 2 3 3" xfId="28144" xr:uid="{00000000-0005-0000-0000-0000632E0000}"/>
    <cellStyle name="20 % - Markeringsfarve6 3 7 2 4" xfId="14382" xr:uid="{00000000-0005-0000-0000-0000642E0000}"/>
    <cellStyle name="20 % - Markeringsfarve6 3 7 2 4 2" xfId="32340" xr:uid="{00000000-0005-0000-0000-0000652E0000}"/>
    <cellStyle name="20 % - Markeringsfarve6 3 7 2 5" xfId="25338" xr:uid="{00000000-0005-0000-0000-0000662E0000}"/>
    <cellStyle name="20 % - Markeringsfarve6 3 7 3" xfId="5959" xr:uid="{00000000-0005-0000-0000-0000672E0000}"/>
    <cellStyle name="20 % - Markeringsfarve6 3 7 3 2" xfId="10160" xr:uid="{00000000-0005-0000-0000-0000682E0000}"/>
    <cellStyle name="20 % - Markeringsfarve6 3 7 3 2 2" xfId="17941" xr:uid="{00000000-0005-0000-0000-0000692E0000}"/>
    <cellStyle name="20 % - Markeringsfarve6 3 7 3 2 2 2" xfId="35892" xr:uid="{00000000-0005-0000-0000-00006A2E0000}"/>
    <cellStyle name="20 % - Markeringsfarve6 3 7 3 2 3" xfId="28891" xr:uid="{00000000-0005-0000-0000-00006B2E0000}"/>
    <cellStyle name="20 % - Markeringsfarve6 3 7 3 3" xfId="14384" xr:uid="{00000000-0005-0000-0000-00006C2E0000}"/>
    <cellStyle name="20 % - Markeringsfarve6 3 7 3 3 2" xfId="32342" xr:uid="{00000000-0005-0000-0000-00006D2E0000}"/>
    <cellStyle name="20 % - Markeringsfarve6 3 7 3 4" xfId="25340" xr:uid="{00000000-0005-0000-0000-00006E2E0000}"/>
    <cellStyle name="20 % - Markeringsfarve6 3 7 4" xfId="5960" xr:uid="{00000000-0005-0000-0000-00006F2E0000}"/>
    <cellStyle name="20 % - Markeringsfarve6 3 7 4 2" xfId="11569" xr:uid="{00000000-0005-0000-0000-0000702E0000}"/>
    <cellStyle name="20 % - Markeringsfarve6 3 7 4 2 2" xfId="19322" xr:uid="{00000000-0005-0000-0000-0000712E0000}"/>
    <cellStyle name="20 % - Markeringsfarve6 3 7 4 2 2 2" xfId="37273" xr:uid="{00000000-0005-0000-0000-0000722E0000}"/>
    <cellStyle name="20 % - Markeringsfarve6 3 7 4 2 3" xfId="30272" xr:uid="{00000000-0005-0000-0000-0000732E0000}"/>
    <cellStyle name="20 % - Markeringsfarve6 3 7 4 3" xfId="14385" xr:uid="{00000000-0005-0000-0000-0000742E0000}"/>
    <cellStyle name="20 % - Markeringsfarve6 3 7 4 3 2" xfId="32343" xr:uid="{00000000-0005-0000-0000-0000752E0000}"/>
    <cellStyle name="20 % - Markeringsfarve6 3 7 4 4" xfId="25341" xr:uid="{00000000-0005-0000-0000-0000762E0000}"/>
    <cellStyle name="20 % - Markeringsfarve6 3 7 5" xfId="8624" xr:uid="{00000000-0005-0000-0000-0000772E0000}"/>
    <cellStyle name="20 % - Markeringsfarve6 3 7 5 2" xfId="16413" xr:uid="{00000000-0005-0000-0000-0000782E0000}"/>
    <cellStyle name="20 % - Markeringsfarve6 3 7 5 2 2" xfId="34364" xr:uid="{00000000-0005-0000-0000-0000792E0000}"/>
    <cellStyle name="20 % - Markeringsfarve6 3 7 5 3" xfId="27363" xr:uid="{00000000-0005-0000-0000-00007A2E0000}"/>
    <cellStyle name="20 % - Markeringsfarve6 3 7 6" xfId="14381" xr:uid="{00000000-0005-0000-0000-00007B2E0000}"/>
    <cellStyle name="20 % - Markeringsfarve6 3 7 6 2" xfId="32339" xr:uid="{00000000-0005-0000-0000-00007C2E0000}"/>
    <cellStyle name="20 % - Markeringsfarve6 3 7 7" xfId="25337" xr:uid="{00000000-0005-0000-0000-00007D2E0000}"/>
    <cellStyle name="20 % - Markeringsfarve6 3 8" xfId="5961" xr:uid="{00000000-0005-0000-0000-00007E2E0000}"/>
    <cellStyle name="20 % - Markeringsfarve6 3 8 2" xfId="5962" xr:uid="{00000000-0005-0000-0000-00007F2E0000}"/>
    <cellStyle name="20 % - Markeringsfarve6 3 8 2 2" xfId="5963" xr:uid="{00000000-0005-0000-0000-0000802E0000}"/>
    <cellStyle name="20 % - Markeringsfarve6 3 8 2 2 2" xfId="11026" xr:uid="{00000000-0005-0000-0000-0000812E0000}"/>
    <cellStyle name="20 % - Markeringsfarve6 3 8 2 2 2 2" xfId="18798" xr:uid="{00000000-0005-0000-0000-0000822E0000}"/>
    <cellStyle name="20 % - Markeringsfarve6 3 8 2 2 2 2 2" xfId="36749" xr:uid="{00000000-0005-0000-0000-0000832E0000}"/>
    <cellStyle name="20 % - Markeringsfarve6 3 8 2 2 2 3" xfId="29748" xr:uid="{00000000-0005-0000-0000-0000842E0000}"/>
    <cellStyle name="20 % - Markeringsfarve6 3 8 2 2 3" xfId="14388" xr:uid="{00000000-0005-0000-0000-0000852E0000}"/>
    <cellStyle name="20 % - Markeringsfarve6 3 8 2 2 3 2" xfId="32346" xr:uid="{00000000-0005-0000-0000-0000862E0000}"/>
    <cellStyle name="20 % - Markeringsfarve6 3 8 2 2 4" xfId="25344" xr:uid="{00000000-0005-0000-0000-0000872E0000}"/>
    <cellStyle name="20 % - Markeringsfarve6 3 8 2 3" xfId="9528" xr:uid="{00000000-0005-0000-0000-0000882E0000}"/>
    <cellStyle name="20 % - Markeringsfarve6 3 8 2 3 2" xfId="17313" xr:uid="{00000000-0005-0000-0000-0000892E0000}"/>
    <cellStyle name="20 % - Markeringsfarve6 3 8 2 3 2 2" xfId="35264" xr:uid="{00000000-0005-0000-0000-00008A2E0000}"/>
    <cellStyle name="20 % - Markeringsfarve6 3 8 2 3 3" xfId="28263" xr:uid="{00000000-0005-0000-0000-00008B2E0000}"/>
    <cellStyle name="20 % - Markeringsfarve6 3 8 2 4" xfId="14387" xr:uid="{00000000-0005-0000-0000-00008C2E0000}"/>
    <cellStyle name="20 % - Markeringsfarve6 3 8 2 4 2" xfId="32345" xr:uid="{00000000-0005-0000-0000-00008D2E0000}"/>
    <cellStyle name="20 % - Markeringsfarve6 3 8 2 5" xfId="25343" xr:uid="{00000000-0005-0000-0000-00008E2E0000}"/>
    <cellStyle name="20 % - Markeringsfarve6 3 8 3" xfId="5964" xr:uid="{00000000-0005-0000-0000-00008F2E0000}"/>
    <cellStyle name="20 % - Markeringsfarve6 3 8 3 2" xfId="10303" xr:uid="{00000000-0005-0000-0000-0000902E0000}"/>
    <cellStyle name="20 % - Markeringsfarve6 3 8 3 2 2" xfId="18084" xr:uid="{00000000-0005-0000-0000-0000912E0000}"/>
    <cellStyle name="20 % - Markeringsfarve6 3 8 3 2 2 2" xfId="36035" xr:uid="{00000000-0005-0000-0000-0000922E0000}"/>
    <cellStyle name="20 % - Markeringsfarve6 3 8 3 2 3" xfId="29034" xr:uid="{00000000-0005-0000-0000-0000932E0000}"/>
    <cellStyle name="20 % - Markeringsfarve6 3 8 3 3" xfId="14389" xr:uid="{00000000-0005-0000-0000-0000942E0000}"/>
    <cellStyle name="20 % - Markeringsfarve6 3 8 3 3 2" xfId="32347" xr:uid="{00000000-0005-0000-0000-0000952E0000}"/>
    <cellStyle name="20 % - Markeringsfarve6 3 8 3 4" xfId="25345" xr:uid="{00000000-0005-0000-0000-0000962E0000}"/>
    <cellStyle name="20 % - Markeringsfarve6 3 8 4" xfId="5965" xr:uid="{00000000-0005-0000-0000-0000972E0000}"/>
    <cellStyle name="20 % - Markeringsfarve6 3 8 4 2" xfId="11292" xr:uid="{00000000-0005-0000-0000-0000982E0000}"/>
    <cellStyle name="20 % - Markeringsfarve6 3 8 4 2 2" xfId="19056" xr:uid="{00000000-0005-0000-0000-0000992E0000}"/>
    <cellStyle name="20 % - Markeringsfarve6 3 8 4 2 2 2" xfId="37007" xr:uid="{00000000-0005-0000-0000-00009A2E0000}"/>
    <cellStyle name="20 % - Markeringsfarve6 3 8 4 2 3" xfId="30006" xr:uid="{00000000-0005-0000-0000-00009B2E0000}"/>
    <cellStyle name="20 % - Markeringsfarve6 3 8 4 3" xfId="14390" xr:uid="{00000000-0005-0000-0000-00009C2E0000}"/>
    <cellStyle name="20 % - Markeringsfarve6 3 8 4 3 2" xfId="32348" xr:uid="{00000000-0005-0000-0000-00009D2E0000}"/>
    <cellStyle name="20 % - Markeringsfarve6 3 8 4 4" xfId="25346" xr:uid="{00000000-0005-0000-0000-00009E2E0000}"/>
    <cellStyle name="20 % - Markeringsfarve6 3 8 5" xfId="8625" xr:uid="{00000000-0005-0000-0000-00009F2E0000}"/>
    <cellStyle name="20 % - Markeringsfarve6 3 8 5 2" xfId="16414" xr:uid="{00000000-0005-0000-0000-0000A02E0000}"/>
    <cellStyle name="20 % - Markeringsfarve6 3 8 5 2 2" xfId="34365" xr:uid="{00000000-0005-0000-0000-0000A12E0000}"/>
    <cellStyle name="20 % - Markeringsfarve6 3 8 5 3" xfId="27364" xr:uid="{00000000-0005-0000-0000-0000A22E0000}"/>
    <cellStyle name="20 % - Markeringsfarve6 3 8 6" xfId="14386" xr:uid="{00000000-0005-0000-0000-0000A32E0000}"/>
    <cellStyle name="20 % - Markeringsfarve6 3 8 6 2" xfId="32344" xr:uid="{00000000-0005-0000-0000-0000A42E0000}"/>
    <cellStyle name="20 % - Markeringsfarve6 3 8 7" xfId="25342" xr:uid="{00000000-0005-0000-0000-0000A52E0000}"/>
    <cellStyle name="20 % - Markeringsfarve6 3 9" xfId="5966" xr:uid="{00000000-0005-0000-0000-0000A62E0000}"/>
    <cellStyle name="20 % - Markeringsfarve6 3 9 2" xfId="5967" xr:uid="{00000000-0005-0000-0000-0000A72E0000}"/>
    <cellStyle name="20 % - Markeringsfarve6 3 9 2 2" xfId="10410" xr:uid="{00000000-0005-0000-0000-0000A82E0000}"/>
    <cellStyle name="20 % - Markeringsfarve6 3 9 2 2 2" xfId="18182" xr:uid="{00000000-0005-0000-0000-0000A92E0000}"/>
    <cellStyle name="20 % - Markeringsfarve6 3 9 2 2 2 2" xfId="36133" xr:uid="{00000000-0005-0000-0000-0000AA2E0000}"/>
    <cellStyle name="20 % - Markeringsfarve6 3 9 2 2 3" xfId="29132" xr:uid="{00000000-0005-0000-0000-0000AB2E0000}"/>
    <cellStyle name="20 % - Markeringsfarve6 3 9 2 3" xfId="14392" xr:uid="{00000000-0005-0000-0000-0000AC2E0000}"/>
    <cellStyle name="20 % - Markeringsfarve6 3 9 2 3 2" xfId="32350" xr:uid="{00000000-0005-0000-0000-0000AD2E0000}"/>
    <cellStyle name="20 % - Markeringsfarve6 3 9 2 4" xfId="25348" xr:uid="{00000000-0005-0000-0000-0000AE2E0000}"/>
    <cellStyle name="20 % - Markeringsfarve6 3 9 3" xfId="9009" xr:uid="{00000000-0005-0000-0000-0000AF2E0000}"/>
    <cellStyle name="20 % - Markeringsfarve6 3 9 3 2" xfId="16797" xr:uid="{00000000-0005-0000-0000-0000B02E0000}"/>
    <cellStyle name="20 % - Markeringsfarve6 3 9 3 2 2" xfId="34748" xr:uid="{00000000-0005-0000-0000-0000B12E0000}"/>
    <cellStyle name="20 % - Markeringsfarve6 3 9 3 3" xfId="27747" xr:uid="{00000000-0005-0000-0000-0000B22E0000}"/>
    <cellStyle name="20 % - Markeringsfarve6 3 9 4" xfId="14391" xr:uid="{00000000-0005-0000-0000-0000B32E0000}"/>
    <cellStyle name="20 % - Markeringsfarve6 3 9 4 2" xfId="32349" xr:uid="{00000000-0005-0000-0000-0000B42E0000}"/>
    <cellStyle name="20 % - Markeringsfarve6 3 9 5" xfId="25347" xr:uid="{00000000-0005-0000-0000-0000B52E0000}"/>
    <cellStyle name="20 % - Markeringsfarve6 4" xfId="2925" xr:uid="{00000000-0005-0000-0000-0000B62E0000}"/>
    <cellStyle name="20 % - Markeringsfarve6 4 10" xfId="8626" xr:uid="{00000000-0005-0000-0000-0000B72E0000}"/>
    <cellStyle name="20 % - Markeringsfarve6 4 10 2" xfId="16415" xr:uid="{00000000-0005-0000-0000-0000B82E0000}"/>
    <cellStyle name="20 % - Markeringsfarve6 4 10 2 2" xfId="34366" xr:uid="{00000000-0005-0000-0000-0000B92E0000}"/>
    <cellStyle name="20 % - Markeringsfarve6 4 10 3" xfId="27365" xr:uid="{00000000-0005-0000-0000-0000BA2E0000}"/>
    <cellStyle name="20 % - Markeringsfarve6 4 11" xfId="14393" xr:uid="{00000000-0005-0000-0000-0000BB2E0000}"/>
    <cellStyle name="20 % - Markeringsfarve6 4 11 2" xfId="32351" xr:uid="{00000000-0005-0000-0000-0000BC2E0000}"/>
    <cellStyle name="20 % - Markeringsfarve6 4 12" xfId="5968" xr:uid="{00000000-0005-0000-0000-0000BD2E0000}"/>
    <cellStyle name="20 % - Markeringsfarve6 4 12 2" xfId="25349" xr:uid="{00000000-0005-0000-0000-0000BE2E0000}"/>
    <cellStyle name="20 % - Markeringsfarve6 4 13" xfId="22309" xr:uid="{00000000-0005-0000-0000-0000BF2E0000}"/>
    <cellStyle name="20 % - Markeringsfarve6 4 2" xfId="2926" xr:uid="{00000000-0005-0000-0000-0000C02E0000}"/>
    <cellStyle name="20 % - Markeringsfarve6 4 2 2" xfId="5970" xr:uid="{00000000-0005-0000-0000-0000C12E0000}"/>
    <cellStyle name="20 % - Markeringsfarve6 4 2 2 2" xfId="5971" xr:uid="{00000000-0005-0000-0000-0000C22E0000}"/>
    <cellStyle name="20 % - Markeringsfarve6 4 2 2 2 2" xfId="10554" xr:uid="{00000000-0005-0000-0000-0000C32E0000}"/>
    <cellStyle name="20 % - Markeringsfarve6 4 2 2 2 2 2" xfId="18326" xr:uid="{00000000-0005-0000-0000-0000C42E0000}"/>
    <cellStyle name="20 % - Markeringsfarve6 4 2 2 2 2 2 2" xfId="36277" xr:uid="{00000000-0005-0000-0000-0000C52E0000}"/>
    <cellStyle name="20 % - Markeringsfarve6 4 2 2 2 2 3" xfId="29276" xr:uid="{00000000-0005-0000-0000-0000C62E0000}"/>
    <cellStyle name="20 % - Markeringsfarve6 4 2 2 2 3" xfId="14396" xr:uid="{00000000-0005-0000-0000-0000C72E0000}"/>
    <cellStyle name="20 % - Markeringsfarve6 4 2 2 2 3 2" xfId="32354" xr:uid="{00000000-0005-0000-0000-0000C82E0000}"/>
    <cellStyle name="20 % - Markeringsfarve6 4 2 2 2 4" xfId="25352" xr:uid="{00000000-0005-0000-0000-0000C92E0000}"/>
    <cellStyle name="20 % - Markeringsfarve6 4 2 2 3" xfId="9129" xr:uid="{00000000-0005-0000-0000-0000CA2E0000}"/>
    <cellStyle name="20 % - Markeringsfarve6 4 2 2 3 2" xfId="16917" xr:uid="{00000000-0005-0000-0000-0000CB2E0000}"/>
    <cellStyle name="20 % - Markeringsfarve6 4 2 2 3 2 2" xfId="34868" xr:uid="{00000000-0005-0000-0000-0000CC2E0000}"/>
    <cellStyle name="20 % - Markeringsfarve6 4 2 2 3 3" xfId="27867" xr:uid="{00000000-0005-0000-0000-0000CD2E0000}"/>
    <cellStyle name="20 % - Markeringsfarve6 4 2 2 4" xfId="14395" xr:uid="{00000000-0005-0000-0000-0000CE2E0000}"/>
    <cellStyle name="20 % - Markeringsfarve6 4 2 2 4 2" xfId="32353" xr:uid="{00000000-0005-0000-0000-0000CF2E0000}"/>
    <cellStyle name="20 % - Markeringsfarve6 4 2 2 5" xfId="25351" xr:uid="{00000000-0005-0000-0000-0000D02E0000}"/>
    <cellStyle name="20 % - Markeringsfarve6 4 2 3" xfId="5972" xr:uid="{00000000-0005-0000-0000-0000D12E0000}"/>
    <cellStyle name="20 % - Markeringsfarve6 4 2 3 2" xfId="9784" xr:uid="{00000000-0005-0000-0000-0000D22E0000}"/>
    <cellStyle name="20 % - Markeringsfarve6 4 2 3 2 2" xfId="17566" xr:uid="{00000000-0005-0000-0000-0000D32E0000}"/>
    <cellStyle name="20 % - Markeringsfarve6 4 2 3 2 2 2" xfId="35517" xr:uid="{00000000-0005-0000-0000-0000D42E0000}"/>
    <cellStyle name="20 % - Markeringsfarve6 4 2 3 2 3" xfId="28516" xr:uid="{00000000-0005-0000-0000-0000D52E0000}"/>
    <cellStyle name="20 % - Markeringsfarve6 4 2 3 3" xfId="14397" xr:uid="{00000000-0005-0000-0000-0000D62E0000}"/>
    <cellStyle name="20 % - Markeringsfarve6 4 2 3 3 2" xfId="32355" xr:uid="{00000000-0005-0000-0000-0000D72E0000}"/>
    <cellStyle name="20 % - Markeringsfarve6 4 2 3 4" xfId="25353" xr:uid="{00000000-0005-0000-0000-0000D82E0000}"/>
    <cellStyle name="20 % - Markeringsfarve6 4 2 4" xfId="5973" xr:uid="{00000000-0005-0000-0000-0000D92E0000}"/>
    <cellStyle name="20 % - Markeringsfarve6 4 2 4 2" xfId="11192" xr:uid="{00000000-0005-0000-0000-0000DA2E0000}"/>
    <cellStyle name="20 % - Markeringsfarve6 4 2 4 2 2" xfId="18957" xr:uid="{00000000-0005-0000-0000-0000DB2E0000}"/>
    <cellStyle name="20 % - Markeringsfarve6 4 2 4 2 2 2" xfId="36908" xr:uid="{00000000-0005-0000-0000-0000DC2E0000}"/>
    <cellStyle name="20 % - Markeringsfarve6 4 2 4 2 3" xfId="29907" xr:uid="{00000000-0005-0000-0000-0000DD2E0000}"/>
    <cellStyle name="20 % - Markeringsfarve6 4 2 4 3" xfId="14398" xr:uid="{00000000-0005-0000-0000-0000DE2E0000}"/>
    <cellStyle name="20 % - Markeringsfarve6 4 2 4 3 2" xfId="32356" xr:uid="{00000000-0005-0000-0000-0000DF2E0000}"/>
    <cellStyle name="20 % - Markeringsfarve6 4 2 4 4" xfId="25354" xr:uid="{00000000-0005-0000-0000-0000E02E0000}"/>
    <cellStyle name="20 % - Markeringsfarve6 4 2 5" xfId="8627" xr:uid="{00000000-0005-0000-0000-0000E12E0000}"/>
    <cellStyle name="20 % - Markeringsfarve6 4 2 5 2" xfId="16416" xr:uid="{00000000-0005-0000-0000-0000E22E0000}"/>
    <cellStyle name="20 % - Markeringsfarve6 4 2 5 2 2" xfId="34367" xr:uid="{00000000-0005-0000-0000-0000E32E0000}"/>
    <cellStyle name="20 % - Markeringsfarve6 4 2 5 3" xfId="27366" xr:uid="{00000000-0005-0000-0000-0000E42E0000}"/>
    <cellStyle name="20 % - Markeringsfarve6 4 2 6" xfId="14394" xr:uid="{00000000-0005-0000-0000-0000E52E0000}"/>
    <cellStyle name="20 % - Markeringsfarve6 4 2 6 2" xfId="32352" xr:uid="{00000000-0005-0000-0000-0000E62E0000}"/>
    <cellStyle name="20 % - Markeringsfarve6 4 2 7" xfId="5969" xr:uid="{00000000-0005-0000-0000-0000E72E0000}"/>
    <cellStyle name="20 % - Markeringsfarve6 4 2 7 2" xfId="25350" xr:uid="{00000000-0005-0000-0000-0000E82E0000}"/>
    <cellStyle name="20 % - Markeringsfarve6 4 2 8" xfId="22310" xr:uid="{00000000-0005-0000-0000-0000E92E0000}"/>
    <cellStyle name="20 % - Markeringsfarve6 4 3" xfId="5974" xr:uid="{00000000-0005-0000-0000-0000EA2E0000}"/>
    <cellStyle name="20 % - Markeringsfarve6 4 3 2" xfId="5975" xr:uid="{00000000-0005-0000-0000-0000EB2E0000}"/>
    <cellStyle name="20 % - Markeringsfarve6 4 3 2 2" xfId="5976" xr:uid="{00000000-0005-0000-0000-0000EC2E0000}"/>
    <cellStyle name="20 % - Markeringsfarve6 4 3 2 2 2" xfId="10675" xr:uid="{00000000-0005-0000-0000-0000ED2E0000}"/>
    <cellStyle name="20 % - Markeringsfarve6 4 3 2 2 2 2" xfId="18447" xr:uid="{00000000-0005-0000-0000-0000EE2E0000}"/>
    <cellStyle name="20 % - Markeringsfarve6 4 3 2 2 2 2 2" xfId="36398" xr:uid="{00000000-0005-0000-0000-0000EF2E0000}"/>
    <cellStyle name="20 % - Markeringsfarve6 4 3 2 2 2 3" xfId="29397" xr:uid="{00000000-0005-0000-0000-0000F02E0000}"/>
    <cellStyle name="20 % - Markeringsfarve6 4 3 2 2 3" xfId="14401" xr:uid="{00000000-0005-0000-0000-0000F12E0000}"/>
    <cellStyle name="20 % - Markeringsfarve6 4 3 2 2 3 2" xfId="32359" xr:uid="{00000000-0005-0000-0000-0000F22E0000}"/>
    <cellStyle name="20 % - Markeringsfarve6 4 3 2 2 4" xfId="25357" xr:uid="{00000000-0005-0000-0000-0000F32E0000}"/>
    <cellStyle name="20 % - Markeringsfarve6 4 3 2 3" xfId="9230" xr:uid="{00000000-0005-0000-0000-0000F42E0000}"/>
    <cellStyle name="20 % - Markeringsfarve6 4 3 2 3 2" xfId="17018" xr:uid="{00000000-0005-0000-0000-0000F52E0000}"/>
    <cellStyle name="20 % - Markeringsfarve6 4 3 2 3 2 2" xfId="34969" xr:uid="{00000000-0005-0000-0000-0000F62E0000}"/>
    <cellStyle name="20 % - Markeringsfarve6 4 3 2 3 3" xfId="27968" xr:uid="{00000000-0005-0000-0000-0000F72E0000}"/>
    <cellStyle name="20 % - Markeringsfarve6 4 3 2 4" xfId="14400" xr:uid="{00000000-0005-0000-0000-0000F82E0000}"/>
    <cellStyle name="20 % - Markeringsfarve6 4 3 2 4 2" xfId="32358" xr:uid="{00000000-0005-0000-0000-0000F92E0000}"/>
    <cellStyle name="20 % - Markeringsfarve6 4 3 2 5" xfId="25356" xr:uid="{00000000-0005-0000-0000-0000FA2E0000}"/>
    <cellStyle name="20 % - Markeringsfarve6 4 3 3" xfId="5977" xr:uid="{00000000-0005-0000-0000-0000FB2E0000}"/>
    <cellStyle name="20 % - Markeringsfarve6 4 3 3 2" xfId="9905" xr:uid="{00000000-0005-0000-0000-0000FC2E0000}"/>
    <cellStyle name="20 % - Markeringsfarve6 4 3 3 2 2" xfId="17687" xr:uid="{00000000-0005-0000-0000-0000FD2E0000}"/>
    <cellStyle name="20 % - Markeringsfarve6 4 3 3 2 2 2" xfId="35638" xr:uid="{00000000-0005-0000-0000-0000FE2E0000}"/>
    <cellStyle name="20 % - Markeringsfarve6 4 3 3 2 3" xfId="28637" xr:uid="{00000000-0005-0000-0000-0000FF2E0000}"/>
    <cellStyle name="20 % - Markeringsfarve6 4 3 3 3" xfId="14402" xr:uid="{00000000-0005-0000-0000-0000002F0000}"/>
    <cellStyle name="20 % - Markeringsfarve6 4 3 3 3 2" xfId="32360" xr:uid="{00000000-0005-0000-0000-0000012F0000}"/>
    <cellStyle name="20 % - Markeringsfarve6 4 3 3 4" xfId="25358" xr:uid="{00000000-0005-0000-0000-0000022F0000}"/>
    <cellStyle name="20 % - Markeringsfarve6 4 3 4" xfId="5978" xr:uid="{00000000-0005-0000-0000-0000032F0000}"/>
    <cellStyle name="20 % - Markeringsfarve6 4 3 4 2" xfId="11477" xr:uid="{00000000-0005-0000-0000-0000042F0000}"/>
    <cellStyle name="20 % - Markeringsfarve6 4 3 4 2 2" xfId="19235" xr:uid="{00000000-0005-0000-0000-0000052F0000}"/>
    <cellStyle name="20 % - Markeringsfarve6 4 3 4 2 2 2" xfId="37186" xr:uid="{00000000-0005-0000-0000-0000062F0000}"/>
    <cellStyle name="20 % - Markeringsfarve6 4 3 4 2 3" xfId="30185" xr:uid="{00000000-0005-0000-0000-0000072F0000}"/>
    <cellStyle name="20 % - Markeringsfarve6 4 3 4 3" xfId="14403" xr:uid="{00000000-0005-0000-0000-0000082F0000}"/>
    <cellStyle name="20 % - Markeringsfarve6 4 3 4 3 2" xfId="32361" xr:uid="{00000000-0005-0000-0000-0000092F0000}"/>
    <cellStyle name="20 % - Markeringsfarve6 4 3 4 4" xfId="25359" xr:uid="{00000000-0005-0000-0000-00000A2F0000}"/>
    <cellStyle name="20 % - Markeringsfarve6 4 3 5" xfId="8628" xr:uid="{00000000-0005-0000-0000-00000B2F0000}"/>
    <cellStyle name="20 % - Markeringsfarve6 4 3 5 2" xfId="16417" xr:uid="{00000000-0005-0000-0000-00000C2F0000}"/>
    <cellStyle name="20 % - Markeringsfarve6 4 3 5 2 2" xfId="34368" xr:uid="{00000000-0005-0000-0000-00000D2F0000}"/>
    <cellStyle name="20 % - Markeringsfarve6 4 3 5 3" xfId="27367" xr:uid="{00000000-0005-0000-0000-00000E2F0000}"/>
    <cellStyle name="20 % - Markeringsfarve6 4 3 6" xfId="14399" xr:uid="{00000000-0005-0000-0000-00000F2F0000}"/>
    <cellStyle name="20 % - Markeringsfarve6 4 3 6 2" xfId="32357" xr:uid="{00000000-0005-0000-0000-0000102F0000}"/>
    <cellStyle name="20 % - Markeringsfarve6 4 3 7" xfId="25355" xr:uid="{00000000-0005-0000-0000-0000112F0000}"/>
    <cellStyle name="20 % - Markeringsfarve6 4 4" xfId="5979" xr:uid="{00000000-0005-0000-0000-0000122F0000}"/>
    <cellStyle name="20 % - Markeringsfarve6 4 4 2" xfId="5980" xr:uid="{00000000-0005-0000-0000-0000132F0000}"/>
    <cellStyle name="20 % - Markeringsfarve6 4 4 2 2" xfId="5981" xr:uid="{00000000-0005-0000-0000-0000142F0000}"/>
    <cellStyle name="20 % - Markeringsfarve6 4 4 2 2 2" xfId="10792" xr:uid="{00000000-0005-0000-0000-0000152F0000}"/>
    <cellStyle name="20 % - Markeringsfarve6 4 4 2 2 2 2" xfId="18564" xr:uid="{00000000-0005-0000-0000-0000162F0000}"/>
    <cellStyle name="20 % - Markeringsfarve6 4 4 2 2 2 2 2" xfId="36515" xr:uid="{00000000-0005-0000-0000-0000172F0000}"/>
    <cellStyle name="20 % - Markeringsfarve6 4 4 2 2 2 3" xfId="29514" xr:uid="{00000000-0005-0000-0000-0000182F0000}"/>
    <cellStyle name="20 % - Markeringsfarve6 4 4 2 2 3" xfId="14406" xr:uid="{00000000-0005-0000-0000-0000192F0000}"/>
    <cellStyle name="20 % - Markeringsfarve6 4 4 2 2 3 2" xfId="32364" xr:uid="{00000000-0005-0000-0000-00001A2F0000}"/>
    <cellStyle name="20 % - Markeringsfarve6 4 4 2 2 4" xfId="25362" xr:uid="{00000000-0005-0000-0000-00001B2F0000}"/>
    <cellStyle name="20 % - Markeringsfarve6 4 4 2 3" xfId="9331" xr:uid="{00000000-0005-0000-0000-00001C2F0000}"/>
    <cellStyle name="20 % - Markeringsfarve6 4 4 2 3 2" xfId="17116" xr:uid="{00000000-0005-0000-0000-00001D2F0000}"/>
    <cellStyle name="20 % - Markeringsfarve6 4 4 2 3 2 2" xfId="35067" xr:uid="{00000000-0005-0000-0000-00001E2F0000}"/>
    <cellStyle name="20 % - Markeringsfarve6 4 4 2 3 3" xfId="28066" xr:uid="{00000000-0005-0000-0000-00001F2F0000}"/>
    <cellStyle name="20 % - Markeringsfarve6 4 4 2 4" xfId="14405" xr:uid="{00000000-0005-0000-0000-0000202F0000}"/>
    <cellStyle name="20 % - Markeringsfarve6 4 4 2 4 2" xfId="32363" xr:uid="{00000000-0005-0000-0000-0000212F0000}"/>
    <cellStyle name="20 % - Markeringsfarve6 4 4 2 5" xfId="25361" xr:uid="{00000000-0005-0000-0000-0000222F0000}"/>
    <cellStyle name="20 % - Markeringsfarve6 4 4 3" xfId="5982" xr:uid="{00000000-0005-0000-0000-0000232F0000}"/>
    <cellStyle name="20 % - Markeringsfarve6 4 4 3 2" xfId="10068" xr:uid="{00000000-0005-0000-0000-0000242F0000}"/>
    <cellStyle name="20 % - Markeringsfarve6 4 4 3 2 2" xfId="17849" xr:uid="{00000000-0005-0000-0000-0000252F0000}"/>
    <cellStyle name="20 % - Markeringsfarve6 4 4 3 2 2 2" xfId="35800" xr:uid="{00000000-0005-0000-0000-0000262F0000}"/>
    <cellStyle name="20 % - Markeringsfarve6 4 4 3 2 3" xfId="28799" xr:uid="{00000000-0005-0000-0000-0000272F0000}"/>
    <cellStyle name="20 % - Markeringsfarve6 4 4 3 3" xfId="14407" xr:uid="{00000000-0005-0000-0000-0000282F0000}"/>
    <cellStyle name="20 % - Markeringsfarve6 4 4 3 3 2" xfId="32365" xr:uid="{00000000-0005-0000-0000-0000292F0000}"/>
    <cellStyle name="20 % - Markeringsfarve6 4 4 3 4" xfId="25363" xr:uid="{00000000-0005-0000-0000-00002A2F0000}"/>
    <cellStyle name="20 % - Markeringsfarve6 4 4 4" xfId="5983" xr:uid="{00000000-0005-0000-0000-00002B2F0000}"/>
    <cellStyle name="20 % - Markeringsfarve6 4 4 4 2" xfId="11126" xr:uid="{00000000-0005-0000-0000-00002C2F0000}"/>
    <cellStyle name="20 % - Markeringsfarve6 4 4 4 2 2" xfId="18894" xr:uid="{00000000-0005-0000-0000-00002D2F0000}"/>
    <cellStyle name="20 % - Markeringsfarve6 4 4 4 2 2 2" xfId="36845" xr:uid="{00000000-0005-0000-0000-00002E2F0000}"/>
    <cellStyle name="20 % - Markeringsfarve6 4 4 4 2 3" xfId="29844" xr:uid="{00000000-0005-0000-0000-00002F2F0000}"/>
    <cellStyle name="20 % - Markeringsfarve6 4 4 4 3" xfId="14408" xr:uid="{00000000-0005-0000-0000-0000302F0000}"/>
    <cellStyle name="20 % - Markeringsfarve6 4 4 4 3 2" xfId="32366" xr:uid="{00000000-0005-0000-0000-0000312F0000}"/>
    <cellStyle name="20 % - Markeringsfarve6 4 4 4 4" xfId="25364" xr:uid="{00000000-0005-0000-0000-0000322F0000}"/>
    <cellStyle name="20 % - Markeringsfarve6 4 4 5" xfId="8629" xr:uid="{00000000-0005-0000-0000-0000332F0000}"/>
    <cellStyle name="20 % - Markeringsfarve6 4 4 5 2" xfId="16418" xr:uid="{00000000-0005-0000-0000-0000342F0000}"/>
    <cellStyle name="20 % - Markeringsfarve6 4 4 5 2 2" xfId="34369" xr:uid="{00000000-0005-0000-0000-0000352F0000}"/>
    <cellStyle name="20 % - Markeringsfarve6 4 4 5 3" xfId="27368" xr:uid="{00000000-0005-0000-0000-0000362F0000}"/>
    <cellStyle name="20 % - Markeringsfarve6 4 4 6" xfId="14404" xr:uid="{00000000-0005-0000-0000-0000372F0000}"/>
    <cellStyle name="20 % - Markeringsfarve6 4 4 6 2" xfId="32362" xr:uid="{00000000-0005-0000-0000-0000382F0000}"/>
    <cellStyle name="20 % - Markeringsfarve6 4 4 7" xfId="25360" xr:uid="{00000000-0005-0000-0000-0000392F0000}"/>
    <cellStyle name="20 % - Markeringsfarve6 4 5" xfId="5984" xr:uid="{00000000-0005-0000-0000-00003A2F0000}"/>
    <cellStyle name="20 % - Markeringsfarve6 4 5 2" xfId="5985" xr:uid="{00000000-0005-0000-0000-00003B2F0000}"/>
    <cellStyle name="20 % - Markeringsfarve6 4 5 2 2" xfId="5986" xr:uid="{00000000-0005-0000-0000-00003C2F0000}"/>
    <cellStyle name="20 % - Markeringsfarve6 4 5 2 2 2" xfId="10909" xr:uid="{00000000-0005-0000-0000-00003D2F0000}"/>
    <cellStyle name="20 % - Markeringsfarve6 4 5 2 2 2 2" xfId="18681" xr:uid="{00000000-0005-0000-0000-00003E2F0000}"/>
    <cellStyle name="20 % - Markeringsfarve6 4 5 2 2 2 2 2" xfId="36632" xr:uid="{00000000-0005-0000-0000-00003F2F0000}"/>
    <cellStyle name="20 % - Markeringsfarve6 4 5 2 2 2 3" xfId="29631" xr:uid="{00000000-0005-0000-0000-0000402F0000}"/>
    <cellStyle name="20 % - Markeringsfarve6 4 5 2 2 3" xfId="14411" xr:uid="{00000000-0005-0000-0000-0000412F0000}"/>
    <cellStyle name="20 % - Markeringsfarve6 4 5 2 2 3 2" xfId="32369" xr:uid="{00000000-0005-0000-0000-0000422F0000}"/>
    <cellStyle name="20 % - Markeringsfarve6 4 5 2 2 4" xfId="25367" xr:uid="{00000000-0005-0000-0000-0000432F0000}"/>
    <cellStyle name="20 % - Markeringsfarve6 4 5 2 3" xfId="9430" xr:uid="{00000000-0005-0000-0000-0000442F0000}"/>
    <cellStyle name="20 % - Markeringsfarve6 4 5 2 3 2" xfId="17215" xr:uid="{00000000-0005-0000-0000-0000452F0000}"/>
    <cellStyle name="20 % - Markeringsfarve6 4 5 2 3 2 2" xfId="35166" xr:uid="{00000000-0005-0000-0000-0000462F0000}"/>
    <cellStyle name="20 % - Markeringsfarve6 4 5 2 3 3" xfId="28165" xr:uid="{00000000-0005-0000-0000-0000472F0000}"/>
    <cellStyle name="20 % - Markeringsfarve6 4 5 2 4" xfId="14410" xr:uid="{00000000-0005-0000-0000-0000482F0000}"/>
    <cellStyle name="20 % - Markeringsfarve6 4 5 2 4 2" xfId="32368" xr:uid="{00000000-0005-0000-0000-0000492F0000}"/>
    <cellStyle name="20 % - Markeringsfarve6 4 5 2 5" xfId="25366" xr:uid="{00000000-0005-0000-0000-00004A2F0000}"/>
    <cellStyle name="20 % - Markeringsfarve6 4 5 3" xfId="5987" xr:uid="{00000000-0005-0000-0000-00004B2F0000}"/>
    <cellStyle name="20 % - Markeringsfarve6 4 5 3 2" xfId="10185" xr:uid="{00000000-0005-0000-0000-00004C2F0000}"/>
    <cellStyle name="20 % - Markeringsfarve6 4 5 3 2 2" xfId="17966" xr:uid="{00000000-0005-0000-0000-00004D2F0000}"/>
    <cellStyle name="20 % - Markeringsfarve6 4 5 3 2 2 2" xfId="35917" xr:uid="{00000000-0005-0000-0000-00004E2F0000}"/>
    <cellStyle name="20 % - Markeringsfarve6 4 5 3 2 3" xfId="28916" xr:uid="{00000000-0005-0000-0000-00004F2F0000}"/>
    <cellStyle name="20 % - Markeringsfarve6 4 5 3 3" xfId="14412" xr:uid="{00000000-0005-0000-0000-0000502F0000}"/>
    <cellStyle name="20 % - Markeringsfarve6 4 5 3 3 2" xfId="32370" xr:uid="{00000000-0005-0000-0000-0000512F0000}"/>
    <cellStyle name="20 % - Markeringsfarve6 4 5 3 4" xfId="25368" xr:uid="{00000000-0005-0000-0000-0000522F0000}"/>
    <cellStyle name="20 % - Markeringsfarve6 4 5 4" xfId="5988" xr:uid="{00000000-0005-0000-0000-0000532F0000}"/>
    <cellStyle name="20 % - Markeringsfarve6 4 5 4 2" xfId="11463" xr:uid="{00000000-0005-0000-0000-0000542F0000}"/>
    <cellStyle name="20 % - Markeringsfarve6 4 5 4 2 2" xfId="19221" xr:uid="{00000000-0005-0000-0000-0000552F0000}"/>
    <cellStyle name="20 % - Markeringsfarve6 4 5 4 2 2 2" xfId="37172" xr:uid="{00000000-0005-0000-0000-0000562F0000}"/>
    <cellStyle name="20 % - Markeringsfarve6 4 5 4 2 3" xfId="30171" xr:uid="{00000000-0005-0000-0000-0000572F0000}"/>
    <cellStyle name="20 % - Markeringsfarve6 4 5 4 3" xfId="14413" xr:uid="{00000000-0005-0000-0000-0000582F0000}"/>
    <cellStyle name="20 % - Markeringsfarve6 4 5 4 3 2" xfId="32371" xr:uid="{00000000-0005-0000-0000-0000592F0000}"/>
    <cellStyle name="20 % - Markeringsfarve6 4 5 4 4" xfId="25369" xr:uid="{00000000-0005-0000-0000-00005A2F0000}"/>
    <cellStyle name="20 % - Markeringsfarve6 4 5 5" xfId="8630" xr:uid="{00000000-0005-0000-0000-00005B2F0000}"/>
    <cellStyle name="20 % - Markeringsfarve6 4 5 5 2" xfId="16419" xr:uid="{00000000-0005-0000-0000-00005C2F0000}"/>
    <cellStyle name="20 % - Markeringsfarve6 4 5 5 2 2" xfId="34370" xr:uid="{00000000-0005-0000-0000-00005D2F0000}"/>
    <cellStyle name="20 % - Markeringsfarve6 4 5 5 3" xfId="27369" xr:uid="{00000000-0005-0000-0000-00005E2F0000}"/>
    <cellStyle name="20 % - Markeringsfarve6 4 5 6" xfId="14409" xr:uid="{00000000-0005-0000-0000-00005F2F0000}"/>
    <cellStyle name="20 % - Markeringsfarve6 4 5 6 2" xfId="32367" xr:uid="{00000000-0005-0000-0000-0000602F0000}"/>
    <cellStyle name="20 % - Markeringsfarve6 4 5 7" xfId="25365" xr:uid="{00000000-0005-0000-0000-0000612F0000}"/>
    <cellStyle name="20 % - Markeringsfarve6 4 6" xfId="5989" xr:uid="{00000000-0005-0000-0000-0000622F0000}"/>
    <cellStyle name="20 % - Markeringsfarve6 4 6 2" xfId="5990" xr:uid="{00000000-0005-0000-0000-0000632F0000}"/>
    <cellStyle name="20 % - Markeringsfarve6 4 6 2 2" xfId="5991" xr:uid="{00000000-0005-0000-0000-0000642F0000}"/>
    <cellStyle name="20 % - Markeringsfarve6 4 6 2 2 2" xfId="11029" xr:uid="{00000000-0005-0000-0000-0000652F0000}"/>
    <cellStyle name="20 % - Markeringsfarve6 4 6 2 2 2 2" xfId="18801" xr:uid="{00000000-0005-0000-0000-0000662F0000}"/>
    <cellStyle name="20 % - Markeringsfarve6 4 6 2 2 2 2 2" xfId="36752" xr:uid="{00000000-0005-0000-0000-0000672F0000}"/>
    <cellStyle name="20 % - Markeringsfarve6 4 6 2 2 2 3" xfId="29751" xr:uid="{00000000-0005-0000-0000-0000682F0000}"/>
    <cellStyle name="20 % - Markeringsfarve6 4 6 2 2 3" xfId="14416" xr:uid="{00000000-0005-0000-0000-0000692F0000}"/>
    <cellStyle name="20 % - Markeringsfarve6 4 6 2 2 3 2" xfId="32374" xr:uid="{00000000-0005-0000-0000-00006A2F0000}"/>
    <cellStyle name="20 % - Markeringsfarve6 4 6 2 2 4" xfId="25372" xr:uid="{00000000-0005-0000-0000-00006B2F0000}"/>
    <cellStyle name="20 % - Markeringsfarve6 4 6 2 3" xfId="9531" xr:uid="{00000000-0005-0000-0000-00006C2F0000}"/>
    <cellStyle name="20 % - Markeringsfarve6 4 6 2 3 2" xfId="17316" xr:uid="{00000000-0005-0000-0000-00006D2F0000}"/>
    <cellStyle name="20 % - Markeringsfarve6 4 6 2 3 2 2" xfId="35267" xr:uid="{00000000-0005-0000-0000-00006E2F0000}"/>
    <cellStyle name="20 % - Markeringsfarve6 4 6 2 3 3" xfId="28266" xr:uid="{00000000-0005-0000-0000-00006F2F0000}"/>
    <cellStyle name="20 % - Markeringsfarve6 4 6 2 4" xfId="14415" xr:uid="{00000000-0005-0000-0000-0000702F0000}"/>
    <cellStyle name="20 % - Markeringsfarve6 4 6 2 4 2" xfId="32373" xr:uid="{00000000-0005-0000-0000-0000712F0000}"/>
    <cellStyle name="20 % - Markeringsfarve6 4 6 2 5" xfId="25371" xr:uid="{00000000-0005-0000-0000-0000722F0000}"/>
    <cellStyle name="20 % - Markeringsfarve6 4 6 3" xfId="5992" xr:uid="{00000000-0005-0000-0000-0000732F0000}"/>
    <cellStyle name="20 % - Markeringsfarve6 4 6 3 2" xfId="10306" xr:uid="{00000000-0005-0000-0000-0000742F0000}"/>
    <cellStyle name="20 % - Markeringsfarve6 4 6 3 2 2" xfId="18087" xr:uid="{00000000-0005-0000-0000-0000752F0000}"/>
    <cellStyle name="20 % - Markeringsfarve6 4 6 3 2 2 2" xfId="36038" xr:uid="{00000000-0005-0000-0000-0000762F0000}"/>
    <cellStyle name="20 % - Markeringsfarve6 4 6 3 2 3" xfId="29037" xr:uid="{00000000-0005-0000-0000-0000772F0000}"/>
    <cellStyle name="20 % - Markeringsfarve6 4 6 3 3" xfId="14417" xr:uid="{00000000-0005-0000-0000-0000782F0000}"/>
    <cellStyle name="20 % - Markeringsfarve6 4 6 3 3 2" xfId="32375" xr:uid="{00000000-0005-0000-0000-0000792F0000}"/>
    <cellStyle name="20 % - Markeringsfarve6 4 6 3 4" xfId="25373" xr:uid="{00000000-0005-0000-0000-00007A2F0000}"/>
    <cellStyle name="20 % - Markeringsfarve6 4 6 4" xfId="5993" xr:uid="{00000000-0005-0000-0000-00007B2F0000}"/>
    <cellStyle name="20 % - Markeringsfarve6 4 6 4 2" xfId="11678" xr:uid="{00000000-0005-0000-0000-00007C2F0000}"/>
    <cellStyle name="20 % - Markeringsfarve6 4 6 4 2 2" xfId="19425" xr:uid="{00000000-0005-0000-0000-00007D2F0000}"/>
    <cellStyle name="20 % - Markeringsfarve6 4 6 4 2 2 2" xfId="37376" xr:uid="{00000000-0005-0000-0000-00007E2F0000}"/>
    <cellStyle name="20 % - Markeringsfarve6 4 6 4 2 3" xfId="30375" xr:uid="{00000000-0005-0000-0000-00007F2F0000}"/>
    <cellStyle name="20 % - Markeringsfarve6 4 6 4 3" xfId="14418" xr:uid="{00000000-0005-0000-0000-0000802F0000}"/>
    <cellStyle name="20 % - Markeringsfarve6 4 6 4 3 2" xfId="32376" xr:uid="{00000000-0005-0000-0000-0000812F0000}"/>
    <cellStyle name="20 % - Markeringsfarve6 4 6 4 4" xfId="25374" xr:uid="{00000000-0005-0000-0000-0000822F0000}"/>
    <cellStyle name="20 % - Markeringsfarve6 4 6 5" xfId="8631" xr:uid="{00000000-0005-0000-0000-0000832F0000}"/>
    <cellStyle name="20 % - Markeringsfarve6 4 6 5 2" xfId="16420" xr:uid="{00000000-0005-0000-0000-0000842F0000}"/>
    <cellStyle name="20 % - Markeringsfarve6 4 6 5 2 2" xfId="34371" xr:uid="{00000000-0005-0000-0000-0000852F0000}"/>
    <cellStyle name="20 % - Markeringsfarve6 4 6 5 3" xfId="27370" xr:uid="{00000000-0005-0000-0000-0000862F0000}"/>
    <cellStyle name="20 % - Markeringsfarve6 4 6 6" xfId="14414" xr:uid="{00000000-0005-0000-0000-0000872F0000}"/>
    <cellStyle name="20 % - Markeringsfarve6 4 6 6 2" xfId="32372" xr:uid="{00000000-0005-0000-0000-0000882F0000}"/>
    <cellStyle name="20 % - Markeringsfarve6 4 6 7" xfId="25370" xr:uid="{00000000-0005-0000-0000-0000892F0000}"/>
    <cellStyle name="20 % - Markeringsfarve6 4 7" xfId="5994" xr:uid="{00000000-0005-0000-0000-00008A2F0000}"/>
    <cellStyle name="20 % - Markeringsfarve6 4 7 2" xfId="5995" xr:uid="{00000000-0005-0000-0000-00008B2F0000}"/>
    <cellStyle name="20 % - Markeringsfarve6 4 7 2 2" xfId="10435" xr:uid="{00000000-0005-0000-0000-00008C2F0000}"/>
    <cellStyle name="20 % - Markeringsfarve6 4 7 2 2 2" xfId="18207" xr:uid="{00000000-0005-0000-0000-00008D2F0000}"/>
    <cellStyle name="20 % - Markeringsfarve6 4 7 2 2 2 2" xfId="36158" xr:uid="{00000000-0005-0000-0000-00008E2F0000}"/>
    <cellStyle name="20 % - Markeringsfarve6 4 7 2 2 3" xfId="29157" xr:uid="{00000000-0005-0000-0000-00008F2F0000}"/>
    <cellStyle name="20 % - Markeringsfarve6 4 7 2 3" xfId="14420" xr:uid="{00000000-0005-0000-0000-0000902F0000}"/>
    <cellStyle name="20 % - Markeringsfarve6 4 7 2 3 2" xfId="32378" xr:uid="{00000000-0005-0000-0000-0000912F0000}"/>
    <cellStyle name="20 % - Markeringsfarve6 4 7 2 4" xfId="25376" xr:uid="{00000000-0005-0000-0000-0000922F0000}"/>
    <cellStyle name="20 % - Markeringsfarve6 4 7 3" xfId="9030" xr:uid="{00000000-0005-0000-0000-0000932F0000}"/>
    <cellStyle name="20 % - Markeringsfarve6 4 7 3 2" xfId="16818" xr:uid="{00000000-0005-0000-0000-0000942F0000}"/>
    <cellStyle name="20 % - Markeringsfarve6 4 7 3 2 2" xfId="34769" xr:uid="{00000000-0005-0000-0000-0000952F0000}"/>
    <cellStyle name="20 % - Markeringsfarve6 4 7 3 3" xfId="27768" xr:uid="{00000000-0005-0000-0000-0000962F0000}"/>
    <cellStyle name="20 % - Markeringsfarve6 4 7 4" xfId="14419" xr:uid="{00000000-0005-0000-0000-0000972F0000}"/>
    <cellStyle name="20 % - Markeringsfarve6 4 7 4 2" xfId="32377" xr:uid="{00000000-0005-0000-0000-0000982F0000}"/>
    <cellStyle name="20 % - Markeringsfarve6 4 7 5" xfId="25375" xr:uid="{00000000-0005-0000-0000-0000992F0000}"/>
    <cellStyle name="20 % - Markeringsfarve6 4 8" xfId="5996" xr:uid="{00000000-0005-0000-0000-00009A2F0000}"/>
    <cellStyle name="20 % - Markeringsfarve6 4 8 2" xfId="9663" xr:uid="{00000000-0005-0000-0000-00009B2F0000}"/>
    <cellStyle name="20 % - Markeringsfarve6 4 8 2 2" xfId="17445" xr:uid="{00000000-0005-0000-0000-00009C2F0000}"/>
    <cellStyle name="20 % - Markeringsfarve6 4 8 2 2 2" xfId="35396" xr:uid="{00000000-0005-0000-0000-00009D2F0000}"/>
    <cellStyle name="20 % - Markeringsfarve6 4 8 2 3" xfId="28395" xr:uid="{00000000-0005-0000-0000-00009E2F0000}"/>
    <cellStyle name="20 % - Markeringsfarve6 4 8 3" xfId="14421" xr:uid="{00000000-0005-0000-0000-00009F2F0000}"/>
    <cellStyle name="20 % - Markeringsfarve6 4 8 3 2" xfId="32379" xr:uid="{00000000-0005-0000-0000-0000A02F0000}"/>
    <cellStyle name="20 % - Markeringsfarve6 4 8 4" xfId="25377" xr:uid="{00000000-0005-0000-0000-0000A12F0000}"/>
    <cellStyle name="20 % - Markeringsfarve6 4 9" xfId="5997" xr:uid="{00000000-0005-0000-0000-0000A22F0000}"/>
    <cellStyle name="20 % - Markeringsfarve6 4 9 2" xfId="11543" xr:uid="{00000000-0005-0000-0000-0000A32F0000}"/>
    <cellStyle name="20 % - Markeringsfarve6 4 9 2 2" xfId="19297" xr:uid="{00000000-0005-0000-0000-0000A42F0000}"/>
    <cellStyle name="20 % - Markeringsfarve6 4 9 2 2 2" xfId="37248" xr:uid="{00000000-0005-0000-0000-0000A52F0000}"/>
    <cellStyle name="20 % - Markeringsfarve6 4 9 2 3" xfId="30247" xr:uid="{00000000-0005-0000-0000-0000A62F0000}"/>
    <cellStyle name="20 % - Markeringsfarve6 4 9 3" xfId="14422" xr:uid="{00000000-0005-0000-0000-0000A72F0000}"/>
    <cellStyle name="20 % - Markeringsfarve6 4 9 3 2" xfId="32380" xr:uid="{00000000-0005-0000-0000-0000A82F0000}"/>
    <cellStyle name="20 % - Markeringsfarve6 4 9 4" xfId="25378" xr:uid="{00000000-0005-0000-0000-0000A92F0000}"/>
    <cellStyle name="20 % - Markeringsfarve6 5" xfId="2927" xr:uid="{00000000-0005-0000-0000-0000AA2F0000}"/>
    <cellStyle name="20 % - Markeringsfarve6 5 10" xfId="8632" xr:uid="{00000000-0005-0000-0000-0000AB2F0000}"/>
    <cellStyle name="20 % - Markeringsfarve6 5 10 2" xfId="16421" xr:uid="{00000000-0005-0000-0000-0000AC2F0000}"/>
    <cellStyle name="20 % - Markeringsfarve6 5 10 2 2" xfId="34372" xr:uid="{00000000-0005-0000-0000-0000AD2F0000}"/>
    <cellStyle name="20 % - Markeringsfarve6 5 10 3" xfId="27371" xr:uid="{00000000-0005-0000-0000-0000AE2F0000}"/>
    <cellStyle name="20 % - Markeringsfarve6 5 11" xfId="14423" xr:uid="{00000000-0005-0000-0000-0000AF2F0000}"/>
    <cellStyle name="20 % - Markeringsfarve6 5 11 2" xfId="32381" xr:uid="{00000000-0005-0000-0000-0000B02F0000}"/>
    <cellStyle name="20 % - Markeringsfarve6 5 12" xfId="5998" xr:uid="{00000000-0005-0000-0000-0000B12F0000}"/>
    <cellStyle name="20 % - Markeringsfarve6 5 12 2" xfId="25379" xr:uid="{00000000-0005-0000-0000-0000B22F0000}"/>
    <cellStyle name="20 % - Markeringsfarve6 5 13" xfId="22311" xr:uid="{00000000-0005-0000-0000-0000B32F0000}"/>
    <cellStyle name="20 % - Markeringsfarve6 5 2" xfId="2928" xr:uid="{00000000-0005-0000-0000-0000B42F0000}"/>
    <cellStyle name="20 % - Markeringsfarve6 5 2 2" xfId="6000" xr:uid="{00000000-0005-0000-0000-0000B52F0000}"/>
    <cellStyle name="20 % - Markeringsfarve6 5 2 2 2" xfId="6001" xr:uid="{00000000-0005-0000-0000-0000B62F0000}"/>
    <cellStyle name="20 % - Markeringsfarve6 5 2 2 2 2" xfId="10593" xr:uid="{00000000-0005-0000-0000-0000B72F0000}"/>
    <cellStyle name="20 % - Markeringsfarve6 5 2 2 2 2 2" xfId="18365" xr:uid="{00000000-0005-0000-0000-0000B82F0000}"/>
    <cellStyle name="20 % - Markeringsfarve6 5 2 2 2 2 2 2" xfId="36316" xr:uid="{00000000-0005-0000-0000-0000B92F0000}"/>
    <cellStyle name="20 % - Markeringsfarve6 5 2 2 2 2 3" xfId="29315" xr:uid="{00000000-0005-0000-0000-0000BA2F0000}"/>
    <cellStyle name="20 % - Markeringsfarve6 5 2 2 2 3" xfId="14426" xr:uid="{00000000-0005-0000-0000-0000BB2F0000}"/>
    <cellStyle name="20 % - Markeringsfarve6 5 2 2 2 3 2" xfId="32384" xr:uid="{00000000-0005-0000-0000-0000BC2F0000}"/>
    <cellStyle name="20 % - Markeringsfarve6 5 2 2 2 4" xfId="25382" xr:uid="{00000000-0005-0000-0000-0000BD2F0000}"/>
    <cellStyle name="20 % - Markeringsfarve6 5 2 2 3" xfId="9162" xr:uid="{00000000-0005-0000-0000-0000BE2F0000}"/>
    <cellStyle name="20 % - Markeringsfarve6 5 2 2 3 2" xfId="16950" xr:uid="{00000000-0005-0000-0000-0000BF2F0000}"/>
    <cellStyle name="20 % - Markeringsfarve6 5 2 2 3 2 2" xfId="34901" xr:uid="{00000000-0005-0000-0000-0000C02F0000}"/>
    <cellStyle name="20 % - Markeringsfarve6 5 2 2 3 3" xfId="27900" xr:uid="{00000000-0005-0000-0000-0000C12F0000}"/>
    <cellStyle name="20 % - Markeringsfarve6 5 2 2 4" xfId="14425" xr:uid="{00000000-0005-0000-0000-0000C22F0000}"/>
    <cellStyle name="20 % - Markeringsfarve6 5 2 2 4 2" xfId="32383" xr:uid="{00000000-0005-0000-0000-0000C32F0000}"/>
    <cellStyle name="20 % - Markeringsfarve6 5 2 2 5" xfId="25381" xr:uid="{00000000-0005-0000-0000-0000C42F0000}"/>
    <cellStyle name="20 % - Markeringsfarve6 5 2 3" xfId="6002" xr:uid="{00000000-0005-0000-0000-0000C52F0000}"/>
    <cellStyle name="20 % - Markeringsfarve6 5 2 3 2" xfId="9823" xr:uid="{00000000-0005-0000-0000-0000C62F0000}"/>
    <cellStyle name="20 % - Markeringsfarve6 5 2 3 2 2" xfId="17605" xr:uid="{00000000-0005-0000-0000-0000C72F0000}"/>
    <cellStyle name="20 % - Markeringsfarve6 5 2 3 2 2 2" xfId="35556" xr:uid="{00000000-0005-0000-0000-0000C82F0000}"/>
    <cellStyle name="20 % - Markeringsfarve6 5 2 3 2 3" xfId="28555" xr:uid="{00000000-0005-0000-0000-0000C92F0000}"/>
    <cellStyle name="20 % - Markeringsfarve6 5 2 3 3" xfId="14427" xr:uid="{00000000-0005-0000-0000-0000CA2F0000}"/>
    <cellStyle name="20 % - Markeringsfarve6 5 2 3 3 2" xfId="32385" xr:uid="{00000000-0005-0000-0000-0000CB2F0000}"/>
    <cellStyle name="20 % - Markeringsfarve6 5 2 3 4" xfId="25383" xr:uid="{00000000-0005-0000-0000-0000CC2F0000}"/>
    <cellStyle name="20 % - Markeringsfarve6 5 2 4" xfId="6003" xr:uid="{00000000-0005-0000-0000-0000CD2F0000}"/>
    <cellStyle name="20 % - Markeringsfarve6 5 2 4 2" xfId="11637" xr:uid="{00000000-0005-0000-0000-0000CE2F0000}"/>
    <cellStyle name="20 % - Markeringsfarve6 5 2 4 2 2" xfId="19387" xr:uid="{00000000-0005-0000-0000-0000CF2F0000}"/>
    <cellStyle name="20 % - Markeringsfarve6 5 2 4 2 2 2" xfId="37338" xr:uid="{00000000-0005-0000-0000-0000D02F0000}"/>
    <cellStyle name="20 % - Markeringsfarve6 5 2 4 2 3" xfId="30337" xr:uid="{00000000-0005-0000-0000-0000D12F0000}"/>
    <cellStyle name="20 % - Markeringsfarve6 5 2 4 3" xfId="14428" xr:uid="{00000000-0005-0000-0000-0000D22F0000}"/>
    <cellStyle name="20 % - Markeringsfarve6 5 2 4 3 2" xfId="32386" xr:uid="{00000000-0005-0000-0000-0000D32F0000}"/>
    <cellStyle name="20 % - Markeringsfarve6 5 2 4 4" xfId="25384" xr:uid="{00000000-0005-0000-0000-0000D42F0000}"/>
    <cellStyle name="20 % - Markeringsfarve6 5 2 5" xfId="8633" xr:uid="{00000000-0005-0000-0000-0000D52F0000}"/>
    <cellStyle name="20 % - Markeringsfarve6 5 2 5 2" xfId="16422" xr:uid="{00000000-0005-0000-0000-0000D62F0000}"/>
    <cellStyle name="20 % - Markeringsfarve6 5 2 5 2 2" xfId="34373" xr:uid="{00000000-0005-0000-0000-0000D72F0000}"/>
    <cellStyle name="20 % - Markeringsfarve6 5 2 5 3" xfId="27372" xr:uid="{00000000-0005-0000-0000-0000D82F0000}"/>
    <cellStyle name="20 % - Markeringsfarve6 5 2 6" xfId="14424" xr:uid="{00000000-0005-0000-0000-0000D92F0000}"/>
    <cellStyle name="20 % - Markeringsfarve6 5 2 6 2" xfId="32382" xr:uid="{00000000-0005-0000-0000-0000DA2F0000}"/>
    <cellStyle name="20 % - Markeringsfarve6 5 2 7" xfId="5999" xr:uid="{00000000-0005-0000-0000-0000DB2F0000}"/>
    <cellStyle name="20 % - Markeringsfarve6 5 2 7 2" xfId="25380" xr:uid="{00000000-0005-0000-0000-0000DC2F0000}"/>
    <cellStyle name="20 % - Markeringsfarve6 5 2 8" xfId="22312" xr:uid="{00000000-0005-0000-0000-0000DD2F0000}"/>
    <cellStyle name="20 % - Markeringsfarve6 5 3" xfId="6004" xr:uid="{00000000-0005-0000-0000-0000DE2F0000}"/>
    <cellStyle name="20 % - Markeringsfarve6 5 3 2" xfId="6005" xr:uid="{00000000-0005-0000-0000-0000DF2F0000}"/>
    <cellStyle name="20 % - Markeringsfarve6 5 3 2 2" xfId="6006" xr:uid="{00000000-0005-0000-0000-0000E02F0000}"/>
    <cellStyle name="20 % - Markeringsfarve6 5 3 2 2 2" xfId="10676" xr:uid="{00000000-0005-0000-0000-0000E12F0000}"/>
    <cellStyle name="20 % - Markeringsfarve6 5 3 2 2 2 2" xfId="18448" xr:uid="{00000000-0005-0000-0000-0000E22F0000}"/>
    <cellStyle name="20 % - Markeringsfarve6 5 3 2 2 2 2 2" xfId="36399" xr:uid="{00000000-0005-0000-0000-0000E32F0000}"/>
    <cellStyle name="20 % - Markeringsfarve6 5 3 2 2 2 3" xfId="29398" xr:uid="{00000000-0005-0000-0000-0000E42F0000}"/>
    <cellStyle name="20 % - Markeringsfarve6 5 3 2 2 3" xfId="14431" xr:uid="{00000000-0005-0000-0000-0000E52F0000}"/>
    <cellStyle name="20 % - Markeringsfarve6 5 3 2 2 3 2" xfId="32389" xr:uid="{00000000-0005-0000-0000-0000E62F0000}"/>
    <cellStyle name="20 % - Markeringsfarve6 5 3 2 2 4" xfId="25387" xr:uid="{00000000-0005-0000-0000-0000E72F0000}"/>
    <cellStyle name="20 % - Markeringsfarve6 5 3 2 3" xfId="9231" xr:uid="{00000000-0005-0000-0000-0000E82F0000}"/>
    <cellStyle name="20 % - Markeringsfarve6 5 3 2 3 2" xfId="17019" xr:uid="{00000000-0005-0000-0000-0000E92F0000}"/>
    <cellStyle name="20 % - Markeringsfarve6 5 3 2 3 2 2" xfId="34970" xr:uid="{00000000-0005-0000-0000-0000EA2F0000}"/>
    <cellStyle name="20 % - Markeringsfarve6 5 3 2 3 3" xfId="27969" xr:uid="{00000000-0005-0000-0000-0000EB2F0000}"/>
    <cellStyle name="20 % - Markeringsfarve6 5 3 2 4" xfId="14430" xr:uid="{00000000-0005-0000-0000-0000EC2F0000}"/>
    <cellStyle name="20 % - Markeringsfarve6 5 3 2 4 2" xfId="32388" xr:uid="{00000000-0005-0000-0000-0000ED2F0000}"/>
    <cellStyle name="20 % - Markeringsfarve6 5 3 2 5" xfId="25386" xr:uid="{00000000-0005-0000-0000-0000EE2F0000}"/>
    <cellStyle name="20 % - Markeringsfarve6 5 3 3" xfId="6007" xr:uid="{00000000-0005-0000-0000-0000EF2F0000}"/>
    <cellStyle name="20 % - Markeringsfarve6 5 3 3 2" xfId="9906" xr:uid="{00000000-0005-0000-0000-0000F02F0000}"/>
    <cellStyle name="20 % - Markeringsfarve6 5 3 3 2 2" xfId="17688" xr:uid="{00000000-0005-0000-0000-0000F12F0000}"/>
    <cellStyle name="20 % - Markeringsfarve6 5 3 3 2 2 2" xfId="35639" xr:uid="{00000000-0005-0000-0000-0000F22F0000}"/>
    <cellStyle name="20 % - Markeringsfarve6 5 3 3 2 3" xfId="28638" xr:uid="{00000000-0005-0000-0000-0000F32F0000}"/>
    <cellStyle name="20 % - Markeringsfarve6 5 3 3 3" xfId="14432" xr:uid="{00000000-0005-0000-0000-0000F42F0000}"/>
    <cellStyle name="20 % - Markeringsfarve6 5 3 3 3 2" xfId="32390" xr:uid="{00000000-0005-0000-0000-0000F52F0000}"/>
    <cellStyle name="20 % - Markeringsfarve6 5 3 3 4" xfId="25388" xr:uid="{00000000-0005-0000-0000-0000F62F0000}"/>
    <cellStyle name="20 % - Markeringsfarve6 5 3 4" xfId="6008" xr:uid="{00000000-0005-0000-0000-0000F72F0000}"/>
    <cellStyle name="20 % - Markeringsfarve6 5 3 4 2" xfId="11361" xr:uid="{00000000-0005-0000-0000-0000F82F0000}"/>
    <cellStyle name="20 % - Markeringsfarve6 5 3 4 2 2" xfId="19123" xr:uid="{00000000-0005-0000-0000-0000F92F0000}"/>
    <cellStyle name="20 % - Markeringsfarve6 5 3 4 2 2 2" xfId="37074" xr:uid="{00000000-0005-0000-0000-0000FA2F0000}"/>
    <cellStyle name="20 % - Markeringsfarve6 5 3 4 2 3" xfId="30073" xr:uid="{00000000-0005-0000-0000-0000FB2F0000}"/>
    <cellStyle name="20 % - Markeringsfarve6 5 3 4 3" xfId="14433" xr:uid="{00000000-0005-0000-0000-0000FC2F0000}"/>
    <cellStyle name="20 % - Markeringsfarve6 5 3 4 3 2" xfId="32391" xr:uid="{00000000-0005-0000-0000-0000FD2F0000}"/>
    <cellStyle name="20 % - Markeringsfarve6 5 3 4 4" xfId="25389" xr:uid="{00000000-0005-0000-0000-0000FE2F0000}"/>
    <cellStyle name="20 % - Markeringsfarve6 5 3 5" xfId="8634" xr:uid="{00000000-0005-0000-0000-0000FF2F0000}"/>
    <cellStyle name="20 % - Markeringsfarve6 5 3 5 2" xfId="16423" xr:uid="{00000000-0005-0000-0000-000000300000}"/>
    <cellStyle name="20 % - Markeringsfarve6 5 3 5 2 2" xfId="34374" xr:uid="{00000000-0005-0000-0000-000001300000}"/>
    <cellStyle name="20 % - Markeringsfarve6 5 3 5 3" xfId="27373" xr:uid="{00000000-0005-0000-0000-000002300000}"/>
    <cellStyle name="20 % - Markeringsfarve6 5 3 6" xfId="14429" xr:uid="{00000000-0005-0000-0000-000003300000}"/>
    <cellStyle name="20 % - Markeringsfarve6 5 3 6 2" xfId="32387" xr:uid="{00000000-0005-0000-0000-000004300000}"/>
    <cellStyle name="20 % - Markeringsfarve6 5 3 7" xfId="25385" xr:uid="{00000000-0005-0000-0000-000005300000}"/>
    <cellStyle name="20 % - Markeringsfarve6 5 4" xfId="6009" xr:uid="{00000000-0005-0000-0000-000006300000}"/>
    <cellStyle name="20 % - Markeringsfarve6 5 4 2" xfId="6010" xr:uid="{00000000-0005-0000-0000-000007300000}"/>
    <cellStyle name="20 % - Markeringsfarve6 5 4 2 2" xfId="6011" xr:uid="{00000000-0005-0000-0000-000008300000}"/>
    <cellStyle name="20 % - Markeringsfarve6 5 4 2 2 2" xfId="10831" xr:uid="{00000000-0005-0000-0000-000009300000}"/>
    <cellStyle name="20 % - Markeringsfarve6 5 4 2 2 2 2" xfId="18603" xr:uid="{00000000-0005-0000-0000-00000A300000}"/>
    <cellStyle name="20 % - Markeringsfarve6 5 4 2 2 2 2 2" xfId="36554" xr:uid="{00000000-0005-0000-0000-00000B300000}"/>
    <cellStyle name="20 % - Markeringsfarve6 5 4 2 2 2 3" xfId="29553" xr:uid="{00000000-0005-0000-0000-00000C300000}"/>
    <cellStyle name="20 % - Markeringsfarve6 5 4 2 2 3" xfId="14436" xr:uid="{00000000-0005-0000-0000-00000D300000}"/>
    <cellStyle name="20 % - Markeringsfarve6 5 4 2 2 3 2" xfId="32394" xr:uid="{00000000-0005-0000-0000-00000E300000}"/>
    <cellStyle name="20 % - Markeringsfarve6 5 4 2 2 4" xfId="25392" xr:uid="{00000000-0005-0000-0000-00000F300000}"/>
    <cellStyle name="20 % - Markeringsfarve6 5 4 2 3" xfId="9364" xr:uid="{00000000-0005-0000-0000-000010300000}"/>
    <cellStyle name="20 % - Markeringsfarve6 5 4 2 3 2" xfId="17149" xr:uid="{00000000-0005-0000-0000-000011300000}"/>
    <cellStyle name="20 % - Markeringsfarve6 5 4 2 3 2 2" xfId="35100" xr:uid="{00000000-0005-0000-0000-000012300000}"/>
    <cellStyle name="20 % - Markeringsfarve6 5 4 2 3 3" xfId="28099" xr:uid="{00000000-0005-0000-0000-000013300000}"/>
    <cellStyle name="20 % - Markeringsfarve6 5 4 2 4" xfId="14435" xr:uid="{00000000-0005-0000-0000-000014300000}"/>
    <cellStyle name="20 % - Markeringsfarve6 5 4 2 4 2" xfId="32393" xr:uid="{00000000-0005-0000-0000-000015300000}"/>
    <cellStyle name="20 % - Markeringsfarve6 5 4 2 5" xfId="25391" xr:uid="{00000000-0005-0000-0000-000016300000}"/>
    <cellStyle name="20 % - Markeringsfarve6 5 4 3" xfId="6012" xr:uid="{00000000-0005-0000-0000-000017300000}"/>
    <cellStyle name="20 % - Markeringsfarve6 5 4 3 2" xfId="10107" xr:uid="{00000000-0005-0000-0000-000018300000}"/>
    <cellStyle name="20 % - Markeringsfarve6 5 4 3 2 2" xfId="17888" xr:uid="{00000000-0005-0000-0000-000019300000}"/>
    <cellStyle name="20 % - Markeringsfarve6 5 4 3 2 2 2" xfId="35839" xr:uid="{00000000-0005-0000-0000-00001A300000}"/>
    <cellStyle name="20 % - Markeringsfarve6 5 4 3 2 3" xfId="28838" xr:uid="{00000000-0005-0000-0000-00001B300000}"/>
    <cellStyle name="20 % - Markeringsfarve6 5 4 3 3" xfId="14437" xr:uid="{00000000-0005-0000-0000-00001C300000}"/>
    <cellStyle name="20 % - Markeringsfarve6 5 4 3 3 2" xfId="32395" xr:uid="{00000000-0005-0000-0000-00001D300000}"/>
    <cellStyle name="20 % - Markeringsfarve6 5 4 3 4" xfId="25393" xr:uid="{00000000-0005-0000-0000-00001E300000}"/>
    <cellStyle name="20 % - Markeringsfarve6 5 4 4" xfId="6013" xr:uid="{00000000-0005-0000-0000-00001F300000}"/>
    <cellStyle name="20 % - Markeringsfarve6 5 4 4 2" xfId="11595" xr:uid="{00000000-0005-0000-0000-000020300000}"/>
    <cellStyle name="20 % - Markeringsfarve6 5 4 4 2 2" xfId="19347" xr:uid="{00000000-0005-0000-0000-000021300000}"/>
    <cellStyle name="20 % - Markeringsfarve6 5 4 4 2 2 2" xfId="37298" xr:uid="{00000000-0005-0000-0000-000022300000}"/>
    <cellStyle name="20 % - Markeringsfarve6 5 4 4 2 3" xfId="30297" xr:uid="{00000000-0005-0000-0000-000023300000}"/>
    <cellStyle name="20 % - Markeringsfarve6 5 4 4 3" xfId="14438" xr:uid="{00000000-0005-0000-0000-000024300000}"/>
    <cellStyle name="20 % - Markeringsfarve6 5 4 4 3 2" xfId="32396" xr:uid="{00000000-0005-0000-0000-000025300000}"/>
    <cellStyle name="20 % - Markeringsfarve6 5 4 4 4" xfId="25394" xr:uid="{00000000-0005-0000-0000-000026300000}"/>
    <cellStyle name="20 % - Markeringsfarve6 5 4 5" xfId="8635" xr:uid="{00000000-0005-0000-0000-000027300000}"/>
    <cellStyle name="20 % - Markeringsfarve6 5 4 5 2" xfId="16424" xr:uid="{00000000-0005-0000-0000-000028300000}"/>
    <cellStyle name="20 % - Markeringsfarve6 5 4 5 2 2" xfId="34375" xr:uid="{00000000-0005-0000-0000-000029300000}"/>
    <cellStyle name="20 % - Markeringsfarve6 5 4 5 3" xfId="27374" xr:uid="{00000000-0005-0000-0000-00002A300000}"/>
    <cellStyle name="20 % - Markeringsfarve6 5 4 6" xfId="14434" xr:uid="{00000000-0005-0000-0000-00002B300000}"/>
    <cellStyle name="20 % - Markeringsfarve6 5 4 6 2" xfId="32392" xr:uid="{00000000-0005-0000-0000-00002C300000}"/>
    <cellStyle name="20 % - Markeringsfarve6 5 4 7" xfId="25390" xr:uid="{00000000-0005-0000-0000-00002D300000}"/>
    <cellStyle name="20 % - Markeringsfarve6 5 5" xfId="6014" xr:uid="{00000000-0005-0000-0000-00002E300000}"/>
    <cellStyle name="20 % - Markeringsfarve6 5 5 2" xfId="6015" xr:uid="{00000000-0005-0000-0000-00002F300000}"/>
    <cellStyle name="20 % - Markeringsfarve6 5 5 2 2" xfId="6016" xr:uid="{00000000-0005-0000-0000-000030300000}"/>
    <cellStyle name="20 % - Markeringsfarve6 5 5 2 2 2" xfId="10948" xr:uid="{00000000-0005-0000-0000-000031300000}"/>
    <cellStyle name="20 % - Markeringsfarve6 5 5 2 2 2 2" xfId="18720" xr:uid="{00000000-0005-0000-0000-000032300000}"/>
    <cellStyle name="20 % - Markeringsfarve6 5 5 2 2 2 2 2" xfId="36671" xr:uid="{00000000-0005-0000-0000-000033300000}"/>
    <cellStyle name="20 % - Markeringsfarve6 5 5 2 2 2 3" xfId="29670" xr:uid="{00000000-0005-0000-0000-000034300000}"/>
    <cellStyle name="20 % - Markeringsfarve6 5 5 2 2 3" xfId="14441" xr:uid="{00000000-0005-0000-0000-000035300000}"/>
    <cellStyle name="20 % - Markeringsfarve6 5 5 2 2 3 2" xfId="32399" xr:uid="{00000000-0005-0000-0000-000036300000}"/>
    <cellStyle name="20 % - Markeringsfarve6 5 5 2 2 4" xfId="25397" xr:uid="{00000000-0005-0000-0000-000037300000}"/>
    <cellStyle name="20 % - Markeringsfarve6 5 5 2 3" xfId="9463" xr:uid="{00000000-0005-0000-0000-000038300000}"/>
    <cellStyle name="20 % - Markeringsfarve6 5 5 2 3 2" xfId="17248" xr:uid="{00000000-0005-0000-0000-000039300000}"/>
    <cellStyle name="20 % - Markeringsfarve6 5 5 2 3 2 2" xfId="35199" xr:uid="{00000000-0005-0000-0000-00003A300000}"/>
    <cellStyle name="20 % - Markeringsfarve6 5 5 2 3 3" xfId="28198" xr:uid="{00000000-0005-0000-0000-00003B300000}"/>
    <cellStyle name="20 % - Markeringsfarve6 5 5 2 4" xfId="14440" xr:uid="{00000000-0005-0000-0000-00003C300000}"/>
    <cellStyle name="20 % - Markeringsfarve6 5 5 2 4 2" xfId="32398" xr:uid="{00000000-0005-0000-0000-00003D300000}"/>
    <cellStyle name="20 % - Markeringsfarve6 5 5 2 5" xfId="25396" xr:uid="{00000000-0005-0000-0000-00003E300000}"/>
    <cellStyle name="20 % - Markeringsfarve6 5 5 3" xfId="6017" xr:uid="{00000000-0005-0000-0000-00003F300000}"/>
    <cellStyle name="20 % - Markeringsfarve6 5 5 3 2" xfId="10224" xr:uid="{00000000-0005-0000-0000-000040300000}"/>
    <cellStyle name="20 % - Markeringsfarve6 5 5 3 2 2" xfId="18005" xr:uid="{00000000-0005-0000-0000-000041300000}"/>
    <cellStyle name="20 % - Markeringsfarve6 5 5 3 2 2 2" xfId="35956" xr:uid="{00000000-0005-0000-0000-000042300000}"/>
    <cellStyle name="20 % - Markeringsfarve6 5 5 3 2 3" xfId="28955" xr:uid="{00000000-0005-0000-0000-000043300000}"/>
    <cellStyle name="20 % - Markeringsfarve6 5 5 3 3" xfId="14442" xr:uid="{00000000-0005-0000-0000-000044300000}"/>
    <cellStyle name="20 % - Markeringsfarve6 5 5 3 3 2" xfId="32400" xr:uid="{00000000-0005-0000-0000-000045300000}"/>
    <cellStyle name="20 % - Markeringsfarve6 5 5 3 4" xfId="25398" xr:uid="{00000000-0005-0000-0000-000046300000}"/>
    <cellStyle name="20 % - Markeringsfarve6 5 5 4" xfId="6018" xr:uid="{00000000-0005-0000-0000-000047300000}"/>
    <cellStyle name="20 % - Markeringsfarve6 5 5 4 2" xfId="11320" xr:uid="{00000000-0005-0000-0000-000048300000}"/>
    <cellStyle name="20 % - Markeringsfarve6 5 5 4 2 2" xfId="19084" xr:uid="{00000000-0005-0000-0000-000049300000}"/>
    <cellStyle name="20 % - Markeringsfarve6 5 5 4 2 2 2" xfId="37035" xr:uid="{00000000-0005-0000-0000-00004A300000}"/>
    <cellStyle name="20 % - Markeringsfarve6 5 5 4 2 3" xfId="30034" xr:uid="{00000000-0005-0000-0000-00004B300000}"/>
    <cellStyle name="20 % - Markeringsfarve6 5 5 4 3" xfId="14443" xr:uid="{00000000-0005-0000-0000-00004C300000}"/>
    <cellStyle name="20 % - Markeringsfarve6 5 5 4 3 2" xfId="32401" xr:uid="{00000000-0005-0000-0000-00004D300000}"/>
    <cellStyle name="20 % - Markeringsfarve6 5 5 4 4" xfId="25399" xr:uid="{00000000-0005-0000-0000-00004E300000}"/>
    <cellStyle name="20 % - Markeringsfarve6 5 5 5" xfId="8636" xr:uid="{00000000-0005-0000-0000-00004F300000}"/>
    <cellStyle name="20 % - Markeringsfarve6 5 5 5 2" xfId="16425" xr:uid="{00000000-0005-0000-0000-000050300000}"/>
    <cellStyle name="20 % - Markeringsfarve6 5 5 5 2 2" xfId="34376" xr:uid="{00000000-0005-0000-0000-000051300000}"/>
    <cellStyle name="20 % - Markeringsfarve6 5 5 5 3" xfId="27375" xr:uid="{00000000-0005-0000-0000-000052300000}"/>
    <cellStyle name="20 % - Markeringsfarve6 5 5 6" xfId="14439" xr:uid="{00000000-0005-0000-0000-000053300000}"/>
    <cellStyle name="20 % - Markeringsfarve6 5 5 6 2" xfId="32397" xr:uid="{00000000-0005-0000-0000-000054300000}"/>
    <cellStyle name="20 % - Markeringsfarve6 5 5 7" xfId="25395" xr:uid="{00000000-0005-0000-0000-000055300000}"/>
    <cellStyle name="20 % - Markeringsfarve6 5 6" xfId="6019" xr:uid="{00000000-0005-0000-0000-000056300000}"/>
    <cellStyle name="20 % - Markeringsfarve6 5 6 2" xfId="6020" xr:uid="{00000000-0005-0000-0000-000057300000}"/>
    <cellStyle name="20 % - Markeringsfarve6 5 6 2 2" xfId="6021" xr:uid="{00000000-0005-0000-0000-000058300000}"/>
    <cellStyle name="20 % - Markeringsfarve6 5 6 2 2 2" xfId="11030" xr:uid="{00000000-0005-0000-0000-000059300000}"/>
    <cellStyle name="20 % - Markeringsfarve6 5 6 2 2 2 2" xfId="18802" xr:uid="{00000000-0005-0000-0000-00005A300000}"/>
    <cellStyle name="20 % - Markeringsfarve6 5 6 2 2 2 2 2" xfId="36753" xr:uid="{00000000-0005-0000-0000-00005B300000}"/>
    <cellStyle name="20 % - Markeringsfarve6 5 6 2 2 2 3" xfId="29752" xr:uid="{00000000-0005-0000-0000-00005C300000}"/>
    <cellStyle name="20 % - Markeringsfarve6 5 6 2 2 3" xfId="14446" xr:uid="{00000000-0005-0000-0000-00005D300000}"/>
    <cellStyle name="20 % - Markeringsfarve6 5 6 2 2 3 2" xfId="32404" xr:uid="{00000000-0005-0000-0000-00005E300000}"/>
    <cellStyle name="20 % - Markeringsfarve6 5 6 2 2 4" xfId="25402" xr:uid="{00000000-0005-0000-0000-00005F300000}"/>
    <cellStyle name="20 % - Markeringsfarve6 5 6 2 3" xfId="9532" xr:uid="{00000000-0005-0000-0000-000060300000}"/>
    <cellStyle name="20 % - Markeringsfarve6 5 6 2 3 2" xfId="17317" xr:uid="{00000000-0005-0000-0000-000061300000}"/>
    <cellStyle name="20 % - Markeringsfarve6 5 6 2 3 2 2" xfId="35268" xr:uid="{00000000-0005-0000-0000-000062300000}"/>
    <cellStyle name="20 % - Markeringsfarve6 5 6 2 3 3" xfId="28267" xr:uid="{00000000-0005-0000-0000-000063300000}"/>
    <cellStyle name="20 % - Markeringsfarve6 5 6 2 4" xfId="14445" xr:uid="{00000000-0005-0000-0000-000064300000}"/>
    <cellStyle name="20 % - Markeringsfarve6 5 6 2 4 2" xfId="32403" xr:uid="{00000000-0005-0000-0000-000065300000}"/>
    <cellStyle name="20 % - Markeringsfarve6 5 6 2 5" xfId="25401" xr:uid="{00000000-0005-0000-0000-000066300000}"/>
    <cellStyle name="20 % - Markeringsfarve6 5 6 3" xfId="6022" xr:uid="{00000000-0005-0000-0000-000067300000}"/>
    <cellStyle name="20 % - Markeringsfarve6 5 6 3 2" xfId="10307" xr:uid="{00000000-0005-0000-0000-000068300000}"/>
    <cellStyle name="20 % - Markeringsfarve6 5 6 3 2 2" xfId="18088" xr:uid="{00000000-0005-0000-0000-000069300000}"/>
    <cellStyle name="20 % - Markeringsfarve6 5 6 3 2 2 2" xfId="36039" xr:uid="{00000000-0005-0000-0000-00006A300000}"/>
    <cellStyle name="20 % - Markeringsfarve6 5 6 3 2 3" xfId="29038" xr:uid="{00000000-0005-0000-0000-00006B300000}"/>
    <cellStyle name="20 % - Markeringsfarve6 5 6 3 3" xfId="14447" xr:uid="{00000000-0005-0000-0000-00006C300000}"/>
    <cellStyle name="20 % - Markeringsfarve6 5 6 3 3 2" xfId="32405" xr:uid="{00000000-0005-0000-0000-00006D300000}"/>
    <cellStyle name="20 % - Markeringsfarve6 5 6 3 4" xfId="25403" xr:uid="{00000000-0005-0000-0000-00006E300000}"/>
    <cellStyle name="20 % - Markeringsfarve6 5 6 4" xfId="6023" xr:uid="{00000000-0005-0000-0000-00006F300000}"/>
    <cellStyle name="20 % - Markeringsfarve6 5 6 4 2" xfId="11545" xr:uid="{00000000-0005-0000-0000-000070300000}"/>
    <cellStyle name="20 % - Markeringsfarve6 5 6 4 2 2" xfId="19299" xr:uid="{00000000-0005-0000-0000-000071300000}"/>
    <cellStyle name="20 % - Markeringsfarve6 5 6 4 2 2 2" xfId="37250" xr:uid="{00000000-0005-0000-0000-000072300000}"/>
    <cellStyle name="20 % - Markeringsfarve6 5 6 4 2 3" xfId="30249" xr:uid="{00000000-0005-0000-0000-000073300000}"/>
    <cellStyle name="20 % - Markeringsfarve6 5 6 4 3" xfId="14448" xr:uid="{00000000-0005-0000-0000-000074300000}"/>
    <cellStyle name="20 % - Markeringsfarve6 5 6 4 3 2" xfId="32406" xr:uid="{00000000-0005-0000-0000-000075300000}"/>
    <cellStyle name="20 % - Markeringsfarve6 5 6 4 4" xfId="25404" xr:uid="{00000000-0005-0000-0000-000076300000}"/>
    <cellStyle name="20 % - Markeringsfarve6 5 6 5" xfId="8637" xr:uid="{00000000-0005-0000-0000-000077300000}"/>
    <cellStyle name="20 % - Markeringsfarve6 5 6 5 2" xfId="16426" xr:uid="{00000000-0005-0000-0000-000078300000}"/>
    <cellStyle name="20 % - Markeringsfarve6 5 6 5 2 2" xfId="34377" xr:uid="{00000000-0005-0000-0000-000079300000}"/>
    <cellStyle name="20 % - Markeringsfarve6 5 6 5 3" xfId="27376" xr:uid="{00000000-0005-0000-0000-00007A300000}"/>
    <cellStyle name="20 % - Markeringsfarve6 5 6 6" xfId="14444" xr:uid="{00000000-0005-0000-0000-00007B300000}"/>
    <cellStyle name="20 % - Markeringsfarve6 5 6 6 2" xfId="32402" xr:uid="{00000000-0005-0000-0000-00007C300000}"/>
    <cellStyle name="20 % - Markeringsfarve6 5 6 7" xfId="25400" xr:uid="{00000000-0005-0000-0000-00007D300000}"/>
    <cellStyle name="20 % - Markeringsfarve6 5 7" xfId="6024" xr:uid="{00000000-0005-0000-0000-00007E300000}"/>
    <cellStyle name="20 % - Markeringsfarve6 5 7 2" xfId="6025" xr:uid="{00000000-0005-0000-0000-00007F300000}"/>
    <cellStyle name="20 % - Markeringsfarve6 5 7 2 2" xfId="10474" xr:uid="{00000000-0005-0000-0000-000080300000}"/>
    <cellStyle name="20 % - Markeringsfarve6 5 7 2 2 2" xfId="18246" xr:uid="{00000000-0005-0000-0000-000081300000}"/>
    <cellStyle name="20 % - Markeringsfarve6 5 7 2 2 2 2" xfId="36197" xr:uid="{00000000-0005-0000-0000-000082300000}"/>
    <cellStyle name="20 % - Markeringsfarve6 5 7 2 2 3" xfId="29196" xr:uid="{00000000-0005-0000-0000-000083300000}"/>
    <cellStyle name="20 % - Markeringsfarve6 5 7 2 3" xfId="14450" xr:uid="{00000000-0005-0000-0000-000084300000}"/>
    <cellStyle name="20 % - Markeringsfarve6 5 7 2 3 2" xfId="32408" xr:uid="{00000000-0005-0000-0000-000085300000}"/>
    <cellStyle name="20 % - Markeringsfarve6 5 7 2 4" xfId="25406" xr:uid="{00000000-0005-0000-0000-000086300000}"/>
    <cellStyle name="20 % - Markeringsfarve6 5 7 3" xfId="9063" xr:uid="{00000000-0005-0000-0000-000087300000}"/>
    <cellStyle name="20 % - Markeringsfarve6 5 7 3 2" xfId="16851" xr:uid="{00000000-0005-0000-0000-000088300000}"/>
    <cellStyle name="20 % - Markeringsfarve6 5 7 3 2 2" xfId="34802" xr:uid="{00000000-0005-0000-0000-000089300000}"/>
    <cellStyle name="20 % - Markeringsfarve6 5 7 3 3" xfId="27801" xr:uid="{00000000-0005-0000-0000-00008A300000}"/>
    <cellStyle name="20 % - Markeringsfarve6 5 7 4" xfId="14449" xr:uid="{00000000-0005-0000-0000-00008B300000}"/>
    <cellStyle name="20 % - Markeringsfarve6 5 7 4 2" xfId="32407" xr:uid="{00000000-0005-0000-0000-00008C300000}"/>
    <cellStyle name="20 % - Markeringsfarve6 5 7 5" xfId="25405" xr:uid="{00000000-0005-0000-0000-00008D300000}"/>
    <cellStyle name="20 % - Markeringsfarve6 5 8" xfId="6026" xr:uid="{00000000-0005-0000-0000-00008E300000}"/>
    <cellStyle name="20 % - Markeringsfarve6 5 8 2" xfId="9702" xr:uid="{00000000-0005-0000-0000-00008F300000}"/>
    <cellStyle name="20 % - Markeringsfarve6 5 8 2 2" xfId="17484" xr:uid="{00000000-0005-0000-0000-000090300000}"/>
    <cellStyle name="20 % - Markeringsfarve6 5 8 2 2 2" xfId="35435" xr:uid="{00000000-0005-0000-0000-000091300000}"/>
    <cellStyle name="20 % - Markeringsfarve6 5 8 2 3" xfId="28434" xr:uid="{00000000-0005-0000-0000-000092300000}"/>
    <cellStyle name="20 % - Markeringsfarve6 5 8 3" xfId="14451" xr:uid="{00000000-0005-0000-0000-000093300000}"/>
    <cellStyle name="20 % - Markeringsfarve6 5 8 3 2" xfId="32409" xr:uid="{00000000-0005-0000-0000-000094300000}"/>
    <cellStyle name="20 % - Markeringsfarve6 5 8 4" xfId="25407" xr:uid="{00000000-0005-0000-0000-000095300000}"/>
    <cellStyle name="20 % - Markeringsfarve6 5 9" xfId="6027" xr:uid="{00000000-0005-0000-0000-000096300000}"/>
    <cellStyle name="20 % - Markeringsfarve6 5 9 2" xfId="11398" xr:uid="{00000000-0005-0000-0000-000097300000}"/>
    <cellStyle name="20 % - Markeringsfarve6 5 9 2 2" xfId="19158" xr:uid="{00000000-0005-0000-0000-000098300000}"/>
    <cellStyle name="20 % - Markeringsfarve6 5 9 2 2 2" xfId="37109" xr:uid="{00000000-0005-0000-0000-000099300000}"/>
    <cellStyle name="20 % - Markeringsfarve6 5 9 2 3" xfId="30108" xr:uid="{00000000-0005-0000-0000-00009A300000}"/>
    <cellStyle name="20 % - Markeringsfarve6 5 9 3" xfId="14452" xr:uid="{00000000-0005-0000-0000-00009B300000}"/>
    <cellStyle name="20 % - Markeringsfarve6 5 9 3 2" xfId="32410" xr:uid="{00000000-0005-0000-0000-00009C300000}"/>
    <cellStyle name="20 % - Markeringsfarve6 5 9 4" xfId="25408" xr:uid="{00000000-0005-0000-0000-00009D300000}"/>
    <cellStyle name="20 % - Markeringsfarve6 6" xfId="2929" xr:uid="{00000000-0005-0000-0000-00009E300000}"/>
    <cellStyle name="20 % - Markeringsfarve6 6 2" xfId="2930" xr:uid="{00000000-0005-0000-0000-00009F300000}"/>
    <cellStyle name="20 % - Markeringsfarve6 6 2 2" xfId="6030" xr:uid="{00000000-0005-0000-0000-0000A0300000}"/>
    <cellStyle name="20 % - Markeringsfarve6 6 2 2 2" xfId="10515" xr:uid="{00000000-0005-0000-0000-0000A1300000}"/>
    <cellStyle name="20 % - Markeringsfarve6 6 2 2 2 2" xfId="18287" xr:uid="{00000000-0005-0000-0000-0000A2300000}"/>
    <cellStyle name="20 % - Markeringsfarve6 6 2 2 2 2 2" xfId="36238" xr:uid="{00000000-0005-0000-0000-0000A3300000}"/>
    <cellStyle name="20 % - Markeringsfarve6 6 2 2 2 3" xfId="29237" xr:uid="{00000000-0005-0000-0000-0000A4300000}"/>
    <cellStyle name="20 % - Markeringsfarve6 6 2 2 3" xfId="14455" xr:uid="{00000000-0005-0000-0000-0000A5300000}"/>
    <cellStyle name="20 % - Markeringsfarve6 6 2 2 3 2" xfId="32413" xr:uid="{00000000-0005-0000-0000-0000A6300000}"/>
    <cellStyle name="20 % - Markeringsfarve6 6 2 2 4" xfId="25411" xr:uid="{00000000-0005-0000-0000-0000A7300000}"/>
    <cellStyle name="20 % - Markeringsfarve6 6 2 3" xfId="9096" xr:uid="{00000000-0005-0000-0000-0000A8300000}"/>
    <cellStyle name="20 % - Markeringsfarve6 6 2 3 2" xfId="16884" xr:uid="{00000000-0005-0000-0000-0000A9300000}"/>
    <cellStyle name="20 % - Markeringsfarve6 6 2 3 2 2" xfId="34835" xr:uid="{00000000-0005-0000-0000-0000AA300000}"/>
    <cellStyle name="20 % - Markeringsfarve6 6 2 3 3" xfId="27834" xr:uid="{00000000-0005-0000-0000-0000AB300000}"/>
    <cellStyle name="20 % - Markeringsfarve6 6 2 4" xfId="14454" xr:uid="{00000000-0005-0000-0000-0000AC300000}"/>
    <cellStyle name="20 % - Markeringsfarve6 6 2 4 2" xfId="32412" xr:uid="{00000000-0005-0000-0000-0000AD300000}"/>
    <cellStyle name="20 % - Markeringsfarve6 6 2 5" xfId="6029" xr:uid="{00000000-0005-0000-0000-0000AE300000}"/>
    <cellStyle name="20 % - Markeringsfarve6 6 2 5 2" xfId="25410" xr:uid="{00000000-0005-0000-0000-0000AF300000}"/>
    <cellStyle name="20 % - Markeringsfarve6 6 2 6" xfId="22314" xr:uid="{00000000-0005-0000-0000-0000B0300000}"/>
    <cellStyle name="20 % - Markeringsfarve6 6 3" xfId="6031" xr:uid="{00000000-0005-0000-0000-0000B1300000}"/>
    <cellStyle name="20 % - Markeringsfarve6 6 3 2" xfId="9745" xr:uid="{00000000-0005-0000-0000-0000B2300000}"/>
    <cellStyle name="20 % - Markeringsfarve6 6 3 2 2" xfId="17527" xr:uid="{00000000-0005-0000-0000-0000B3300000}"/>
    <cellStyle name="20 % - Markeringsfarve6 6 3 2 2 2" xfId="35478" xr:uid="{00000000-0005-0000-0000-0000B4300000}"/>
    <cellStyle name="20 % - Markeringsfarve6 6 3 2 3" xfId="28477" xr:uid="{00000000-0005-0000-0000-0000B5300000}"/>
    <cellStyle name="20 % - Markeringsfarve6 6 3 3" xfId="14456" xr:uid="{00000000-0005-0000-0000-0000B6300000}"/>
    <cellStyle name="20 % - Markeringsfarve6 6 3 3 2" xfId="32414" xr:uid="{00000000-0005-0000-0000-0000B7300000}"/>
    <cellStyle name="20 % - Markeringsfarve6 6 3 4" xfId="25412" xr:uid="{00000000-0005-0000-0000-0000B8300000}"/>
    <cellStyle name="20 % - Markeringsfarve6 6 4" xfId="6032" xr:uid="{00000000-0005-0000-0000-0000B9300000}"/>
    <cellStyle name="20 % - Markeringsfarve6 6 4 2" xfId="11194" xr:uid="{00000000-0005-0000-0000-0000BA300000}"/>
    <cellStyle name="20 % - Markeringsfarve6 6 4 2 2" xfId="18959" xr:uid="{00000000-0005-0000-0000-0000BB300000}"/>
    <cellStyle name="20 % - Markeringsfarve6 6 4 2 2 2" xfId="36910" xr:uid="{00000000-0005-0000-0000-0000BC300000}"/>
    <cellStyle name="20 % - Markeringsfarve6 6 4 2 3" xfId="29909" xr:uid="{00000000-0005-0000-0000-0000BD300000}"/>
    <cellStyle name="20 % - Markeringsfarve6 6 4 3" xfId="14457" xr:uid="{00000000-0005-0000-0000-0000BE300000}"/>
    <cellStyle name="20 % - Markeringsfarve6 6 4 3 2" xfId="32415" xr:uid="{00000000-0005-0000-0000-0000BF300000}"/>
    <cellStyle name="20 % - Markeringsfarve6 6 4 4" xfId="25413" xr:uid="{00000000-0005-0000-0000-0000C0300000}"/>
    <cellStyle name="20 % - Markeringsfarve6 6 5" xfId="8638" xr:uid="{00000000-0005-0000-0000-0000C1300000}"/>
    <cellStyle name="20 % - Markeringsfarve6 6 5 2" xfId="16427" xr:uid="{00000000-0005-0000-0000-0000C2300000}"/>
    <cellStyle name="20 % - Markeringsfarve6 6 5 2 2" xfId="34378" xr:uid="{00000000-0005-0000-0000-0000C3300000}"/>
    <cellStyle name="20 % - Markeringsfarve6 6 5 3" xfId="27377" xr:uid="{00000000-0005-0000-0000-0000C4300000}"/>
    <cellStyle name="20 % - Markeringsfarve6 6 6" xfId="14453" xr:uid="{00000000-0005-0000-0000-0000C5300000}"/>
    <cellStyle name="20 % - Markeringsfarve6 6 6 2" xfId="32411" xr:uid="{00000000-0005-0000-0000-0000C6300000}"/>
    <cellStyle name="20 % - Markeringsfarve6 6 7" xfId="6028" xr:uid="{00000000-0005-0000-0000-0000C7300000}"/>
    <cellStyle name="20 % - Markeringsfarve6 6 7 2" xfId="25409" xr:uid="{00000000-0005-0000-0000-0000C8300000}"/>
    <cellStyle name="20 % - Markeringsfarve6 6 8" xfId="22313" xr:uid="{00000000-0005-0000-0000-0000C9300000}"/>
    <cellStyle name="20 % - Markeringsfarve6 7" xfId="2931" xr:uid="{00000000-0005-0000-0000-0000CA300000}"/>
    <cellStyle name="20 % - Markeringsfarve6 7 2" xfId="6034" xr:uid="{00000000-0005-0000-0000-0000CB300000}"/>
    <cellStyle name="20 % - Markeringsfarve6 7 2 2" xfId="6035" xr:uid="{00000000-0005-0000-0000-0000CC300000}"/>
    <cellStyle name="20 % - Markeringsfarve6 7 2 2 2" xfId="10668" xr:uid="{00000000-0005-0000-0000-0000CD300000}"/>
    <cellStyle name="20 % - Markeringsfarve6 7 2 2 2 2" xfId="18440" xr:uid="{00000000-0005-0000-0000-0000CE300000}"/>
    <cellStyle name="20 % - Markeringsfarve6 7 2 2 2 2 2" xfId="36391" xr:uid="{00000000-0005-0000-0000-0000CF300000}"/>
    <cellStyle name="20 % - Markeringsfarve6 7 2 2 2 3" xfId="29390" xr:uid="{00000000-0005-0000-0000-0000D0300000}"/>
    <cellStyle name="20 % - Markeringsfarve6 7 2 2 3" xfId="14460" xr:uid="{00000000-0005-0000-0000-0000D1300000}"/>
    <cellStyle name="20 % - Markeringsfarve6 7 2 2 3 2" xfId="32418" xr:uid="{00000000-0005-0000-0000-0000D2300000}"/>
    <cellStyle name="20 % - Markeringsfarve6 7 2 2 4" xfId="25416" xr:uid="{00000000-0005-0000-0000-0000D3300000}"/>
    <cellStyle name="20 % - Markeringsfarve6 7 2 3" xfId="9223" xr:uid="{00000000-0005-0000-0000-0000D4300000}"/>
    <cellStyle name="20 % - Markeringsfarve6 7 2 3 2" xfId="17011" xr:uid="{00000000-0005-0000-0000-0000D5300000}"/>
    <cellStyle name="20 % - Markeringsfarve6 7 2 3 2 2" xfId="34962" xr:uid="{00000000-0005-0000-0000-0000D6300000}"/>
    <cellStyle name="20 % - Markeringsfarve6 7 2 3 3" xfId="27961" xr:uid="{00000000-0005-0000-0000-0000D7300000}"/>
    <cellStyle name="20 % - Markeringsfarve6 7 2 4" xfId="14459" xr:uid="{00000000-0005-0000-0000-0000D8300000}"/>
    <cellStyle name="20 % - Markeringsfarve6 7 2 4 2" xfId="32417" xr:uid="{00000000-0005-0000-0000-0000D9300000}"/>
    <cellStyle name="20 % - Markeringsfarve6 7 2 5" xfId="25415" xr:uid="{00000000-0005-0000-0000-0000DA300000}"/>
    <cellStyle name="20 % - Markeringsfarve6 7 3" xfId="6036" xr:uid="{00000000-0005-0000-0000-0000DB300000}"/>
    <cellStyle name="20 % - Markeringsfarve6 7 3 2" xfId="9898" xr:uid="{00000000-0005-0000-0000-0000DC300000}"/>
    <cellStyle name="20 % - Markeringsfarve6 7 3 2 2" xfId="17680" xr:uid="{00000000-0005-0000-0000-0000DD300000}"/>
    <cellStyle name="20 % - Markeringsfarve6 7 3 2 2 2" xfId="35631" xr:uid="{00000000-0005-0000-0000-0000DE300000}"/>
    <cellStyle name="20 % - Markeringsfarve6 7 3 2 3" xfId="28630" xr:uid="{00000000-0005-0000-0000-0000DF300000}"/>
    <cellStyle name="20 % - Markeringsfarve6 7 3 3" xfId="14461" xr:uid="{00000000-0005-0000-0000-0000E0300000}"/>
    <cellStyle name="20 % - Markeringsfarve6 7 3 3 2" xfId="32419" xr:uid="{00000000-0005-0000-0000-0000E1300000}"/>
    <cellStyle name="20 % - Markeringsfarve6 7 3 4" xfId="25417" xr:uid="{00000000-0005-0000-0000-0000E2300000}"/>
    <cellStyle name="20 % - Markeringsfarve6 7 4" xfId="6037" xr:uid="{00000000-0005-0000-0000-0000E3300000}"/>
    <cellStyle name="20 % - Markeringsfarve6 7 4 2" xfId="11506" xr:uid="{00000000-0005-0000-0000-0000E4300000}"/>
    <cellStyle name="20 % - Markeringsfarve6 7 4 2 2" xfId="19263" xr:uid="{00000000-0005-0000-0000-0000E5300000}"/>
    <cellStyle name="20 % - Markeringsfarve6 7 4 2 2 2" xfId="37214" xr:uid="{00000000-0005-0000-0000-0000E6300000}"/>
    <cellStyle name="20 % - Markeringsfarve6 7 4 2 3" xfId="30213" xr:uid="{00000000-0005-0000-0000-0000E7300000}"/>
    <cellStyle name="20 % - Markeringsfarve6 7 4 3" xfId="14462" xr:uid="{00000000-0005-0000-0000-0000E8300000}"/>
    <cellStyle name="20 % - Markeringsfarve6 7 4 3 2" xfId="32420" xr:uid="{00000000-0005-0000-0000-0000E9300000}"/>
    <cellStyle name="20 % - Markeringsfarve6 7 4 4" xfId="25418" xr:uid="{00000000-0005-0000-0000-0000EA300000}"/>
    <cellStyle name="20 % - Markeringsfarve6 7 5" xfId="8639" xr:uid="{00000000-0005-0000-0000-0000EB300000}"/>
    <cellStyle name="20 % - Markeringsfarve6 7 5 2" xfId="16428" xr:uid="{00000000-0005-0000-0000-0000EC300000}"/>
    <cellStyle name="20 % - Markeringsfarve6 7 5 2 2" xfId="34379" xr:uid="{00000000-0005-0000-0000-0000ED300000}"/>
    <cellStyle name="20 % - Markeringsfarve6 7 5 3" xfId="27378" xr:uid="{00000000-0005-0000-0000-0000EE300000}"/>
    <cellStyle name="20 % - Markeringsfarve6 7 6" xfId="14458" xr:uid="{00000000-0005-0000-0000-0000EF300000}"/>
    <cellStyle name="20 % - Markeringsfarve6 7 6 2" xfId="32416" xr:uid="{00000000-0005-0000-0000-0000F0300000}"/>
    <cellStyle name="20 % - Markeringsfarve6 7 7" xfId="6033" xr:uid="{00000000-0005-0000-0000-0000F1300000}"/>
    <cellStyle name="20 % - Markeringsfarve6 7 7 2" xfId="25414" xr:uid="{00000000-0005-0000-0000-0000F2300000}"/>
    <cellStyle name="20 % - Markeringsfarve6 7 8" xfId="22315" xr:uid="{00000000-0005-0000-0000-0000F3300000}"/>
    <cellStyle name="20 % - Markeringsfarve6 8" xfId="6038" xr:uid="{00000000-0005-0000-0000-0000F4300000}"/>
    <cellStyle name="20 % - Markeringsfarve6 8 2" xfId="6039" xr:uid="{00000000-0005-0000-0000-0000F5300000}"/>
    <cellStyle name="20 % - Markeringsfarve6 8 2 2" xfId="6040" xr:uid="{00000000-0005-0000-0000-0000F6300000}"/>
    <cellStyle name="20 % - Markeringsfarve6 8 2 2 2" xfId="10753" xr:uid="{00000000-0005-0000-0000-0000F7300000}"/>
    <cellStyle name="20 % - Markeringsfarve6 8 2 2 2 2" xfId="18525" xr:uid="{00000000-0005-0000-0000-0000F8300000}"/>
    <cellStyle name="20 % - Markeringsfarve6 8 2 2 2 2 2" xfId="36476" xr:uid="{00000000-0005-0000-0000-0000F9300000}"/>
    <cellStyle name="20 % - Markeringsfarve6 8 2 2 2 3" xfId="29475" xr:uid="{00000000-0005-0000-0000-0000FA300000}"/>
    <cellStyle name="20 % - Markeringsfarve6 8 2 2 3" xfId="14465" xr:uid="{00000000-0005-0000-0000-0000FB300000}"/>
    <cellStyle name="20 % - Markeringsfarve6 8 2 2 3 2" xfId="32423" xr:uid="{00000000-0005-0000-0000-0000FC300000}"/>
    <cellStyle name="20 % - Markeringsfarve6 8 2 2 4" xfId="25421" xr:uid="{00000000-0005-0000-0000-0000FD300000}"/>
    <cellStyle name="20 % - Markeringsfarve6 8 2 3" xfId="9298" xr:uid="{00000000-0005-0000-0000-0000FE300000}"/>
    <cellStyle name="20 % - Markeringsfarve6 8 2 3 2" xfId="17083" xr:uid="{00000000-0005-0000-0000-0000FF300000}"/>
    <cellStyle name="20 % - Markeringsfarve6 8 2 3 2 2" xfId="35034" xr:uid="{00000000-0005-0000-0000-000000310000}"/>
    <cellStyle name="20 % - Markeringsfarve6 8 2 3 3" xfId="28033" xr:uid="{00000000-0005-0000-0000-000001310000}"/>
    <cellStyle name="20 % - Markeringsfarve6 8 2 4" xfId="14464" xr:uid="{00000000-0005-0000-0000-000002310000}"/>
    <cellStyle name="20 % - Markeringsfarve6 8 2 4 2" xfId="32422" xr:uid="{00000000-0005-0000-0000-000003310000}"/>
    <cellStyle name="20 % - Markeringsfarve6 8 2 5" xfId="25420" xr:uid="{00000000-0005-0000-0000-000004310000}"/>
    <cellStyle name="20 % - Markeringsfarve6 8 3" xfId="6041" xr:uid="{00000000-0005-0000-0000-000005310000}"/>
    <cellStyle name="20 % - Markeringsfarve6 8 3 2" xfId="10029" xr:uid="{00000000-0005-0000-0000-000006310000}"/>
    <cellStyle name="20 % - Markeringsfarve6 8 3 2 2" xfId="17810" xr:uid="{00000000-0005-0000-0000-000007310000}"/>
    <cellStyle name="20 % - Markeringsfarve6 8 3 2 2 2" xfId="35761" xr:uid="{00000000-0005-0000-0000-000008310000}"/>
    <cellStyle name="20 % - Markeringsfarve6 8 3 2 3" xfId="28760" xr:uid="{00000000-0005-0000-0000-000009310000}"/>
    <cellStyle name="20 % - Markeringsfarve6 8 3 3" xfId="14466" xr:uid="{00000000-0005-0000-0000-00000A310000}"/>
    <cellStyle name="20 % - Markeringsfarve6 8 3 3 2" xfId="32424" xr:uid="{00000000-0005-0000-0000-00000B310000}"/>
    <cellStyle name="20 % - Markeringsfarve6 8 3 4" xfId="25422" xr:uid="{00000000-0005-0000-0000-00000C310000}"/>
    <cellStyle name="20 % - Markeringsfarve6 8 4" xfId="6042" xr:uid="{00000000-0005-0000-0000-00000D310000}"/>
    <cellStyle name="20 % - Markeringsfarve6 8 4 2" xfId="11156" xr:uid="{00000000-0005-0000-0000-00000E310000}"/>
    <cellStyle name="20 % - Markeringsfarve6 8 4 2 2" xfId="18923" xr:uid="{00000000-0005-0000-0000-00000F310000}"/>
    <cellStyle name="20 % - Markeringsfarve6 8 4 2 2 2" xfId="36874" xr:uid="{00000000-0005-0000-0000-000010310000}"/>
    <cellStyle name="20 % - Markeringsfarve6 8 4 2 3" xfId="29873" xr:uid="{00000000-0005-0000-0000-000011310000}"/>
    <cellStyle name="20 % - Markeringsfarve6 8 4 3" xfId="14467" xr:uid="{00000000-0005-0000-0000-000012310000}"/>
    <cellStyle name="20 % - Markeringsfarve6 8 4 3 2" xfId="32425" xr:uid="{00000000-0005-0000-0000-000013310000}"/>
    <cellStyle name="20 % - Markeringsfarve6 8 4 4" xfId="25423" xr:uid="{00000000-0005-0000-0000-000014310000}"/>
    <cellStyle name="20 % - Markeringsfarve6 8 5" xfId="8640" xr:uid="{00000000-0005-0000-0000-000015310000}"/>
    <cellStyle name="20 % - Markeringsfarve6 8 5 2" xfId="16429" xr:uid="{00000000-0005-0000-0000-000016310000}"/>
    <cellStyle name="20 % - Markeringsfarve6 8 5 2 2" xfId="34380" xr:uid="{00000000-0005-0000-0000-000017310000}"/>
    <cellStyle name="20 % - Markeringsfarve6 8 5 3" xfId="27379" xr:uid="{00000000-0005-0000-0000-000018310000}"/>
    <cellStyle name="20 % - Markeringsfarve6 8 6" xfId="14463" xr:uid="{00000000-0005-0000-0000-000019310000}"/>
    <cellStyle name="20 % - Markeringsfarve6 8 6 2" xfId="32421" xr:uid="{00000000-0005-0000-0000-00001A310000}"/>
    <cellStyle name="20 % - Markeringsfarve6 8 7" xfId="25419" xr:uid="{00000000-0005-0000-0000-00001B310000}"/>
    <cellStyle name="20 % - Markeringsfarve6 9" xfId="6043" xr:uid="{00000000-0005-0000-0000-00001C310000}"/>
    <cellStyle name="20 % - Markeringsfarve6 9 2" xfId="6044" xr:uid="{00000000-0005-0000-0000-00001D310000}"/>
    <cellStyle name="20 % - Markeringsfarve6 9 2 2" xfId="6045" xr:uid="{00000000-0005-0000-0000-00001E310000}"/>
    <cellStyle name="20 % - Markeringsfarve6 9 2 2 2" xfId="10870" xr:uid="{00000000-0005-0000-0000-00001F310000}"/>
    <cellStyle name="20 % - Markeringsfarve6 9 2 2 2 2" xfId="18642" xr:uid="{00000000-0005-0000-0000-000020310000}"/>
    <cellStyle name="20 % - Markeringsfarve6 9 2 2 2 2 2" xfId="36593" xr:uid="{00000000-0005-0000-0000-000021310000}"/>
    <cellStyle name="20 % - Markeringsfarve6 9 2 2 2 3" xfId="29592" xr:uid="{00000000-0005-0000-0000-000022310000}"/>
    <cellStyle name="20 % - Markeringsfarve6 9 2 2 3" xfId="14470" xr:uid="{00000000-0005-0000-0000-000023310000}"/>
    <cellStyle name="20 % - Markeringsfarve6 9 2 2 3 2" xfId="32428" xr:uid="{00000000-0005-0000-0000-000024310000}"/>
    <cellStyle name="20 % - Markeringsfarve6 9 2 2 4" xfId="25426" xr:uid="{00000000-0005-0000-0000-000025310000}"/>
    <cellStyle name="20 % - Markeringsfarve6 9 2 3" xfId="9397" xr:uid="{00000000-0005-0000-0000-000026310000}"/>
    <cellStyle name="20 % - Markeringsfarve6 9 2 3 2" xfId="17182" xr:uid="{00000000-0005-0000-0000-000027310000}"/>
    <cellStyle name="20 % - Markeringsfarve6 9 2 3 2 2" xfId="35133" xr:uid="{00000000-0005-0000-0000-000028310000}"/>
    <cellStyle name="20 % - Markeringsfarve6 9 2 3 3" xfId="28132" xr:uid="{00000000-0005-0000-0000-000029310000}"/>
    <cellStyle name="20 % - Markeringsfarve6 9 2 4" xfId="14469" xr:uid="{00000000-0005-0000-0000-00002A310000}"/>
    <cellStyle name="20 % - Markeringsfarve6 9 2 4 2" xfId="32427" xr:uid="{00000000-0005-0000-0000-00002B310000}"/>
    <cellStyle name="20 % - Markeringsfarve6 9 2 5" xfId="25425" xr:uid="{00000000-0005-0000-0000-00002C310000}"/>
    <cellStyle name="20 % - Markeringsfarve6 9 3" xfId="6046" xr:uid="{00000000-0005-0000-0000-00002D310000}"/>
    <cellStyle name="20 % - Markeringsfarve6 9 3 2" xfId="10146" xr:uid="{00000000-0005-0000-0000-00002E310000}"/>
    <cellStyle name="20 % - Markeringsfarve6 9 3 2 2" xfId="17927" xr:uid="{00000000-0005-0000-0000-00002F310000}"/>
    <cellStyle name="20 % - Markeringsfarve6 9 3 2 2 2" xfId="35878" xr:uid="{00000000-0005-0000-0000-000030310000}"/>
    <cellStyle name="20 % - Markeringsfarve6 9 3 2 3" xfId="28877" xr:uid="{00000000-0005-0000-0000-000031310000}"/>
    <cellStyle name="20 % - Markeringsfarve6 9 3 3" xfId="14471" xr:uid="{00000000-0005-0000-0000-000032310000}"/>
    <cellStyle name="20 % - Markeringsfarve6 9 3 3 2" xfId="32429" xr:uid="{00000000-0005-0000-0000-000033310000}"/>
    <cellStyle name="20 % - Markeringsfarve6 9 3 4" xfId="25427" xr:uid="{00000000-0005-0000-0000-000034310000}"/>
    <cellStyle name="20 % - Markeringsfarve6 9 4" xfId="6047" xr:uid="{00000000-0005-0000-0000-000035310000}"/>
    <cellStyle name="20 % - Markeringsfarve6 9 4 2" xfId="11109" xr:uid="{00000000-0005-0000-0000-000036310000}"/>
    <cellStyle name="20 % - Markeringsfarve6 9 4 2 2" xfId="18877" xr:uid="{00000000-0005-0000-0000-000037310000}"/>
    <cellStyle name="20 % - Markeringsfarve6 9 4 2 2 2" xfId="36828" xr:uid="{00000000-0005-0000-0000-000038310000}"/>
    <cellStyle name="20 % - Markeringsfarve6 9 4 2 3" xfId="29827" xr:uid="{00000000-0005-0000-0000-000039310000}"/>
    <cellStyle name="20 % - Markeringsfarve6 9 4 3" xfId="14472" xr:uid="{00000000-0005-0000-0000-00003A310000}"/>
    <cellStyle name="20 % - Markeringsfarve6 9 4 3 2" xfId="32430" xr:uid="{00000000-0005-0000-0000-00003B310000}"/>
    <cellStyle name="20 % - Markeringsfarve6 9 4 4" xfId="25428" xr:uid="{00000000-0005-0000-0000-00003C310000}"/>
    <cellStyle name="20 % - Markeringsfarve6 9 5" xfId="8641" xr:uid="{00000000-0005-0000-0000-00003D310000}"/>
    <cellStyle name="20 % - Markeringsfarve6 9 5 2" xfId="16430" xr:uid="{00000000-0005-0000-0000-00003E310000}"/>
    <cellStyle name="20 % - Markeringsfarve6 9 5 2 2" xfId="34381" xr:uid="{00000000-0005-0000-0000-00003F310000}"/>
    <cellStyle name="20 % - Markeringsfarve6 9 5 3" xfId="27380" xr:uid="{00000000-0005-0000-0000-000040310000}"/>
    <cellStyle name="20 % - Markeringsfarve6 9 6" xfId="14468" xr:uid="{00000000-0005-0000-0000-000041310000}"/>
    <cellStyle name="20 % - Markeringsfarve6 9 6 2" xfId="32426" xr:uid="{00000000-0005-0000-0000-000042310000}"/>
    <cellStyle name="20 % - Markeringsfarve6 9 7" xfId="25424" xr:uid="{00000000-0005-0000-0000-000043310000}"/>
    <cellStyle name="20% - Accent1" xfId="2537" builtinId="30" customBuiltin="1"/>
    <cellStyle name="20% - Accent1 2" xfId="2932" xr:uid="{00000000-0005-0000-0000-000045310000}"/>
    <cellStyle name="20% - Accent1 2 2" xfId="19473" xr:uid="{00000000-0005-0000-0000-000046310000}"/>
    <cellStyle name="20% - Accent1 2 2 2" xfId="37423" xr:uid="{00000000-0005-0000-0000-000047310000}"/>
    <cellStyle name="20% - Accent1 2 3" xfId="11824" xr:uid="{00000000-0005-0000-0000-000048310000}"/>
    <cellStyle name="20% - Accent1 2 3 2" xfId="30422" xr:uid="{00000000-0005-0000-0000-000049310000}"/>
    <cellStyle name="20% - Accent1 3" xfId="12605" xr:uid="{00000000-0005-0000-0000-00004A310000}"/>
    <cellStyle name="20% - Accent1 3 2" xfId="30465" xr:uid="{00000000-0005-0000-0000-00004B310000}"/>
    <cellStyle name="20% - Accent1 4" xfId="23460" xr:uid="{00000000-0005-0000-0000-00004C310000}"/>
    <cellStyle name="20% - Accent1 5" xfId="39688" xr:uid="{00000000-0005-0000-0000-00004D310000}"/>
    <cellStyle name="20% - Accent2" xfId="2541" builtinId="34" customBuiltin="1"/>
    <cellStyle name="20% - Accent2 2" xfId="2933" xr:uid="{00000000-0005-0000-0000-00004F310000}"/>
    <cellStyle name="20% - Accent2 2 2" xfId="19475" xr:uid="{00000000-0005-0000-0000-000050310000}"/>
    <cellStyle name="20% - Accent2 2 2 2" xfId="37425" xr:uid="{00000000-0005-0000-0000-000051310000}"/>
    <cellStyle name="20% - Accent2 2 3" xfId="11826" xr:uid="{00000000-0005-0000-0000-000052310000}"/>
    <cellStyle name="20% - Accent2 2 3 2" xfId="30424" xr:uid="{00000000-0005-0000-0000-000053310000}"/>
    <cellStyle name="20% - Accent2 3" xfId="12607" xr:uid="{00000000-0005-0000-0000-000054310000}"/>
    <cellStyle name="20% - Accent2 3 2" xfId="30467" xr:uid="{00000000-0005-0000-0000-000055310000}"/>
    <cellStyle name="20% - Accent2 4" xfId="23462" xr:uid="{00000000-0005-0000-0000-000056310000}"/>
    <cellStyle name="20% - Accent2 5" xfId="39690" xr:uid="{00000000-0005-0000-0000-000057310000}"/>
    <cellStyle name="20% - Accent3" xfId="2545" builtinId="38" customBuiltin="1"/>
    <cellStyle name="20% - Accent3 2" xfId="2934" xr:uid="{00000000-0005-0000-0000-000059310000}"/>
    <cellStyle name="20% - Accent3 2 2" xfId="19477" xr:uid="{00000000-0005-0000-0000-00005A310000}"/>
    <cellStyle name="20% - Accent3 2 2 2" xfId="37427" xr:uid="{00000000-0005-0000-0000-00005B310000}"/>
    <cellStyle name="20% - Accent3 2 3" xfId="11828" xr:uid="{00000000-0005-0000-0000-00005C310000}"/>
    <cellStyle name="20% - Accent3 2 3 2" xfId="30426" xr:uid="{00000000-0005-0000-0000-00005D310000}"/>
    <cellStyle name="20% - Accent3 3" xfId="12609" xr:uid="{00000000-0005-0000-0000-00005E310000}"/>
    <cellStyle name="20% - Accent3 3 2" xfId="30469" xr:uid="{00000000-0005-0000-0000-00005F310000}"/>
    <cellStyle name="20% - Accent3 4" xfId="23464" xr:uid="{00000000-0005-0000-0000-000060310000}"/>
    <cellStyle name="20% - Accent3 5" xfId="39692" xr:uid="{00000000-0005-0000-0000-000061310000}"/>
    <cellStyle name="20% - Accent4" xfId="2549" builtinId="42" customBuiltin="1"/>
    <cellStyle name="20% - Accent4 2" xfId="2935" xr:uid="{00000000-0005-0000-0000-000063310000}"/>
    <cellStyle name="20% - Accent4 2 2" xfId="19479" xr:uid="{00000000-0005-0000-0000-000064310000}"/>
    <cellStyle name="20% - Accent4 2 2 2" xfId="37429" xr:uid="{00000000-0005-0000-0000-000065310000}"/>
    <cellStyle name="20% - Accent4 2 3" xfId="11830" xr:uid="{00000000-0005-0000-0000-000066310000}"/>
    <cellStyle name="20% - Accent4 2 3 2" xfId="30428" xr:uid="{00000000-0005-0000-0000-000067310000}"/>
    <cellStyle name="20% - Accent4 3" xfId="12611" xr:uid="{00000000-0005-0000-0000-000068310000}"/>
    <cellStyle name="20% - Accent4 3 2" xfId="30471" xr:uid="{00000000-0005-0000-0000-000069310000}"/>
    <cellStyle name="20% - Accent4 4" xfId="23466" xr:uid="{00000000-0005-0000-0000-00006A310000}"/>
    <cellStyle name="20% - Accent4 5" xfId="39694" xr:uid="{00000000-0005-0000-0000-00006B310000}"/>
    <cellStyle name="20% - Accent5" xfId="2553" builtinId="46" customBuiltin="1"/>
    <cellStyle name="20% - Accent5 2" xfId="2936" xr:uid="{00000000-0005-0000-0000-00006D310000}"/>
    <cellStyle name="20% - Accent5 2 2" xfId="12911" xr:uid="{00000000-0005-0000-0000-00006E310000}"/>
    <cellStyle name="20% - Accent5 2 2 2" xfId="30869" xr:uid="{00000000-0005-0000-0000-00006F310000}"/>
    <cellStyle name="20% - Accent5 2 3" xfId="4482" xr:uid="{00000000-0005-0000-0000-000070310000}"/>
    <cellStyle name="20% - Accent5 2 3 2" xfId="23867" xr:uid="{00000000-0005-0000-0000-000071310000}"/>
    <cellStyle name="20% - Accent5 3" xfId="11832" xr:uid="{00000000-0005-0000-0000-000072310000}"/>
    <cellStyle name="20% - Accent5 3 2" xfId="19481" xr:uid="{00000000-0005-0000-0000-000073310000}"/>
    <cellStyle name="20% - Accent5 3 2 2" xfId="37431" xr:uid="{00000000-0005-0000-0000-000074310000}"/>
    <cellStyle name="20% - Accent5 3 3" xfId="30430" xr:uid="{00000000-0005-0000-0000-000075310000}"/>
    <cellStyle name="20% - Accent5 4" xfId="12613" xr:uid="{00000000-0005-0000-0000-000076310000}"/>
    <cellStyle name="20% - Accent5 4 2" xfId="30473" xr:uid="{00000000-0005-0000-0000-000077310000}"/>
    <cellStyle name="20% - Accent5 5" xfId="23468" xr:uid="{00000000-0005-0000-0000-000078310000}"/>
    <cellStyle name="20% - Accent5 6" xfId="39696" xr:uid="{00000000-0005-0000-0000-000079310000}"/>
    <cellStyle name="20% - Accent6" xfId="2557" builtinId="50" customBuiltin="1"/>
    <cellStyle name="20% - Accent6 2" xfId="2937" xr:uid="{00000000-0005-0000-0000-00007B310000}"/>
    <cellStyle name="20% - Accent6 2 2" xfId="19483" xr:uid="{00000000-0005-0000-0000-00007C310000}"/>
    <cellStyle name="20% - Accent6 2 2 2" xfId="37433" xr:uid="{00000000-0005-0000-0000-00007D310000}"/>
    <cellStyle name="20% - Accent6 2 3" xfId="11834" xr:uid="{00000000-0005-0000-0000-00007E310000}"/>
    <cellStyle name="20% - Accent6 2 3 2" xfId="30432" xr:uid="{00000000-0005-0000-0000-00007F310000}"/>
    <cellStyle name="20% - Accent6 3" xfId="12615" xr:uid="{00000000-0005-0000-0000-000080310000}"/>
    <cellStyle name="20% - Accent6 3 2" xfId="30475" xr:uid="{00000000-0005-0000-0000-000081310000}"/>
    <cellStyle name="20% - Accent6 4" xfId="23470" xr:uid="{00000000-0005-0000-0000-000082310000}"/>
    <cellStyle name="20% - Accent6 5" xfId="39698" xr:uid="{00000000-0005-0000-0000-000083310000}"/>
    <cellStyle name="20% - Colore 1" xfId="6" xr:uid="{00000000-0005-0000-0000-000084310000}"/>
    <cellStyle name="20% - Colore 2" xfId="7" xr:uid="{00000000-0005-0000-0000-000085310000}"/>
    <cellStyle name="20% - Colore 3" xfId="8" xr:uid="{00000000-0005-0000-0000-000086310000}"/>
    <cellStyle name="20% - Colore 4" xfId="9" xr:uid="{00000000-0005-0000-0000-000087310000}"/>
    <cellStyle name="20% - Colore 5" xfId="10" xr:uid="{00000000-0005-0000-0000-000088310000}"/>
    <cellStyle name="20% - Colore 6" xfId="11" xr:uid="{00000000-0005-0000-0000-000089310000}"/>
    <cellStyle name="2x indented GHG Textfiels" xfId="6048" xr:uid="{00000000-0005-0000-0000-00008A310000}"/>
    <cellStyle name="2x indented GHG Textfiels 2" xfId="14473" xr:uid="{00000000-0005-0000-0000-00008B310000}"/>
    <cellStyle name="40 % - Markeringsfarve1 10" xfId="6050" xr:uid="{00000000-0005-0000-0000-00008C310000}"/>
    <cellStyle name="40 % - Markeringsfarve1 10 2" xfId="6051" xr:uid="{00000000-0005-0000-0000-00008D310000}"/>
    <cellStyle name="40 % - Markeringsfarve1 10 2 2" xfId="6052" xr:uid="{00000000-0005-0000-0000-00008E310000}"/>
    <cellStyle name="40 % - Markeringsfarve1 10 2 2 2" xfId="11031" xr:uid="{00000000-0005-0000-0000-00008F310000}"/>
    <cellStyle name="40 % - Markeringsfarve1 10 2 2 2 2" xfId="18803" xr:uid="{00000000-0005-0000-0000-000090310000}"/>
    <cellStyle name="40 % - Markeringsfarve1 10 2 2 2 2 2" xfId="36754" xr:uid="{00000000-0005-0000-0000-000091310000}"/>
    <cellStyle name="40 % - Markeringsfarve1 10 2 2 2 3" xfId="29753" xr:uid="{00000000-0005-0000-0000-000092310000}"/>
    <cellStyle name="40 % - Markeringsfarve1 10 2 2 3" xfId="14477" xr:uid="{00000000-0005-0000-0000-000093310000}"/>
    <cellStyle name="40 % - Markeringsfarve1 10 2 2 3 2" xfId="32434" xr:uid="{00000000-0005-0000-0000-000094310000}"/>
    <cellStyle name="40 % - Markeringsfarve1 10 2 2 4" xfId="25432" xr:uid="{00000000-0005-0000-0000-000095310000}"/>
    <cellStyle name="40 % - Markeringsfarve1 10 2 3" xfId="9533" xr:uid="{00000000-0005-0000-0000-000096310000}"/>
    <cellStyle name="40 % - Markeringsfarve1 10 2 3 2" xfId="17318" xr:uid="{00000000-0005-0000-0000-000097310000}"/>
    <cellStyle name="40 % - Markeringsfarve1 10 2 3 2 2" xfId="35269" xr:uid="{00000000-0005-0000-0000-000098310000}"/>
    <cellStyle name="40 % - Markeringsfarve1 10 2 3 3" xfId="28268" xr:uid="{00000000-0005-0000-0000-000099310000}"/>
    <cellStyle name="40 % - Markeringsfarve1 10 2 4" xfId="14476" xr:uid="{00000000-0005-0000-0000-00009A310000}"/>
    <cellStyle name="40 % - Markeringsfarve1 10 2 4 2" xfId="32433" xr:uid="{00000000-0005-0000-0000-00009B310000}"/>
    <cellStyle name="40 % - Markeringsfarve1 10 2 5" xfId="25431" xr:uid="{00000000-0005-0000-0000-00009C310000}"/>
    <cellStyle name="40 % - Markeringsfarve1 10 3" xfId="6053" xr:uid="{00000000-0005-0000-0000-00009D310000}"/>
    <cellStyle name="40 % - Markeringsfarve1 10 3 2" xfId="10308" xr:uid="{00000000-0005-0000-0000-00009E310000}"/>
    <cellStyle name="40 % - Markeringsfarve1 10 3 2 2" xfId="18089" xr:uid="{00000000-0005-0000-0000-00009F310000}"/>
    <cellStyle name="40 % - Markeringsfarve1 10 3 2 2 2" xfId="36040" xr:uid="{00000000-0005-0000-0000-0000A0310000}"/>
    <cellStyle name="40 % - Markeringsfarve1 10 3 2 3" xfId="29039" xr:uid="{00000000-0005-0000-0000-0000A1310000}"/>
    <cellStyle name="40 % - Markeringsfarve1 10 3 3" xfId="14478" xr:uid="{00000000-0005-0000-0000-0000A2310000}"/>
    <cellStyle name="40 % - Markeringsfarve1 10 3 3 2" xfId="32435" xr:uid="{00000000-0005-0000-0000-0000A3310000}"/>
    <cellStyle name="40 % - Markeringsfarve1 10 3 4" xfId="25433" xr:uid="{00000000-0005-0000-0000-0000A4310000}"/>
    <cellStyle name="40 % - Markeringsfarve1 10 4" xfId="6054" xr:uid="{00000000-0005-0000-0000-0000A5310000}"/>
    <cellStyle name="40 % - Markeringsfarve1 10 4 2" xfId="11397" xr:uid="{00000000-0005-0000-0000-0000A6310000}"/>
    <cellStyle name="40 % - Markeringsfarve1 10 4 2 2" xfId="19157" xr:uid="{00000000-0005-0000-0000-0000A7310000}"/>
    <cellStyle name="40 % - Markeringsfarve1 10 4 2 2 2" xfId="37108" xr:uid="{00000000-0005-0000-0000-0000A8310000}"/>
    <cellStyle name="40 % - Markeringsfarve1 10 4 2 3" xfId="30107" xr:uid="{00000000-0005-0000-0000-0000A9310000}"/>
    <cellStyle name="40 % - Markeringsfarve1 10 4 3" xfId="14479" xr:uid="{00000000-0005-0000-0000-0000AA310000}"/>
    <cellStyle name="40 % - Markeringsfarve1 10 4 3 2" xfId="32436" xr:uid="{00000000-0005-0000-0000-0000AB310000}"/>
    <cellStyle name="40 % - Markeringsfarve1 10 4 4" xfId="25434" xr:uid="{00000000-0005-0000-0000-0000AC310000}"/>
    <cellStyle name="40 % - Markeringsfarve1 10 5" xfId="8643" xr:uid="{00000000-0005-0000-0000-0000AD310000}"/>
    <cellStyle name="40 % - Markeringsfarve1 10 5 2" xfId="16432" xr:uid="{00000000-0005-0000-0000-0000AE310000}"/>
    <cellStyle name="40 % - Markeringsfarve1 10 5 2 2" xfId="34383" xr:uid="{00000000-0005-0000-0000-0000AF310000}"/>
    <cellStyle name="40 % - Markeringsfarve1 10 5 3" xfId="27382" xr:uid="{00000000-0005-0000-0000-0000B0310000}"/>
    <cellStyle name="40 % - Markeringsfarve1 10 6" xfId="14475" xr:uid="{00000000-0005-0000-0000-0000B1310000}"/>
    <cellStyle name="40 % - Markeringsfarve1 10 6 2" xfId="32432" xr:uid="{00000000-0005-0000-0000-0000B2310000}"/>
    <cellStyle name="40 % - Markeringsfarve1 10 7" xfId="25430" xr:uid="{00000000-0005-0000-0000-0000B3310000}"/>
    <cellStyle name="40 % - Markeringsfarve1 11" xfId="6055" xr:uid="{00000000-0005-0000-0000-0000B4310000}"/>
    <cellStyle name="40 % - Markeringsfarve1 11 2" xfId="6056" xr:uid="{00000000-0005-0000-0000-0000B5310000}"/>
    <cellStyle name="40 % - Markeringsfarve1 11 2 2" xfId="10386" xr:uid="{00000000-0005-0000-0000-0000B6310000}"/>
    <cellStyle name="40 % - Markeringsfarve1 11 2 2 2" xfId="18158" xr:uid="{00000000-0005-0000-0000-0000B7310000}"/>
    <cellStyle name="40 % - Markeringsfarve1 11 2 2 2 2" xfId="36109" xr:uid="{00000000-0005-0000-0000-0000B8310000}"/>
    <cellStyle name="40 % - Markeringsfarve1 11 2 2 3" xfId="29108" xr:uid="{00000000-0005-0000-0000-0000B9310000}"/>
    <cellStyle name="40 % - Markeringsfarve1 11 2 3" xfId="14481" xr:uid="{00000000-0005-0000-0000-0000BA310000}"/>
    <cellStyle name="40 % - Markeringsfarve1 11 2 3 2" xfId="32438" xr:uid="{00000000-0005-0000-0000-0000BB310000}"/>
    <cellStyle name="40 % - Markeringsfarve1 11 2 4" xfId="25436" xr:uid="{00000000-0005-0000-0000-0000BC310000}"/>
    <cellStyle name="40 % - Markeringsfarve1 11 3" xfId="6057" xr:uid="{00000000-0005-0000-0000-0000BD310000}"/>
    <cellStyle name="40 % - Markeringsfarve1 11 3 2" xfId="11623" xr:uid="{00000000-0005-0000-0000-0000BE310000}"/>
    <cellStyle name="40 % - Markeringsfarve1 11 3 2 2" xfId="19374" xr:uid="{00000000-0005-0000-0000-0000BF310000}"/>
    <cellStyle name="40 % - Markeringsfarve1 11 3 2 2 2" xfId="37325" xr:uid="{00000000-0005-0000-0000-0000C0310000}"/>
    <cellStyle name="40 % - Markeringsfarve1 11 3 2 3" xfId="30324" xr:uid="{00000000-0005-0000-0000-0000C1310000}"/>
    <cellStyle name="40 % - Markeringsfarve1 11 3 3" xfId="14482" xr:uid="{00000000-0005-0000-0000-0000C2310000}"/>
    <cellStyle name="40 % - Markeringsfarve1 11 3 3 2" xfId="32439" xr:uid="{00000000-0005-0000-0000-0000C3310000}"/>
    <cellStyle name="40 % - Markeringsfarve1 11 3 4" xfId="25437" xr:uid="{00000000-0005-0000-0000-0000C4310000}"/>
    <cellStyle name="40 % - Markeringsfarve1 11 4" xfId="8644" xr:uid="{00000000-0005-0000-0000-0000C5310000}"/>
    <cellStyle name="40 % - Markeringsfarve1 11 4 2" xfId="16433" xr:uid="{00000000-0005-0000-0000-0000C6310000}"/>
    <cellStyle name="40 % - Markeringsfarve1 11 4 2 2" xfId="34384" xr:uid="{00000000-0005-0000-0000-0000C7310000}"/>
    <cellStyle name="40 % - Markeringsfarve1 11 4 3" xfId="27383" xr:uid="{00000000-0005-0000-0000-0000C8310000}"/>
    <cellStyle name="40 % - Markeringsfarve1 11 5" xfId="14480" xr:uid="{00000000-0005-0000-0000-0000C9310000}"/>
    <cellStyle name="40 % - Markeringsfarve1 11 5 2" xfId="32437" xr:uid="{00000000-0005-0000-0000-0000CA310000}"/>
    <cellStyle name="40 % - Markeringsfarve1 11 6" xfId="25435" xr:uid="{00000000-0005-0000-0000-0000CB310000}"/>
    <cellStyle name="40 % - Markeringsfarve1 12" xfId="6058" xr:uid="{00000000-0005-0000-0000-0000CC310000}"/>
    <cellStyle name="40 % - Markeringsfarve1 12 2" xfId="6059" xr:uid="{00000000-0005-0000-0000-0000CD310000}"/>
    <cellStyle name="40 % - Markeringsfarve1 12 2 2" xfId="11348" xr:uid="{00000000-0005-0000-0000-0000CE310000}"/>
    <cellStyle name="40 % - Markeringsfarve1 12 2 2 2" xfId="19111" xr:uid="{00000000-0005-0000-0000-0000CF310000}"/>
    <cellStyle name="40 % - Markeringsfarve1 12 2 2 2 2" xfId="37062" xr:uid="{00000000-0005-0000-0000-0000D0310000}"/>
    <cellStyle name="40 % - Markeringsfarve1 12 2 2 3" xfId="30061" xr:uid="{00000000-0005-0000-0000-0000D1310000}"/>
    <cellStyle name="40 % - Markeringsfarve1 12 2 3" xfId="14484" xr:uid="{00000000-0005-0000-0000-0000D2310000}"/>
    <cellStyle name="40 % - Markeringsfarve1 12 2 3 2" xfId="32441" xr:uid="{00000000-0005-0000-0000-0000D3310000}"/>
    <cellStyle name="40 % - Markeringsfarve1 12 2 4" xfId="25439" xr:uid="{00000000-0005-0000-0000-0000D4310000}"/>
    <cellStyle name="40 % - Markeringsfarve1 12 3" xfId="8645" xr:uid="{00000000-0005-0000-0000-0000D5310000}"/>
    <cellStyle name="40 % - Markeringsfarve1 12 3 2" xfId="16434" xr:uid="{00000000-0005-0000-0000-0000D6310000}"/>
    <cellStyle name="40 % - Markeringsfarve1 12 3 2 2" xfId="34385" xr:uid="{00000000-0005-0000-0000-0000D7310000}"/>
    <cellStyle name="40 % - Markeringsfarve1 12 3 3" xfId="27384" xr:uid="{00000000-0005-0000-0000-0000D8310000}"/>
    <cellStyle name="40 % - Markeringsfarve1 12 4" xfId="14483" xr:uid="{00000000-0005-0000-0000-0000D9310000}"/>
    <cellStyle name="40 % - Markeringsfarve1 12 4 2" xfId="32440" xr:uid="{00000000-0005-0000-0000-0000DA310000}"/>
    <cellStyle name="40 % - Markeringsfarve1 12 5" xfId="25438" xr:uid="{00000000-0005-0000-0000-0000DB310000}"/>
    <cellStyle name="40 % - Markeringsfarve1 13" xfId="6060" xr:uid="{00000000-0005-0000-0000-0000DC310000}"/>
    <cellStyle name="40 % - Markeringsfarve1 13 2" xfId="6061" xr:uid="{00000000-0005-0000-0000-0000DD310000}"/>
    <cellStyle name="40 % - Markeringsfarve1 13 2 2" xfId="11583" xr:uid="{00000000-0005-0000-0000-0000DE310000}"/>
    <cellStyle name="40 % - Markeringsfarve1 13 2 2 2" xfId="19335" xr:uid="{00000000-0005-0000-0000-0000DF310000}"/>
    <cellStyle name="40 % - Markeringsfarve1 13 2 2 2 2" xfId="37286" xr:uid="{00000000-0005-0000-0000-0000E0310000}"/>
    <cellStyle name="40 % - Markeringsfarve1 13 2 2 3" xfId="30285" xr:uid="{00000000-0005-0000-0000-0000E1310000}"/>
    <cellStyle name="40 % - Markeringsfarve1 13 2 3" xfId="14486" xr:uid="{00000000-0005-0000-0000-0000E2310000}"/>
    <cellStyle name="40 % - Markeringsfarve1 13 2 3 2" xfId="32443" xr:uid="{00000000-0005-0000-0000-0000E3310000}"/>
    <cellStyle name="40 % - Markeringsfarve1 13 2 4" xfId="25441" xr:uid="{00000000-0005-0000-0000-0000E4310000}"/>
    <cellStyle name="40 % - Markeringsfarve1 13 3" xfId="8646" xr:uid="{00000000-0005-0000-0000-0000E5310000}"/>
    <cellStyle name="40 % - Markeringsfarve1 13 3 2" xfId="16435" xr:uid="{00000000-0005-0000-0000-0000E6310000}"/>
    <cellStyle name="40 % - Markeringsfarve1 13 3 2 2" xfId="34386" xr:uid="{00000000-0005-0000-0000-0000E7310000}"/>
    <cellStyle name="40 % - Markeringsfarve1 13 3 3" xfId="27385" xr:uid="{00000000-0005-0000-0000-0000E8310000}"/>
    <cellStyle name="40 % - Markeringsfarve1 13 4" xfId="14485" xr:uid="{00000000-0005-0000-0000-0000E9310000}"/>
    <cellStyle name="40 % - Markeringsfarve1 13 4 2" xfId="32442" xr:uid="{00000000-0005-0000-0000-0000EA310000}"/>
    <cellStyle name="40 % - Markeringsfarve1 13 5" xfId="25440" xr:uid="{00000000-0005-0000-0000-0000EB310000}"/>
    <cellStyle name="40 % - Markeringsfarve1 14" xfId="6062" xr:uid="{00000000-0005-0000-0000-0000EC310000}"/>
    <cellStyle name="40 % - Markeringsfarve1 14 2" xfId="6063" xr:uid="{00000000-0005-0000-0000-0000ED310000}"/>
    <cellStyle name="40 % - Markeringsfarve1 14 2 2" xfId="9605" xr:uid="{00000000-0005-0000-0000-0000EE310000}"/>
    <cellStyle name="40 % - Markeringsfarve1 14 2 2 2" xfId="17389" xr:uid="{00000000-0005-0000-0000-0000EF310000}"/>
    <cellStyle name="40 % - Markeringsfarve1 14 2 2 2 2" xfId="35340" xr:uid="{00000000-0005-0000-0000-0000F0310000}"/>
    <cellStyle name="40 % - Markeringsfarve1 14 2 2 3" xfId="28339" xr:uid="{00000000-0005-0000-0000-0000F1310000}"/>
    <cellStyle name="40 % - Markeringsfarve1 14 2 3" xfId="14488" xr:uid="{00000000-0005-0000-0000-0000F2310000}"/>
    <cellStyle name="40 % - Markeringsfarve1 14 2 3 2" xfId="32445" xr:uid="{00000000-0005-0000-0000-0000F3310000}"/>
    <cellStyle name="40 % - Markeringsfarve1 14 2 4" xfId="25443" xr:uid="{00000000-0005-0000-0000-0000F4310000}"/>
    <cellStyle name="40 % - Markeringsfarve1 14 3" xfId="8642" xr:uid="{00000000-0005-0000-0000-0000F5310000}"/>
    <cellStyle name="40 % - Markeringsfarve1 14 3 2" xfId="16431" xr:uid="{00000000-0005-0000-0000-0000F6310000}"/>
    <cellStyle name="40 % - Markeringsfarve1 14 3 2 2" xfId="34382" xr:uid="{00000000-0005-0000-0000-0000F7310000}"/>
    <cellStyle name="40 % - Markeringsfarve1 14 3 3" xfId="27381" xr:uid="{00000000-0005-0000-0000-0000F8310000}"/>
    <cellStyle name="40 % - Markeringsfarve1 14 4" xfId="14487" xr:uid="{00000000-0005-0000-0000-0000F9310000}"/>
    <cellStyle name="40 % - Markeringsfarve1 14 4 2" xfId="32444" xr:uid="{00000000-0005-0000-0000-0000FA310000}"/>
    <cellStyle name="40 % - Markeringsfarve1 14 5" xfId="25442" xr:uid="{00000000-0005-0000-0000-0000FB310000}"/>
    <cellStyle name="40 % - Markeringsfarve1 15" xfId="6064" xr:uid="{00000000-0005-0000-0000-0000FC310000}"/>
    <cellStyle name="40 % - Markeringsfarve1 15 2" xfId="9607" xr:uid="{00000000-0005-0000-0000-0000FD310000}"/>
    <cellStyle name="40 % - Markeringsfarve1 15 2 2" xfId="17391" xr:uid="{00000000-0005-0000-0000-0000FE310000}"/>
    <cellStyle name="40 % - Markeringsfarve1 15 2 2 2" xfId="35342" xr:uid="{00000000-0005-0000-0000-0000FF310000}"/>
    <cellStyle name="40 % - Markeringsfarve1 15 2 3" xfId="28341" xr:uid="{00000000-0005-0000-0000-000000320000}"/>
    <cellStyle name="40 % - Markeringsfarve1 15 3" xfId="14489" xr:uid="{00000000-0005-0000-0000-000001320000}"/>
    <cellStyle name="40 % - Markeringsfarve1 15 3 2" xfId="32446" xr:uid="{00000000-0005-0000-0000-000002320000}"/>
    <cellStyle name="40 % - Markeringsfarve1 15 4" xfId="25444" xr:uid="{00000000-0005-0000-0000-000003320000}"/>
    <cellStyle name="40 % - Markeringsfarve1 16" xfId="6065" xr:uid="{00000000-0005-0000-0000-000004320000}"/>
    <cellStyle name="40 % - Markeringsfarve1 16 2" xfId="11120" xr:uid="{00000000-0005-0000-0000-000005320000}"/>
    <cellStyle name="40 % - Markeringsfarve1 16 2 2" xfId="18888" xr:uid="{00000000-0005-0000-0000-000006320000}"/>
    <cellStyle name="40 % - Markeringsfarve1 16 2 2 2" xfId="36839" xr:uid="{00000000-0005-0000-0000-000007320000}"/>
    <cellStyle name="40 % - Markeringsfarve1 16 2 3" xfId="29838" xr:uid="{00000000-0005-0000-0000-000008320000}"/>
    <cellStyle name="40 % - Markeringsfarve1 16 3" xfId="14490" xr:uid="{00000000-0005-0000-0000-000009320000}"/>
    <cellStyle name="40 % - Markeringsfarve1 16 3 2" xfId="32447" xr:uid="{00000000-0005-0000-0000-00000A320000}"/>
    <cellStyle name="40 % - Markeringsfarve1 16 4" xfId="25445" xr:uid="{00000000-0005-0000-0000-00000B320000}"/>
    <cellStyle name="40 % - Markeringsfarve1 17" xfId="6066" xr:uid="{00000000-0005-0000-0000-00000C320000}"/>
    <cellStyle name="40 % - Markeringsfarve1 17 2" xfId="11677" xr:uid="{00000000-0005-0000-0000-00000D320000}"/>
    <cellStyle name="40 % - Markeringsfarve1 17 2 2" xfId="19424" xr:uid="{00000000-0005-0000-0000-00000E320000}"/>
    <cellStyle name="40 % - Markeringsfarve1 17 2 2 2" xfId="37375" xr:uid="{00000000-0005-0000-0000-00000F320000}"/>
    <cellStyle name="40 % - Markeringsfarve1 17 2 3" xfId="30374" xr:uid="{00000000-0005-0000-0000-000010320000}"/>
    <cellStyle name="40 % - Markeringsfarve1 17 3" xfId="14491" xr:uid="{00000000-0005-0000-0000-000011320000}"/>
    <cellStyle name="40 % - Markeringsfarve1 17 3 2" xfId="32448" xr:uid="{00000000-0005-0000-0000-000012320000}"/>
    <cellStyle name="40 % - Markeringsfarve1 17 4" xfId="25446" xr:uid="{00000000-0005-0000-0000-000013320000}"/>
    <cellStyle name="40 % - Markeringsfarve1 18" xfId="8282" xr:uid="{00000000-0005-0000-0000-000014320000}"/>
    <cellStyle name="40 % - Markeringsfarve1 18 2" xfId="16081" xr:uid="{00000000-0005-0000-0000-000015320000}"/>
    <cellStyle name="40 % - Markeringsfarve1 18 2 2" xfId="34032" xr:uid="{00000000-0005-0000-0000-000016320000}"/>
    <cellStyle name="40 % - Markeringsfarve1 18 3" xfId="27031" xr:uid="{00000000-0005-0000-0000-000017320000}"/>
    <cellStyle name="40 % - Markeringsfarve1 19" xfId="6049" xr:uid="{00000000-0005-0000-0000-000018320000}"/>
    <cellStyle name="40 % - Markeringsfarve1 19 2" xfId="14474" xr:uid="{00000000-0005-0000-0000-000019320000}"/>
    <cellStyle name="40 % - Markeringsfarve1 19 2 2" xfId="32431" xr:uid="{00000000-0005-0000-0000-00001A320000}"/>
    <cellStyle name="40 % - Markeringsfarve1 19 3" xfId="25429" xr:uid="{00000000-0005-0000-0000-00001B320000}"/>
    <cellStyle name="40 % - Markeringsfarve1 2" xfId="2938" xr:uid="{00000000-0005-0000-0000-00001C320000}"/>
    <cellStyle name="40 % - Markeringsfarve1 2 10" xfId="6068" xr:uid="{00000000-0005-0000-0000-00001D320000}"/>
    <cellStyle name="40 % - Markeringsfarve1 2 10 2" xfId="9640" xr:uid="{00000000-0005-0000-0000-00001E320000}"/>
    <cellStyle name="40 % - Markeringsfarve1 2 10 2 2" xfId="17422" xr:uid="{00000000-0005-0000-0000-00001F320000}"/>
    <cellStyle name="40 % - Markeringsfarve1 2 10 2 2 2" xfId="35373" xr:uid="{00000000-0005-0000-0000-000020320000}"/>
    <cellStyle name="40 % - Markeringsfarve1 2 10 2 3" xfId="28372" xr:uid="{00000000-0005-0000-0000-000021320000}"/>
    <cellStyle name="40 % - Markeringsfarve1 2 10 3" xfId="14493" xr:uid="{00000000-0005-0000-0000-000022320000}"/>
    <cellStyle name="40 % - Markeringsfarve1 2 10 3 2" xfId="32450" xr:uid="{00000000-0005-0000-0000-000023320000}"/>
    <cellStyle name="40 % - Markeringsfarve1 2 10 4" xfId="25448" xr:uid="{00000000-0005-0000-0000-000024320000}"/>
    <cellStyle name="40 % - Markeringsfarve1 2 11" xfId="6069" xr:uid="{00000000-0005-0000-0000-000025320000}"/>
    <cellStyle name="40 % - Markeringsfarve1 2 11 2" xfId="11307" xr:uid="{00000000-0005-0000-0000-000026320000}"/>
    <cellStyle name="40 % - Markeringsfarve1 2 11 2 2" xfId="19071" xr:uid="{00000000-0005-0000-0000-000027320000}"/>
    <cellStyle name="40 % - Markeringsfarve1 2 11 2 2 2" xfId="37022" xr:uid="{00000000-0005-0000-0000-000028320000}"/>
    <cellStyle name="40 % - Markeringsfarve1 2 11 2 3" xfId="30021" xr:uid="{00000000-0005-0000-0000-000029320000}"/>
    <cellStyle name="40 % - Markeringsfarve1 2 11 3" xfId="14494" xr:uid="{00000000-0005-0000-0000-00002A320000}"/>
    <cellStyle name="40 % - Markeringsfarve1 2 11 3 2" xfId="32451" xr:uid="{00000000-0005-0000-0000-00002B320000}"/>
    <cellStyle name="40 % - Markeringsfarve1 2 11 4" xfId="25449" xr:uid="{00000000-0005-0000-0000-00002C320000}"/>
    <cellStyle name="40 % - Markeringsfarve1 2 12" xfId="8647" xr:uid="{00000000-0005-0000-0000-00002D320000}"/>
    <cellStyle name="40 % - Markeringsfarve1 2 12 2" xfId="16436" xr:uid="{00000000-0005-0000-0000-00002E320000}"/>
    <cellStyle name="40 % - Markeringsfarve1 2 12 2 2" xfId="34387" xr:uid="{00000000-0005-0000-0000-00002F320000}"/>
    <cellStyle name="40 % - Markeringsfarve1 2 12 3" xfId="27386" xr:uid="{00000000-0005-0000-0000-000030320000}"/>
    <cellStyle name="40 % - Markeringsfarve1 2 13" xfId="14492" xr:uid="{00000000-0005-0000-0000-000031320000}"/>
    <cellStyle name="40 % - Markeringsfarve1 2 13 2" xfId="32449" xr:uid="{00000000-0005-0000-0000-000032320000}"/>
    <cellStyle name="40 % - Markeringsfarve1 2 14" xfId="6067" xr:uid="{00000000-0005-0000-0000-000033320000}"/>
    <cellStyle name="40 % - Markeringsfarve1 2 14 2" xfId="25447" xr:uid="{00000000-0005-0000-0000-000034320000}"/>
    <cellStyle name="40 % - Markeringsfarve1 2 15" xfId="22316" xr:uid="{00000000-0005-0000-0000-000035320000}"/>
    <cellStyle name="40 % - Markeringsfarve1 2 2" xfId="2939" xr:uid="{00000000-0005-0000-0000-000036320000}"/>
    <cellStyle name="40 % - Markeringsfarve1 2 2 10" xfId="8648" xr:uid="{00000000-0005-0000-0000-000037320000}"/>
    <cellStyle name="40 % - Markeringsfarve1 2 2 10 2" xfId="16437" xr:uid="{00000000-0005-0000-0000-000038320000}"/>
    <cellStyle name="40 % - Markeringsfarve1 2 2 10 2 2" xfId="34388" xr:uid="{00000000-0005-0000-0000-000039320000}"/>
    <cellStyle name="40 % - Markeringsfarve1 2 2 10 3" xfId="27387" xr:uid="{00000000-0005-0000-0000-00003A320000}"/>
    <cellStyle name="40 % - Markeringsfarve1 2 2 11" xfId="14495" xr:uid="{00000000-0005-0000-0000-00003B320000}"/>
    <cellStyle name="40 % - Markeringsfarve1 2 2 11 2" xfId="32452" xr:uid="{00000000-0005-0000-0000-00003C320000}"/>
    <cellStyle name="40 % - Markeringsfarve1 2 2 12" xfId="6070" xr:uid="{00000000-0005-0000-0000-00003D320000}"/>
    <cellStyle name="40 % - Markeringsfarve1 2 2 12 2" xfId="25450" xr:uid="{00000000-0005-0000-0000-00003E320000}"/>
    <cellStyle name="40 % - Markeringsfarve1 2 2 13" xfId="22317" xr:uid="{00000000-0005-0000-0000-00003F320000}"/>
    <cellStyle name="40 % - Markeringsfarve1 2 2 2" xfId="2940" xr:uid="{00000000-0005-0000-0000-000040320000}"/>
    <cellStyle name="40 % - Markeringsfarve1 2 2 2 2" xfId="6072" xr:uid="{00000000-0005-0000-0000-000041320000}"/>
    <cellStyle name="40 % - Markeringsfarve1 2 2 2 2 2" xfId="6073" xr:uid="{00000000-0005-0000-0000-000042320000}"/>
    <cellStyle name="40 % - Markeringsfarve1 2 2 2 2 2 2" xfId="10571" xr:uid="{00000000-0005-0000-0000-000043320000}"/>
    <cellStyle name="40 % - Markeringsfarve1 2 2 2 2 2 2 2" xfId="18343" xr:uid="{00000000-0005-0000-0000-000044320000}"/>
    <cellStyle name="40 % - Markeringsfarve1 2 2 2 2 2 2 2 2" xfId="36294" xr:uid="{00000000-0005-0000-0000-000045320000}"/>
    <cellStyle name="40 % - Markeringsfarve1 2 2 2 2 2 2 3" xfId="29293" xr:uid="{00000000-0005-0000-0000-000046320000}"/>
    <cellStyle name="40 % - Markeringsfarve1 2 2 2 2 2 3" xfId="14498" xr:uid="{00000000-0005-0000-0000-000047320000}"/>
    <cellStyle name="40 % - Markeringsfarve1 2 2 2 2 2 3 2" xfId="32455" xr:uid="{00000000-0005-0000-0000-000048320000}"/>
    <cellStyle name="40 % - Markeringsfarve1 2 2 2 2 2 4" xfId="25453" xr:uid="{00000000-0005-0000-0000-000049320000}"/>
    <cellStyle name="40 % - Markeringsfarve1 2 2 2 2 3" xfId="9144" xr:uid="{00000000-0005-0000-0000-00004A320000}"/>
    <cellStyle name="40 % - Markeringsfarve1 2 2 2 2 3 2" xfId="16932" xr:uid="{00000000-0005-0000-0000-00004B320000}"/>
    <cellStyle name="40 % - Markeringsfarve1 2 2 2 2 3 2 2" xfId="34883" xr:uid="{00000000-0005-0000-0000-00004C320000}"/>
    <cellStyle name="40 % - Markeringsfarve1 2 2 2 2 3 3" xfId="27882" xr:uid="{00000000-0005-0000-0000-00004D320000}"/>
    <cellStyle name="40 % - Markeringsfarve1 2 2 2 2 4" xfId="14497" xr:uid="{00000000-0005-0000-0000-00004E320000}"/>
    <cellStyle name="40 % - Markeringsfarve1 2 2 2 2 4 2" xfId="32454" xr:uid="{00000000-0005-0000-0000-00004F320000}"/>
    <cellStyle name="40 % - Markeringsfarve1 2 2 2 2 5" xfId="25452" xr:uid="{00000000-0005-0000-0000-000050320000}"/>
    <cellStyle name="40 % - Markeringsfarve1 2 2 2 3" xfId="6074" xr:uid="{00000000-0005-0000-0000-000051320000}"/>
    <cellStyle name="40 % - Markeringsfarve1 2 2 2 3 2" xfId="9801" xr:uid="{00000000-0005-0000-0000-000052320000}"/>
    <cellStyle name="40 % - Markeringsfarve1 2 2 2 3 2 2" xfId="17583" xr:uid="{00000000-0005-0000-0000-000053320000}"/>
    <cellStyle name="40 % - Markeringsfarve1 2 2 2 3 2 2 2" xfId="35534" xr:uid="{00000000-0005-0000-0000-000054320000}"/>
    <cellStyle name="40 % - Markeringsfarve1 2 2 2 3 2 3" xfId="28533" xr:uid="{00000000-0005-0000-0000-000055320000}"/>
    <cellStyle name="40 % - Markeringsfarve1 2 2 2 3 3" xfId="14499" xr:uid="{00000000-0005-0000-0000-000056320000}"/>
    <cellStyle name="40 % - Markeringsfarve1 2 2 2 3 3 2" xfId="32456" xr:uid="{00000000-0005-0000-0000-000057320000}"/>
    <cellStyle name="40 % - Markeringsfarve1 2 2 2 3 4" xfId="25454" xr:uid="{00000000-0005-0000-0000-000058320000}"/>
    <cellStyle name="40 % - Markeringsfarve1 2 2 2 4" xfId="6075" xr:uid="{00000000-0005-0000-0000-000059320000}"/>
    <cellStyle name="40 % - Markeringsfarve1 2 2 2 4 2" xfId="11193" xr:uid="{00000000-0005-0000-0000-00005A320000}"/>
    <cellStyle name="40 % - Markeringsfarve1 2 2 2 4 2 2" xfId="18958" xr:uid="{00000000-0005-0000-0000-00005B320000}"/>
    <cellStyle name="40 % - Markeringsfarve1 2 2 2 4 2 2 2" xfId="36909" xr:uid="{00000000-0005-0000-0000-00005C320000}"/>
    <cellStyle name="40 % - Markeringsfarve1 2 2 2 4 2 3" xfId="29908" xr:uid="{00000000-0005-0000-0000-00005D320000}"/>
    <cellStyle name="40 % - Markeringsfarve1 2 2 2 4 3" xfId="14500" xr:uid="{00000000-0005-0000-0000-00005E320000}"/>
    <cellStyle name="40 % - Markeringsfarve1 2 2 2 4 3 2" xfId="32457" xr:uid="{00000000-0005-0000-0000-00005F320000}"/>
    <cellStyle name="40 % - Markeringsfarve1 2 2 2 4 4" xfId="25455" xr:uid="{00000000-0005-0000-0000-000060320000}"/>
    <cellStyle name="40 % - Markeringsfarve1 2 2 2 5" xfId="8649" xr:uid="{00000000-0005-0000-0000-000061320000}"/>
    <cellStyle name="40 % - Markeringsfarve1 2 2 2 5 2" xfId="16438" xr:uid="{00000000-0005-0000-0000-000062320000}"/>
    <cellStyle name="40 % - Markeringsfarve1 2 2 2 5 2 2" xfId="34389" xr:uid="{00000000-0005-0000-0000-000063320000}"/>
    <cellStyle name="40 % - Markeringsfarve1 2 2 2 5 3" xfId="27388" xr:uid="{00000000-0005-0000-0000-000064320000}"/>
    <cellStyle name="40 % - Markeringsfarve1 2 2 2 6" xfId="14496" xr:uid="{00000000-0005-0000-0000-000065320000}"/>
    <cellStyle name="40 % - Markeringsfarve1 2 2 2 6 2" xfId="32453" xr:uid="{00000000-0005-0000-0000-000066320000}"/>
    <cellStyle name="40 % - Markeringsfarve1 2 2 2 7" xfId="6071" xr:uid="{00000000-0005-0000-0000-000067320000}"/>
    <cellStyle name="40 % - Markeringsfarve1 2 2 2 7 2" xfId="25451" xr:uid="{00000000-0005-0000-0000-000068320000}"/>
    <cellStyle name="40 % - Markeringsfarve1 2 2 2 8" xfId="22318" xr:uid="{00000000-0005-0000-0000-000069320000}"/>
    <cellStyle name="40 % - Markeringsfarve1 2 2 3" xfId="6076" xr:uid="{00000000-0005-0000-0000-00006A320000}"/>
    <cellStyle name="40 % - Markeringsfarve1 2 2 3 2" xfId="6077" xr:uid="{00000000-0005-0000-0000-00006B320000}"/>
    <cellStyle name="40 % - Markeringsfarve1 2 2 3 2 2" xfId="6078" xr:uid="{00000000-0005-0000-0000-00006C320000}"/>
    <cellStyle name="40 % - Markeringsfarve1 2 2 3 2 2 2" xfId="10679" xr:uid="{00000000-0005-0000-0000-00006D320000}"/>
    <cellStyle name="40 % - Markeringsfarve1 2 2 3 2 2 2 2" xfId="18451" xr:uid="{00000000-0005-0000-0000-00006E320000}"/>
    <cellStyle name="40 % - Markeringsfarve1 2 2 3 2 2 2 2 2" xfId="36402" xr:uid="{00000000-0005-0000-0000-00006F320000}"/>
    <cellStyle name="40 % - Markeringsfarve1 2 2 3 2 2 2 3" xfId="29401" xr:uid="{00000000-0005-0000-0000-000070320000}"/>
    <cellStyle name="40 % - Markeringsfarve1 2 2 3 2 2 3" xfId="14503" xr:uid="{00000000-0005-0000-0000-000071320000}"/>
    <cellStyle name="40 % - Markeringsfarve1 2 2 3 2 2 3 2" xfId="32460" xr:uid="{00000000-0005-0000-0000-000072320000}"/>
    <cellStyle name="40 % - Markeringsfarve1 2 2 3 2 2 4" xfId="25458" xr:uid="{00000000-0005-0000-0000-000073320000}"/>
    <cellStyle name="40 % - Markeringsfarve1 2 2 3 2 3" xfId="9234" xr:uid="{00000000-0005-0000-0000-000074320000}"/>
    <cellStyle name="40 % - Markeringsfarve1 2 2 3 2 3 2" xfId="17022" xr:uid="{00000000-0005-0000-0000-000075320000}"/>
    <cellStyle name="40 % - Markeringsfarve1 2 2 3 2 3 2 2" xfId="34973" xr:uid="{00000000-0005-0000-0000-000076320000}"/>
    <cellStyle name="40 % - Markeringsfarve1 2 2 3 2 3 3" xfId="27972" xr:uid="{00000000-0005-0000-0000-000077320000}"/>
    <cellStyle name="40 % - Markeringsfarve1 2 2 3 2 4" xfId="14502" xr:uid="{00000000-0005-0000-0000-000078320000}"/>
    <cellStyle name="40 % - Markeringsfarve1 2 2 3 2 4 2" xfId="32459" xr:uid="{00000000-0005-0000-0000-000079320000}"/>
    <cellStyle name="40 % - Markeringsfarve1 2 2 3 2 5" xfId="25457" xr:uid="{00000000-0005-0000-0000-00007A320000}"/>
    <cellStyle name="40 % - Markeringsfarve1 2 2 3 3" xfId="6079" xr:uid="{00000000-0005-0000-0000-00007B320000}"/>
    <cellStyle name="40 % - Markeringsfarve1 2 2 3 3 2" xfId="9909" xr:uid="{00000000-0005-0000-0000-00007C320000}"/>
    <cellStyle name="40 % - Markeringsfarve1 2 2 3 3 2 2" xfId="17691" xr:uid="{00000000-0005-0000-0000-00007D320000}"/>
    <cellStyle name="40 % - Markeringsfarve1 2 2 3 3 2 2 2" xfId="35642" xr:uid="{00000000-0005-0000-0000-00007E320000}"/>
    <cellStyle name="40 % - Markeringsfarve1 2 2 3 3 2 3" xfId="28641" xr:uid="{00000000-0005-0000-0000-00007F320000}"/>
    <cellStyle name="40 % - Markeringsfarve1 2 2 3 3 3" xfId="14504" xr:uid="{00000000-0005-0000-0000-000080320000}"/>
    <cellStyle name="40 % - Markeringsfarve1 2 2 3 3 3 2" xfId="32461" xr:uid="{00000000-0005-0000-0000-000081320000}"/>
    <cellStyle name="40 % - Markeringsfarve1 2 2 3 3 4" xfId="25459" xr:uid="{00000000-0005-0000-0000-000082320000}"/>
    <cellStyle name="40 % - Markeringsfarve1 2 2 3 4" xfId="6080" xr:uid="{00000000-0005-0000-0000-000083320000}"/>
    <cellStyle name="40 % - Markeringsfarve1 2 2 3 4 2" xfId="11491" xr:uid="{00000000-0005-0000-0000-000084320000}"/>
    <cellStyle name="40 % - Markeringsfarve1 2 2 3 4 2 2" xfId="19249" xr:uid="{00000000-0005-0000-0000-000085320000}"/>
    <cellStyle name="40 % - Markeringsfarve1 2 2 3 4 2 2 2" xfId="37200" xr:uid="{00000000-0005-0000-0000-000086320000}"/>
    <cellStyle name="40 % - Markeringsfarve1 2 2 3 4 2 3" xfId="30199" xr:uid="{00000000-0005-0000-0000-000087320000}"/>
    <cellStyle name="40 % - Markeringsfarve1 2 2 3 4 3" xfId="14505" xr:uid="{00000000-0005-0000-0000-000088320000}"/>
    <cellStyle name="40 % - Markeringsfarve1 2 2 3 4 3 2" xfId="32462" xr:uid="{00000000-0005-0000-0000-000089320000}"/>
    <cellStyle name="40 % - Markeringsfarve1 2 2 3 4 4" xfId="25460" xr:uid="{00000000-0005-0000-0000-00008A320000}"/>
    <cellStyle name="40 % - Markeringsfarve1 2 2 3 5" xfId="8650" xr:uid="{00000000-0005-0000-0000-00008B320000}"/>
    <cellStyle name="40 % - Markeringsfarve1 2 2 3 5 2" xfId="16439" xr:uid="{00000000-0005-0000-0000-00008C320000}"/>
    <cellStyle name="40 % - Markeringsfarve1 2 2 3 5 2 2" xfId="34390" xr:uid="{00000000-0005-0000-0000-00008D320000}"/>
    <cellStyle name="40 % - Markeringsfarve1 2 2 3 5 3" xfId="27389" xr:uid="{00000000-0005-0000-0000-00008E320000}"/>
    <cellStyle name="40 % - Markeringsfarve1 2 2 3 6" xfId="14501" xr:uid="{00000000-0005-0000-0000-00008F320000}"/>
    <cellStyle name="40 % - Markeringsfarve1 2 2 3 6 2" xfId="32458" xr:uid="{00000000-0005-0000-0000-000090320000}"/>
    <cellStyle name="40 % - Markeringsfarve1 2 2 3 7" xfId="25456" xr:uid="{00000000-0005-0000-0000-000091320000}"/>
    <cellStyle name="40 % - Markeringsfarve1 2 2 4" xfId="6081" xr:uid="{00000000-0005-0000-0000-000092320000}"/>
    <cellStyle name="40 % - Markeringsfarve1 2 2 4 2" xfId="6082" xr:uid="{00000000-0005-0000-0000-000093320000}"/>
    <cellStyle name="40 % - Markeringsfarve1 2 2 4 2 2" xfId="6083" xr:uid="{00000000-0005-0000-0000-000094320000}"/>
    <cellStyle name="40 % - Markeringsfarve1 2 2 4 2 2 2" xfId="10809" xr:uid="{00000000-0005-0000-0000-000095320000}"/>
    <cellStyle name="40 % - Markeringsfarve1 2 2 4 2 2 2 2" xfId="18581" xr:uid="{00000000-0005-0000-0000-000096320000}"/>
    <cellStyle name="40 % - Markeringsfarve1 2 2 4 2 2 2 2 2" xfId="36532" xr:uid="{00000000-0005-0000-0000-000097320000}"/>
    <cellStyle name="40 % - Markeringsfarve1 2 2 4 2 2 2 3" xfId="29531" xr:uid="{00000000-0005-0000-0000-000098320000}"/>
    <cellStyle name="40 % - Markeringsfarve1 2 2 4 2 2 3" xfId="14508" xr:uid="{00000000-0005-0000-0000-000099320000}"/>
    <cellStyle name="40 % - Markeringsfarve1 2 2 4 2 2 3 2" xfId="32465" xr:uid="{00000000-0005-0000-0000-00009A320000}"/>
    <cellStyle name="40 % - Markeringsfarve1 2 2 4 2 2 4" xfId="25463" xr:uid="{00000000-0005-0000-0000-00009B320000}"/>
    <cellStyle name="40 % - Markeringsfarve1 2 2 4 2 3" xfId="9346" xr:uid="{00000000-0005-0000-0000-00009C320000}"/>
    <cellStyle name="40 % - Markeringsfarve1 2 2 4 2 3 2" xfId="17131" xr:uid="{00000000-0005-0000-0000-00009D320000}"/>
    <cellStyle name="40 % - Markeringsfarve1 2 2 4 2 3 2 2" xfId="35082" xr:uid="{00000000-0005-0000-0000-00009E320000}"/>
    <cellStyle name="40 % - Markeringsfarve1 2 2 4 2 3 3" xfId="28081" xr:uid="{00000000-0005-0000-0000-00009F320000}"/>
    <cellStyle name="40 % - Markeringsfarve1 2 2 4 2 4" xfId="14507" xr:uid="{00000000-0005-0000-0000-0000A0320000}"/>
    <cellStyle name="40 % - Markeringsfarve1 2 2 4 2 4 2" xfId="32464" xr:uid="{00000000-0005-0000-0000-0000A1320000}"/>
    <cellStyle name="40 % - Markeringsfarve1 2 2 4 2 5" xfId="25462" xr:uid="{00000000-0005-0000-0000-0000A2320000}"/>
    <cellStyle name="40 % - Markeringsfarve1 2 2 4 3" xfId="6084" xr:uid="{00000000-0005-0000-0000-0000A3320000}"/>
    <cellStyle name="40 % - Markeringsfarve1 2 2 4 3 2" xfId="10085" xr:uid="{00000000-0005-0000-0000-0000A4320000}"/>
    <cellStyle name="40 % - Markeringsfarve1 2 2 4 3 2 2" xfId="17866" xr:uid="{00000000-0005-0000-0000-0000A5320000}"/>
    <cellStyle name="40 % - Markeringsfarve1 2 2 4 3 2 2 2" xfId="35817" xr:uid="{00000000-0005-0000-0000-0000A6320000}"/>
    <cellStyle name="40 % - Markeringsfarve1 2 2 4 3 2 3" xfId="28816" xr:uid="{00000000-0005-0000-0000-0000A7320000}"/>
    <cellStyle name="40 % - Markeringsfarve1 2 2 4 3 3" xfId="14509" xr:uid="{00000000-0005-0000-0000-0000A8320000}"/>
    <cellStyle name="40 % - Markeringsfarve1 2 2 4 3 3 2" xfId="32466" xr:uid="{00000000-0005-0000-0000-0000A9320000}"/>
    <cellStyle name="40 % - Markeringsfarve1 2 2 4 3 4" xfId="25464" xr:uid="{00000000-0005-0000-0000-0000AA320000}"/>
    <cellStyle name="40 % - Markeringsfarve1 2 2 4 4" xfId="6085" xr:uid="{00000000-0005-0000-0000-0000AB320000}"/>
    <cellStyle name="40 % - Markeringsfarve1 2 2 4 4 2" xfId="11142" xr:uid="{00000000-0005-0000-0000-0000AC320000}"/>
    <cellStyle name="40 % - Markeringsfarve1 2 2 4 4 2 2" xfId="18910" xr:uid="{00000000-0005-0000-0000-0000AD320000}"/>
    <cellStyle name="40 % - Markeringsfarve1 2 2 4 4 2 2 2" xfId="36861" xr:uid="{00000000-0005-0000-0000-0000AE320000}"/>
    <cellStyle name="40 % - Markeringsfarve1 2 2 4 4 2 3" xfId="29860" xr:uid="{00000000-0005-0000-0000-0000AF320000}"/>
    <cellStyle name="40 % - Markeringsfarve1 2 2 4 4 3" xfId="14510" xr:uid="{00000000-0005-0000-0000-0000B0320000}"/>
    <cellStyle name="40 % - Markeringsfarve1 2 2 4 4 3 2" xfId="32467" xr:uid="{00000000-0005-0000-0000-0000B1320000}"/>
    <cellStyle name="40 % - Markeringsfarve1 2 2 4 4 4" xfId="25465" xr:uid="{00000000-0005-0000-0000-0000B2320000}"/>
    <cellStyle name="40 % - Markeringsfarve1 2 2 4 5" xfId="8651" xr:uid="{00000000-0005-0000-0000-0000B3320000}"/>
    <cellStyle name="40 % - Markeringsfarve1 2 2 4 5 2" xfId="16440" xr:uid="{00000000-0005-0000-0000-0000B4320000}"/>
    <cellStyle name="40 % - Markeringsfarve1 2 2 4 5 2 2" xfId="34391" xr:uid="{00000000-0005-0000-0000-0000B5320000}"/>
    <cellStyle name="40 % - Markeringsfarve1 2 2 4 5 3" xfId="27390" xr:uid="{00000000-0005-0000-0000-0000B6320000}"/>
    <cellStyle name="40 % - Markeringsfarve1 2 2 4 6" xfId="14506" xr:uid="{00000000-0005-0000-0000-0000B7320000}"/>
    <cellStyle name="40 % - Markeringsfarve1 2 2 4 6 2" xfId="32463" xr:uid="{00000000-0005-0000-0000-0000B8320000}"/>
    <cellStyle name="40 % - Markeringsfarve1 2 2 4 7" xfId="25461" xr:uid="{00000000-0005-0000-0000-0000B9320000}"/>
    <cellStyle name="40 % - Markeringsfarve1 2 2 5" xfId="6086" xr:uid="{00000000-0005-0000-0000-0000BA320000}"/>
    <cellStyle name="40 % - Markeringsfarve1 2 2 5 2" xfId="6087" xr:uid="{00000000-0005-0000-0000-0000BB320000}"/>
    <cellStyle name="40 % - Markeringsfarve1 2 2 5 2 2" xfId="6088" xr:uid="{00000000-0005-0000-0000-0000BC320000}"/>
    <cellStyle name="40 % - Markeringsfarve1 2 2 5 2 2 2" xfId="10926" xr:uid="{00000000-0005-0000-0000-0000BD320000}"/>
    <cellStyle name="40 % - Markeringsfarve1 2 2 5 2 2 2 2" xfId="18698" xr:uid="{00000000-0005-0000-0000-0000BE320000}"/>
    <cellStyle name="40 % - Markeringsfarve1 2 2 5 2 2 2 2 2" xfId="36649" xr:uid="{00000000-0005-0000-0000-0000BF320000}"/>
    <cellStyle name="40 % - Markeringsfarve1 2 2 5 2 2 2 3" xfId="29648" xr:uid="{00000000-0005-0000-0000-0000C0320000}"/>
    <cellStyle name="40 % - Markeringsfarve1 2 2 5 2 2 3" xfId="14513" xr:uid="{00000000-0005-0000-0000-0000C1320000}"/>
    <cellStyle name="40 % - Markeringsfarve1 2 2 5 2 2 3 2" xfId="32470" xr:uid="{00000000-0005-0000-0000-0000C2320000}"/>
    <cellStyle name="40 % - Markeringsfarve1 2 2 5 2 2 4" xfId="25468" xr:uid="{00000000-0005-0000-0000-0000C3320000}"/>
    <cellStyle name="40 % - Markeringsfarve1 2 2 5 2 3" xfId="9445" xr:uid="{00000000-0005-0000-0000-0000C4320000}"/>
    <cellStyle name="40 % - Markeringsfarve1 2 2 5 2 3 2" xfId="17230" xr:uid="{00000000-0005-0000-0000-0000C5320000}"/>
    <cellStyle name="40 % - Markeringsfarve1 2 2 5 2 3 2 2" xfId="35181" xr:uid="{00000000-0005-0000-0000-0000C6320000}"/>
    <cellStyle name="40 % - Markeringsfarve1 2 2 5 2 3 3" xfId="28180" xr:uid="{00000000-0005-0000-0000-0000C7320000}"/>
    <cellStyle name="40 % - Markeringsfarve1 2 2 5 2 4" xfId="14512" xr:uid="{00000000-0005-0000-0000-0000C8320000}"/>
    <cellStyle name="40 % - Markeringsfarve1 2 2 5 2 4 2" xfId="32469" xr:uid="{00000000-0005-0000-0000-0000C9320000}"/>
    <cellStyle name="40 % - Markeringsfarve1 2 2 5 2 5" xfId="25467" xr:uid="{00000000-0005-0000-0000-0000CA320000}"/>
    <cellStyle name="40 % - Markeringsfarve1 2 2 5 3" xfId="6089" xr:uid="{00000000-0005-0000-0000-0000CB320000}"/>
    <cellStyle name="40 % - Markeringsfarve1 2 2 5 3 2" xfId="10202" xr:uid="{00000000-0005-0000-0000-0000CC320000}"/>
    <cellStyle name="40 % - Markeringsfarve1 2 2 5 3 2 2" xfId="17983" xr:uid="{00000000-0005-0000-0000-0000CD320000}"/>
    <cellStyle name="40 % - Markeringsfarve1 2 2 5 3 2 2 2" xfId="35934" xr:uid="{00000000-0005-0000-0000-0000CE320000}"/>
    <cellStyle name="40 % - Markeringsfarve1 2 2 5 3 2 3" xfId="28933" xr:uid="{00000000-0005-0000-0000-0000CF320000}"/>
    <cellStyle name="40 % - Markeringsfarve1 2 2 5 3 3" xfId="14514" xr:uid="{00000000-0005-0000-0000-0000D0320000}"/>
    <cellStyle name="40 % - Markeringsfarve1 2 2 5 3 3 2" xfId="32471" xr:uid="{00000000-0005-0000-0000-0000D1320000}"/>
    <cellStyle name="40 % - Markeringsfarve1 2 2 5 3 4" xfId="25469" xr:uid="{00000000-0005-0000-0000-0000D2320000}"/>
    <cellStyle name="40 % - Markeringsfarve1 2 2 5 4" xfId="6090" xr:uid="{00000000-0005-0000-0000-0000D3320000}"/>
    <cellStyle name="40 % - Markeringsfarve1 2 2 5 4 2" xfId="9603" xr:uid="{00000000-0005-0000-0000-0000D4320000}"/>
    <cellStyle name="40 % - Markeringsfarve1 2 2 5 4 2 2" xfId="17387" xr:uid="{00000000-0005-0000-0000-0000D5320000}"/>
    <cellStyle name="40 % - Markeringsfarve1 2 2 5 4 2 2 2" xfId="35338" xr:uid="{00000000-0005-0000-0000-0000D6320000}"/>
    <cellStyle name="40 % - Markeringsfarve1 2 2 5 4 2 3" xfId="28337" xr:uid="{00000000-0005-0000-0000-0000D7320000}"/>
    <cellStyle name="40 % - Markeringsfarve1 2 2 5 4 3" xfId="14515" xr:uid="{00000000-0005-0000-0000-0000D8320000}"/>
    <cellStyle name="40 % - Markeringsfarve1 2 2 5 4 3 2" xfId="32472" xr:uid="{00000000-0005-0000-0000-0000D9320000}"/>
    <cellStyle name="40 % - Markeringsfarve1 2 2 5 4 4" xfId="25470" xr:uid="{00000000-0005-0000-0000-0000DA320000}"/>
    <cellStyle name="40 % - Markeringsfarve1 2 2 5 5" xfId="8652" xr:uid="{00000000-0005-0000-0000-0000DB320000}"/>
    <cellStyle name="40 % - Markeringsfarve1 2 2 5 5 2" xfId="16441" xr:uid="{00000000-0005-0000-0000-0000DC320000}"/>
    <cellStyle name="40 % - Markeringsfarve1 2 2 5 5 2 2" xfId="34392" xr:uid="{00000000-0005-0000-0000-0000DD320000}"/>
    <cellStyle name="40 % - Markeringsfarve1 2 2 5 5 3" xfId="27391" xr:uid="{00000000-0005-0000-0000-0000DE320000}"/>
    <cellStyle name="40 % - Markeringsfarve1 2 2 5 6" xfId="14511" xr:uid="{00000000-0005-0000-0000-0000DF320000}"/>
    <cellStyle name="40 % - Markeringsfarve1 2 2 5 6 2" xfId="32468" xr:uid="{00000000-0005-0000-0000-0000E0320000}"/>
    <cellStyle name="40 % - Markeringsfarve1 2 2 5 7" xfId="25466" xr:uid="{00000000-0005-0000-0000-0000E1320000}"/>
    <cellStyle name="40 % - Markeringsfarve1 2 2 6" xfId="6091" xr:uid="{00000000-0005-0000-0000-0000E2320000}"/>
    <cellStyle name="40 % - Markeringsfarve1 2 2 6 2" xfId="6092" xr:uid="{00000000-0005-0000-0000-0000E3320000}"/>
    <cellStyle name="40 % - Markeringsfarve1 2 2 6 2 2" xfId="6093" xr:uid="{00000000-0005-0000-0000-0000E4320000}"/>
    <cellStyle name="40 % - Markeringsfarve1 2 2 6 2 2 2" xfId="11033" xr:uid="{00000000-0005-0000-0000-0000E5320000}"/>
    <cellStyle name="40 % - Markeringsfarve1 2 2 6 2 2 2 2" xfId="18805" xr:uid="{00000000-0005-0000-0000-0000E6320000}"/>
    <cellStyle name="40 % - Markeringsfarve1 2 2 6 2 2 2 2 2" xfId="36756" xr:uid="{00000000-0005-0000-0000-0000E7320000}"/>
    <cellStyle name="40 % - Markeringsfarve1 2 2 6 2 2 2 3" xfId="29755" xr:uid="{00000000-0005-0000-0000-0000E8320000}"/>
    <cellStyle name="40 % - Markeringsfarve1 2 2 6 2 2 3" xfId="14518" xr:uid="{00000000-0005-0000-0000-0000E9320000}"/>
    <cellStyle name="40 % - Markeringsfarve1 2 2 6 2 2 3 2" xfId="32475" xr:uid="{00000000-0005-0000-0000-0000EA320000}"/>
    <cellStyle name="40 % - Markeringsfarve1 2 2 6 2 2 4" xfId="25473" xr:uid="{00000000-0005-0000-0000-0000EB320000}"/>
    <cellStyle name="40 % - Markeringsfarve1 2 2 6 2 3" xfId="9535" xr:uid="{00000000-0005-0000-0000-0000EC320000}"/>
    <cellStyle name="40 % - Markeringsfarve1 2 2 6 2 3 2" xfId="17320" xr:uid="{00000000-0005-0000-0000-0000ED320000}"/>
    <cellStyle name="40 % - Markeringsfarve1 2 2 6 2 3 2 2" xfId="35271" xr:uid="{00000000-0005-0000-0000-0000EE320000}"/>
    <cellStyle name="40 % - Markeringsfarve1 2 2 6 2 3 3" xfId="28270" xr:uid="{00000000-0005-0000-0000-0000EF320000}"/>
    <cellStyle name="40 % - Markeringsfarve1 2 2 6 2 4" xfId="14517" xr:uid="{00000000-0005-0000-0000-0000F0320000}"/>
    <cellStyle name="40 % - Markeringsfarve1 2 2 6 2 4 2" xfId="32474" xr:uid="{00000000-0005-0000-0000-0000F1320000}"/>
    <cellStyle name="40 % - Markeringsfarve1 2 2 6 2 5" xfId="25472" xr:uid="{00000000-0005-0000-0000-0000F2320000}"/>
    <cellStyle name="40 % - Markeringsfarve1 2 2 6 3" xfId="6094" xr:uid="{00000000-0005-0000-0000-0000F3320000}"/>
    <cellStyle name="40 % - Markeringsfarve1 2 2 6 3 2" xfId="10310" xr:uid="{00000000-0005-0000-0000-0000F4320000}"/>
    <cellStyle name="40 % - Markeringsfarve1 2 2 6 3 2 2" xfId="18091" xr:uid="{00000000-0005-0000-0000-0000F5320000}"/>
    <cellStyle name="40 % - Markeringsfarve1 2 2 6 3 2 2 2" xfId="36042" xr:uid="{00000000-0005-0000-0000-0000F6320000}"/>
    <cellStyle name="40 % - Markeringsfarve1 2 2 6 3 2 3" xfId="29041" xr:uid="{00000000-0005-0000-0000-0000F7320000}"/>
    <cellStyle name="40 % - Markeringsfarve1 2 2 6 3 3" xfId="14519" xr:uid="{00000000-0005-0000-0000-0000F8320000}"/>
    <cellStyle name="40 % - Markeringsfarve1 2 2 6 3 3 2" xfId="32476" xr:uid="{00000000-0005-0000-0000-0000F9320000}"/>
    <cellStyle name="40 % - Markeringsfarve1 2 2 6 3 4" xfId="25474" xr:uid="{00000000-0005-0000-0000-0000FA320000}"/>
    <cellStyle name="40 % - Markeringsfarve1 2 2 6 4" xfId="6095" xr:uid="{00000000-0005-0000-0000-0000FB320000}"/>
    <cellStyle name="40 % - Markeringsfarve1 2 2 6 4 2" xfId="9980" xr:uid="{00000000-0005-0000-0000-0000FC320000}"/>
    <cellStyle name="40 % - Markeringsfarve1 2 2 6 4 2 2" xfId="17762" xr:uid="{00000000-0005-0000-0000-0000FD320000}"/>
    <cellStyle name="40 % - Markeringsfarve1 2 2 6 4 2 2 2" xfId="35713" xr:uid="{00000000-0005-0000-0000-0000FE320000}"/>
    <cellStyle name="40 % - Markeringsfarve1 2 2 6 4 2 3" xfId="28712" xr:uid="{00000000-0005-0000-0000-0000FF320000}"/>
    <cellStyle name="40 % - Markeringsfarve1 2 2 6 4 3" xfId="14520" xr:uid="{00000000-0005-0000-0000-000000330000}"/>
    <cellStyle name="40 % - Markeringsfarve1 2 2 6 4 3 2" xfId="32477" xr:uid="{00000000-0005-0000-0000-000001330000}"/>
    <cellStyle name="40 % - Markeringsfarve1 2 2 6 4 4" xfId="25475" xr:uid="{00000000-0005-0000-0000-000002330000}"/>
    <cellStyle name="40 % - Markeringsfarve1 2 2 6 5" xfId="8653" xr:uid="{00000000-0005-0000-0000-000003330000}"/>
    <cellStyle name="40 % - Markeringsfarve1 2 2 6 5 2" xfId="16442" xr:uid="{00000000-0005-0000-0000-000004330000}"/>
    <cellStyle name="40 % - Markeringsfarve1 2 2 6 5 2 2" xfId="34393" xr:uid="{00000000-0005-0000-0000-000005330000}"/>
    <cellStyle name="40 % - Markeringsfarve1 2 2 6 5 3" xfId="27392" xr:uid="{00000000-0005-0000-0000-000006330000}"/>
    <cellStyle name="40 % - Markeringsfarve1 2 2 6 6" xfId="14516" xr:uid="{00000000-0005-0000-0000-000007330000}"/>
    <cellStyle name="40 % - Markeringsfarve1 2 2 6 6 2" xfId="32473" xr:uid="{00000000-0005-0000-0000-000008330000}"/>
    <cellStyle name="40 % - Markeringsfarve1 2 2 6 7" xfId="25471" xr:uid="{00000000-0005-0000-0000-000009330000}"/>
    <cellStyle name="40 % - Markeringsfarve1 2 2 7" xfId="6096" xr:uid="{00000000-0005-0000-0000-00000A330000}"/>
    <cellStyle name="40 % - Markeringsfarve1 2 2 7 2" xfId="6097" xr:uid="{00000000-0005-0000-0000-00000B330000}"/>
    <cellStyle name="40 % - Markeringsfarve1 2 2 7 2 2" xfId="10452" xr:uid="{00000000-0005-0000-0000-00000C330000}"/>
    <cellStyle name="40 % - Markeringsfarve1 2 2 7 2 2 2" xfId="18224" xr:uid="{00000000-0005-0000-0000-00000D330000}"/>
    <cellStyle name="40 % - Markeringsfarve1 2 2 7 2 2 2 2" xfId="36175" xr:uid="{00000000-0005-0000-0000-00000E330000}"/>
    <cellStyle name="40 % - Markeringsfarve1 2 2 7 2 2 3" xfId="29174" xr:uid="{00000000-0005-0000-0000-00000F330000}"/>
    <cellStyle name="40 % - Markeringsfarve1 2 2 7 2 3" xfId="14522" xr:uid="{00000000-0005-0000-0000-000010330000}"/>
    <cellStyle name="40 % - Markeringsfarve1 2 2 7 2 3 2" xfId="32479" xr:uid="{00000000-0005-0000-0000-000011330000}"/>
    <cellStyle name="40 % - Markeringsfarve1 2 2 7 2 4" xfId="25477" xr:uid="{00000000-0005-0000-0000-000012330000}"/>
    <cellStyle name="40 % - Markeringsfarve1 2 2 7 3" xfId="9045" xr:uid="{00000000-0005-0000-0000-000013330000}"/>
    <cellStyle name="40 % - Markeringsfarve1 2 2 7 3 2" xfId="16833" xr:uid="{00000000-0005-0000-0000-000014330000}"/>
    <cellStyle name="40 % - Markeringsfarve1 2 2 7 3 2 2" xfId="34784" xr:uid="{00000000-0005-0000-0000-000015330000}"/>
    <cellStyle name="40 % - Markeringsfarve1 2 2 7 3 3" xfId="27783" xr:uid="{00000000-0005-0000-0000-000016330000}"/>
    <cellStyle name="40 % - Markeringsfarve1 2 2 7 4" xfId="14521" xr:uid="{00000000-0005-0000-0000-000017330000}"/>
    <cellStyle name="40 % - Markeringsfarve1 2 2 7 4 2" xfId="32478" xr:uid="{00000000-0005-0000-0000-000018330000}"/>
    <cellStyle name="40 % - Markeringsfarve1 2 2 7 5" xfId="25476" xr:uid="{00000000-0005-0000-0000-000019330000}"/>
    <cellStyle name="40 % - Markeringsfarve1 2 2 8" xfId="6098" xr:uid="{00000000-0005-0000-0000-00001A330000}"/>
    <cellStyle name="40 % - Markeringsfarve1 2 2 8 2" xfId="9680" xr:uid="{00000000-0005-0000-0000-00001B330000}"/>
    <cellStyle name="40 % - Markeringsfarve1 2 2 8 2 2" xfId="17462" xr:uid="{00000000-0005-0000-0000-00001C330000}"/>
    <cellStyle name="40 % - Markeringsfarve1 2 2 8 2 2 2" xfId="35413" xr:uid="{00000000-0005-0000-0000-00001D330000}"/>
    <cellStyle name="40 % - Markeringsfarve1 2 2 8 2 3" xfId="28412" xr:uid="{00000000-0005-0000-0000-00001E330000}"/>
    <cellStyle name="40 % - Markeringsfarve1 2 2 8 3" xfId="14523" xr:uid="{00000000-0005-0000-0000-00001F330000}"/>
    <cellStyle name="40 % - Markeringsfarve1 2 2 8 3 2" xfId="32480" xr:uid="{00000000-0005-0000-0000-000020330000}"/>
    <cellStyle name="40 % - Markeringsfarve1 2 2 8 4" xfId="25478" xr:uid="{00000000-0005-0000-0000-000021330000}"/>
    <cellStyle name="40 % - Markeringsfarve1 2 2 9" xfId="6099" xr:uid="{00000000-0005-0000-0000-000022330000}"/>
    <cellStyle name="40 % - Markeringsfarve1 2 2 9 2" xfId="11544" xr:uid="{00000000-0005-0000-0000-000023330000}"/>
    <cellStyle name="40 % - Markeringsfarve1 2 2 9 2 2" xfId="19298" xr:uid="{00000000-0005-0000-0000-000024330000}"/>
    <cellStyle name="40 % - Markeringsfarve1 2 2 9 2 2 2" xfId="37249" xr:uid="{00000000-0005-0000-0000-000025330000}"/>
    <cellStyle name="40 % - Markeringsfarve1 2 2 9 2 3" xfId="30248" xr:uid="{00000000-0005-0000-0000-000026330000}"/>
    <cellStyle name="40 % - Markeringsfarve1 2 2 9 3" xfId="14524" xr:uid="{00000000-0005-0000-0000-000027330000}"/>
    <cellStyle name="40 % - Markeringsfarve1 2 2 9 3 2" xfId="32481" xr:uid="{00000000-0005-0000-0000-000028330000}"/>
    <cellStyle name="40 % - Markeringsfarve1 2 2 9 4" xfId="25479" xr:uid="{00000000-0005-0000-0000-000029330000}"/>
    <cellStyle name="40 % - Markeringsfarve1 2 3" xfId="2941" xr:uid="{00000000-0005-0000-0000-00002A330000}"/>
    <cellStyle name="40 % - Markeringsfarve1 2 3 10" xfId="8654" xr:uid="{00000000-0005-0000-0000-00002B330000}"/>
    <cellStyle name="40 % - Markeringsfarve1 2 3 10 2" xfId="16443" xr:uid="{00000000-0005-0000-0000-00002C330000}"/>
    <cellStyle name="40 % - Markeringsfarve1 2 3 10 2 2" xfId="34394" xr:uid="{00000000-0005-0000-0000-00002D330000}"/>
    <cellStyle name="40 % - Markeringsfarve1 2 3 10 3" xfId="27393" xr:uid="{00000000-0005-0000-0000-00002E330000}"/>
    <cellStyle name="40 % - Markeringsfarve1 2 3 11" xfId="14525" xr:uid="{00000000-0005-0000-0000-00002F330000}"/>
    <cellStyle name="40 % - Markeringsfarve1 2 3 11 2" xfId="32482" xr:uid="{00000000-0005-0000-0000-000030330000}"/>
    <cellStyle name="40 % - Markeringsfarve1 2 3 12" xfId="6100" xr:uid="{00000000-0005-0000-0000-000031330000}"/>
    <cellStyle name="40 % - Markeringsfarve1 2 3 12 2" xfId="25480" xr:uid="{00000000-0005-0000-0000-000032330000}"/>
    <cellStyle name="40 % - Markeringsfarve1 2 3 13" xfId="22319" xr:uid="{00000000-0005-0000-0000-000033330000}"/>
    <cellStyle name="40 % - Markeringsfarve1 2 3 2" xfId="2942" xr:uid="{00000000-0005-0000-0000-000034330000}"/>
    <cellStyle name="40 % - Markeringsfarve1 2 3 2 2" xfId="6102" xr:uid="{00000000-0005-0000-0000-000035330000}"/>
    <cellStyle name="40 % - Markeringsfarve1 2 3 2 2 2" xfId="6103" xr:uid="{00000000-0005-0000-0000-000036330000}"/>
    <cellStyle name="40 % - Markeringsfarve1 2 3 2 2 2 2" xfId="10610" xr:uid="{00000000-0005-0000-0000-000037330000}"/>
    <cellStyle name="40 % - Markeringsfarve1 2 3 2 2 2 2 2" xfId="18382" xr:uid="{00000000-0005-0000-0000-000038330000}"/>
    <cellStyle name="40 % - Markeringsfarve1 2 3 2 2 2 2 2 2" xfId="36333" xr:uid="{00000000-0005-0000-0000-000039330000}"/>
    <cellStyle name="40 % - Markeringsfarve1 2 3 2 2 2 2 3" xfId="29332" xr:uid="{00000000-0005-0000-0000-00003A330000}"/>
    <cellStyle name="40 % - Markeringsfarve1 2 3 2 2 2 3" xfId="14528" xr:uid="{00000000-0005-0000-0000-00003B330000}"/>
    <cellStyle name="40 % - Markeringsfarve1 2 3 2 2 2 3 2" xfId="32485" xr:uid="{00000000-0005-0000-0000-00003C330000}"/>
    <cellStyle name="40 % - Markeringsfarve1 2 3 2 2 2 4" xfId="25483" xr:uid="{00000000-0005-0000-0000-00003D330000}"/>
    <cellStyle name="40 % - Markeringsfarve1 2 3 2 2 3" xfId="9177" xr:uid="{00000000-0005-0000-0000-00003E330000}"/>
    <cellStyle name="40 % - Markeringsfarve1 2 3 2 2 3 2" xfId="16965" xr:uid="{00000000-0005-0000-0000-00003F330000}"/>
    <cellStyle name="40 % - Markeringsfarve1 2 3 2 2 3 2 2" xfId="34916" xr:uid="{00000000-0005-0000-0000-000040330000}"/>
    <cellStyle name="40 % - Markeringsfarve1 2 3 2 2 3 3" xfId="27915" xr:uid="{00000000-0005-0000-0000-000041330000}"/>
    <cellStyle name="40 % - Markeringsfarve1 2 3 2 2 4" xfId="14527" xr:uid="{00000000-0005-0000-0000-000042330000}"/>
    <cellStyle name="40 % - Markeringsfarve1 2 3 2 2 4 2" xfId="32484" xr:uid="{00000000-0005-0000-0000-000043330000}"/>
    <cellStyle name="40 % - Markeringsfarve1 2 3 2 2 5" xfId="25482" xr:uid="{00000000-0005-0000-0000-000044330000}"/>
    <cellStyle name="40 % - Markeringsfarve1 2 3 2 3" xfId="6104" xr:uid="{00000000-0005-0000-0000-000045330000}"/>
    <cellStyle name="40 % - Markeringsfarve1 2 3 2 3 2" xfId="9840" xr:uid="{00000000-0005-0000-0000-000046330000}"/>
    <cellStyle name="40 % - Markeringsfarve1 2 3 2 3 2 2" xfId="17622" xr:uid="{00000000-0005-0000-0000-000047330000}"/>
    <cellStyle name="40 % - Markeringsfarve1 2 3 2 3 2 2 2" xfId="35573" xr:uid="{00000000-0005-0000-0000-000048330000}"/>
    <cellStyle name="40 % - Markeringsfarve1 2 3 2 3 2 3" xfId="28572" xr:uid="{00000000-0005-0000-0000-000049330000}"/>
    <cellStyle name="40 % - Markeringsfarve1 2 3 2 3 3" xfId="14529" xr:uid="{00000000-0005-0000-0000-00004A330000}"/>
    <cellStyle name="40 % - Markeringsfarve1 2 3 2 3 3 2" xfId="32486" xr:uid="{00000000-0005-0000-0000-00004B330000}"/>
    <cellStyle name="40 % - Markeringsfarve1 2 3 2 3 4" xfId="25484" xr:uid="{00000000-0005-0000-0000-00004C330000}"/>
    <cellStyle name="40 % - Markeringsfarve1 2 3 2 4" xfId="6105" xr:uid="{00000000-0005-0000-0000-00004D330000}"/>
    <cellStyle name="40 % - Markeringsfarve1 2 3 2 4 2" xfId="11673" xr:uid="{00000000-0005-0000-0000-00004E330000}"/>
    <cellStyle name="40 % - Markeringsfarve1 2 3 2 4 2 2" xfId="19420" xr:uid="{00000000-0005-0000-0000-00004F330000}"/>
    <cellStyle name="40 % - Markeringsfarve1 2 3 2 4 2 2 2" xfId="37371" xr:uid="{00000000-0005-0000-0000-000050330000}"/>
    <cellStyle name="40 % - Markeringsfarve1 2 3 2 4 2 3" xfId="30370" xr:uid="{00000000-0005-0000-0000-000051330000}"/>
    <cellStyle name="40 % - Markeringsfarve1 2 3 2 4 3" xfId="14530" xr:uid="{00000000-0005-0000-0000-000052330000}"/>
    <cellStyle name="40 % - Markeringsfarve1 2 3 2 4 3 2" xfId="32487" xr:uid="{00000000-0005-0000-0000-000053330000}"/>
    <cellStyle name="40 % - Markeringsfarve1 2 3 2 4 4" xfId="25485" xr:uid="{00000000-0005-0000-0000-000054330000}"/>
    <cellStyle name="40 % - Markeringsfarve1 2 3 2 5" xfId="8655" xr:uid="{00000000-0005-0000-0000-000055330000}"/>
    <cellStyle name="40 % - Markeringsfarve1 2 3 2 5 2" xfId="16444" xr:uid="{00000000-0005-0000-0000-000056330000}"/>
    <cellStyle name="40 % - Markeringsfarve1 2 3 2 5 2 2" xfId="34395" xr:uid="{00000000-0005-0000-0000-000057330000}"/>
    <cellStyle name="40 % - Markeringsfarve1 2 3 2 5 3" xfId="27394" xr:uid="{00000000-0005-0000-0000-000058330000}"/>
    <cellStyle name="40 % - Markeringsfarve1 2 3 2 6" xfId="14526" xr:uid="{00000000-0005-0000-0000-000059330000}"/>
    <cellStyle name="40 % - Markeringsfarve1 2 3 2 6 2" xfId="32483" xr:uid="{00000000-0005-0000-0000-00005A330000}"/>
    <cellStyle name="40 % - Markeringsfarve1 2 3 2 7" xfId="6101" xr:uid="{00000000-0005-0000-0000-00005B330000}"/>
    <cellStyle name="40 % - Markeringsfarve1 2 3 2 7 2" xfId="25481" xr:uid="{00000000-0005-0000-0000-00005C330000}"/>
    <cellStyle name="40 % - Markeringsfarve1 2 3 2 8" xfId="22320" xr:uid="{00000000-0005-0000-0000-00005D330000}"/>
    <cellStyle name="40 % - Markeringsfarve1 2 3 3" xfId="6106" xr:uid="{00000000-0005-0000-0000-00005E330000}"/>
    <cellStyle name="40 % - Markeringsfarve1 2 3 3 2" xfId="6107" xr:uid="{00000000-0005-0000-0000-00005F330000}"/>
    <cellStyle name="40 % - Markeringsfarve1 2 3 3 2 2" xfId="6108" xr:uid="{00000000-0005-0000-0000-000060330000}"/>
    <cellStyle name="40 % - Markeringsfarve1 2 3 3 2 2 2" xfId="10680" xr:uid="{00000000-0005-0000-0000-000061330000}"/>
    <cellStyle name="40 % - Markeringsfarve1 2 3 3 2 2 2 2" xfId="18452" xr:uid="{00000000-0005-0000-0000-000062330000}"/>
    <cellStyle name="40 % - Markeringsfarve1 2 3 3 2 2 2 2 2" xfId="36403" xr:uid="{00000000-0005-0000-0000-000063330000}"/>
    <cellStyle name="40 % - Markeringsfarve1 2 3 3 2 2 2 3" xfId="29402" xr:uid="{00000000-0005-0000-0000-000064330000}"/>
    <cellStyle name="40 % - Markeringsfarve1 2 3 3 2 2 3" xfId="14533" xr:uid="{00000000-0005-0000-0000-000065330000}"/>
    <cellStyle name="40 % - Markeringsfarve1 2 3 3 2 2 3 2" xfId="32490" xr:uid="{00000000-0005-0000-0000-000066330000}"/>
    <cellStyle name="40 % - Markeringsfarve1 2 3 3 2 2 4" xfId="25488" xr:uid="{00000000-0005-0000-0000-000067330000}"/>
    <cellStyle name="40 % - Markeringsfarve1 2 3 3 2 3" xfId="9235" xr:uid="{00000000-0005-0000-0000-000068330000}"/>
    <cellStyle name="40 % - Markeringsfarve1 2 3 3 2 3 2" xfId="17023" xr:uid="{00000000-0005-0000-0000-000069330000}"/>
    <cellStyle name="40 % - Markeringsfarve1 2 3 3 2 3 2 2" xfId="34974" xr:uid="{00000000-0005-0000-0000-00006A330000}"/>
    <cellStyle name="40 % - Markeringsfarve1 2 3 3 2 3 3" xfId="27973" xr:uid="{00000000-0005-0000-0000-00006B330000}"/>
    <cellStyle name="40 % - Markeringsfarve1 2 3 3 2 4" xfId="14532" xr:uid="{00000000-0005-0000-0000-00006C330000}"/>
    <cellStyle name="40 % - Markeringsfarve1 2 3 3 2 4 2" xfId="32489" xr:uid="{00000000-0005-0000-0000-00006D330000}"/>
    <cellStyle name="40 % - Markeringsfarve1 2 3 3 2 5" xfId="25487" xr:uid="{00000000-0005-0000-0000-00006E330000}"/>
    <cellStyle name="40 % - Markeringsfarve1 2 3 3 3" xfId="6109" xr:uid="{00000000-0005-0000-0000-00006F330000}"/>
    <cellStyle name="40 % - Markeringsfarve1 2 3 3 3 2" xfId="9910" xr:uid="{00000000-0005-0000-0000-000070330000}"/>
    <cellStyle name="40 % - Markeringsfarve1 2 3 3 3 2 2" xfId="17692" xr:uid="{00000000-0005-0000-0000-000071330000}"/>
    <cellStyle name="40 % - Markeringsfarve1 2 3 3 3 2 2 2" xfId="35643" xr:uid="{00000000-0005-0000-0000-000072330000}"/>
    <cellStyle name="40 % - Markeringsfarve1 2 3 3 3 2 3" xfId="28642" xr:uid="{00000000-0005-0000-0000-000073330000}"/>
    <cellStyle name="40 % - Markeringsfarve1 2 3 3 3 3" xfId="14534" xr:uid="{00000000-0005-0000-0000-000074330000}"/>
    <cellStyle name="40 % - Markeringsfarve1 2 3 3 3 3 2" xfId="32491" xr:uid="{00000000-0005-0000-0000-000075330000}"/>
    <cellStyle name="40 % - Markeringsfarve1 2 3 3 3 4" xfId="25489" xr:uid="{00000000-0005-0000-0000-000076330000}"/>
    <cellStyle name="40 % - Markeringsfarve1 2 3 3 4" xfId="6110" xr:uid="{00000000-0005-0000-0000-000077330000}"/>
    <cellStyle name="40 % - Markeringsfarve1 2 3 3 4 2" xfId="11393" xr:uid="{00000000-0005-0000-0000-000078330000}"/>
    <cellStyle name="40 % - Markeringsfarve1 2 3 3 4 2 2" xfId="19153" xr:uid="{00000000-0005-0000-0000-000079330000}"/>
    <cellStyle name="40 % - Markeringsfarve1 2 3 3 4 2 2 2" xfId="37104" xr:uid="{00000000-0005-0000-0000-00007A330000}"/>
    <cellStyle name="40 % - Markeringsfarve1 2 3 3 4 2 3" xfId="30103" xr:uid="{00000000-0005-0000-0000-00007B330000}"/>
    <cellStyle name="40 % - Markeringsfarve1 2 3 3 4 3" xfId="14535" xr:uid="{00000000-0005-0000-0000-00007C330000}"/>
    <cellStyle name="40 % - Markeringsfarve1 2 3 3 4 3 2" xfId="32492" xr:uid="{00000000-0005-0000-0000-00007D330000}"/>
    <cellStyle name="40 % - Markeringsfarve1 2 3 3 4 4" xfId="25490" xr:uid="{00000000-0005-0000-0000-00007E330000}"/>
    <cellStyle name="40 % - Markeringsfarve1 2 3 3 5" xfId="8656" xr:uid="{00000000-0005-0000-0000-00007F330000}"/>
    <cellStyle name="40 % - Markeringsfarve1 2 3 3 5 2" xfId="16445" xr:uid="{00000000-0005-0000-0000-000080330000}"/>
    <cellStyle name="40 % - Markeringsfarve1 2 3 3 5 2 2" xfId="34396" xr:uid="{00000000-0005-0000-0000-000081330000}"/>
    <cellStyle name="40 % - Markeringsfarve1 2 3 3 5 3" xfId="27395" xr:uid="{00000000-0005-0000-0000-000082330000}"/>
    <cellStyle name="40 % - Markeringsfarve1 2 3 3 6" xfId="14531" xr:uid="{00000000-0005-0000-0000-000083330000}"/>
    <cellStyle name="40 % - Markeringsfarve1 2 3 3 6 2" xfId="32488" xr:uid="{00000000-0005-0000-0000-000084330000}"/>
    <cellStyle name="40 % - Markeringsfarve1 2 3 3 7" xfId="25486" xr:uid="{00000000-0005-0000-0000-000085330000}"/>
    <cellStyle name="40 % - Markeringsfarve1 2 3 4" xfId="6111" xr:uid="{00000000-0005-0000-0000-000086330000}"/>
    <cellStyle name="40 % - Markeringsfarve1 2 3 4 2" xfId="6112" xr:uid="{00000000-0005-0000-0000-000087330000}"/>
    <cellStyle name="40 % - Markeringsfarve1 2 3 4 2 2" xfId="6113" xr:uid="{00000000-0005-0000-0000-000088330000}"/>
    <cellStyle name="40 % - Markeringsfarve1 2 3 4 2 2 2" xfId="10848" xr:uid="{00000000-0005-0000-0000-000089330000}"/>
    <cellStyle name="40 % - Markeringsfarve1 2 3 4 2 2 2 2" xfId="18620" xr:uid="{00000000-0005-0000-0000-00008A330000}"/>
    <cellStyle name="40 % - Markeringsfarve1 2 3 4 2 2 2 2 2" xfId="36571" xr:uid="{00000000-0005-0000-0000-00008B330000}"/>
    <cellStyle name="40 % - Markeringsfarve1 2 3 4 2 2 2 3" xfId="29570" xr:uid="{00000000-0005-0000-0000-00008C330000}"/>
    <cellStyle name="40 % - Markeringsfarve1 2 3 4 2 2 3" xfId="14538" xr:uid="{00000000-0005-0000-0000-00008D330000}"/>
    <cellStyle name="40 % - Markeringsfarve1 2 3 4 2 2 3 2" xfId="32495" xr:uid="{00000000-0005-0000-0000-00008E330000}"/>
    <cellStyle name="40 % - Markeringsfarve1 2 3 4 2 2 4" xfId="25493" xr:uid="{00000000-0005-0000-0000-00008F330000}"/>
    <cellStyle name="40 % - Markeringsfarve1 2 3 4 2 3" xfId="9379" xr:uid="{00000000-0005-0000-0000-000090330000}"/>
    <cellStyle name="40 % - Markeringsfarve1 2 3 4 2 3 2" xfId="17164" xr:uid="{00000000-0005-0000-0000-000091330000}"/>
    <cellStyle name="40 % - Markeringsfarve1 2 3 4 2 3 2 2" xfId="35115" xr:uid="{00000000-0005-0000-0000-000092330000}"/>
    <cellStyle name="40 % - Markeringsfarve1 2 3 4 2 3 3" xfId="28114" xr:uid="{00000000-0005-0000-0000-000093330000}"/>
    <cellStyle name="40 % - Markeringsfarve1 2 3 4 2 4" xfId="14537" xr:uid="{00000000-0005-0000-0000-000094330000}"/>
    <cellStyle name="40 % - Markeringsfarve1 2 3 4 2 4 2" xfId="32494" xr:uid="{00000000-0005-0000-0000-000095330000}"/>
    <cellStyle name="40 % - Markeringsfarve1 2 3 4 2 5" xfId="25492" xr:uid="{00000000-0005-0000-0000-000096330000}"/>
    <cellStyle name="40 % - Markeringsfarve1 2 3 4 3" xfId="6114" xr:uid="{00000000-0005-0000-0000-000097330000}"/>
    <cellStyle name="40 % - Markeringsfarve1 2 3 4 3 2" xfId="10124" xr:uid="{00000000-0005-0000-0000-000098330000}"/>
    <cellStyle name="40 % - Markeringsfarve1 2 3 4 3 2 2" xfId="17905" xr:uid="{00000000-0005-0000-0000-000099330000}"/>
    <cellStyle name="40 % - Markeringsfarve1 2 3 4 3 2 2 2" xfId="35856" xr:uid="{00000000-0005-0000-0000-00009A330000}"/>
    <cellStyle name="40 % - Markeringsfarve1 2 3 4 3 2 3" xfId="28855" xr:uid="{00000000-0005-0000-0000-00009B330000}"/>
    <cellStyle name="40 % - Markeringsfarve1 2 3 4 3 3" xfId="14539" xr:uid="{00000000-0005-0000-0000-00009C330000}"/>
    <cellStyle name="40 % - Markeringsfarve1 2 3 4 3 3 2" xfId="32496" xr:uid="{00000000-0005-0000-0000-00009D330000}"/>
    <cellStyle name="40 % - Markeringsfarve1 2 3 4 3 4" xfId="25494" xr:uid="{00000000-0005-0000-0000-00009E330000}"/>
    <cellStyle name="40 % - Markeringsfarve1 2 3 4 4" xfId="6115" xr:uid="{00000000-0005-0000-0000-00009F330000}"/>
    <cellStyle name="40 % - Markeringsfarve1 2 3 4 4 2" xfId="11614" xr:uid="{00000000-0005-0000-0000-0000A0330000}"/>
    <cellStyle name="40 % - Markeringsfarve1 2 3 4 4 2 2" xfId="19365" xr:uid="{00000000-0005-0000-0000-0000A1330000}"/>
    <cellStyle name="40 % - Markeringsfarve1 2 3 4 4 2 2 2" xfId="37316" xr:uid="{00000000-0005-0000-0000-0000A2330000}"/>
    <cellStyle name="40 % - Markeringsfarve1 2 3 4 4 2 3" xfId="30315" xr:uid="{00000000-0005-0000-0000-0000A3330000}"/>
    <cellStyle name="40 % - Markeringsfarve1 2 3 4 4 3" xfId="14540" xr:uid="{00000000-0005-0000-0000-0000A4330000}"/>
    <cellStyle name="40 % - Markeringsfarve1 2 3 4 4 3 2" xfId="32497" xr:uid="{00000000-0005-0000-0000-0000A5330000}"/>
    <cellStyle name="40 % - Markeringsfarve1 2 3 4 4 4" xfId="25495" xr:uid="{00000000-0005-0000-0000-0000A6330000}"/>
    <cellStyle name="40 % - Markeringsfarve1 2 3 4 5" xfId="8657" xr:uid="{00000000-0005-0000-0000-0000A7330000}"/>
    <cellStyle name="40 % - Markeringsfarve1 2 3 4 5 2" xfId="16446" xr:uid="{00000000-0005-0000-0000-0000A8330000}"/>
    <cellStyle name="40 % - Markeringsfarve1 2 3 4 5 2 2" xfId="34397" xr:uid="{00000000-0005-0000-0000-0000A9330000}"/>
    <cellStyle name="40 % - Markeringsfarve1 2 3 4 5 3" xfId="27396" xr:uid="{00000000-0005-0000-0000-0000AA330000}"/>
    <cellStyle name="40 % - Markeringsfarve1 2 3 4 6" xfId="14536" xr:uid="{00000000-0005-0000-0000-0000AB330000}"/>
    <cellStyle name="40 % - Markeringsfarve1 2 3 4 6 2" xfId="32493" xr:uid="{00000000-0005-0000-0000-0000AC330000}"/>
    <cellStyle name="40 % - Markeringsfarve1 2 3 4 7" xfId="25491" xr:uid="{00000000-0005-0000-0000-0000AD330000}"/>
    <cellStyle name="40 % - Markeringsfarve1 2 3 5" xfId="6116" xr:uid="{00000000-0005-0000-0000-0000AE330000}"/>
    <cellStyle name="40 % - Markeringsfarve1 2 3 5 2" xfId="6117" xr:uid="{00000000-0005-0000-0000-0000AF330000}"/>
    <cellStyle name="40 % - Markeringsfarve1 2 3 5 2 2" xfId="6118" xr:uid="{00000000-0005-0000-0000-0000B0330000}"/>
    <cellStyle name="40 % - Markeringsfarve1 2 3 5 2 2 2" xfId="10965" xr:uid="{00000000-0005-0000-0000-0000B1330000}"/>
    <cellStyle name="40 % - Markeringsfarve1 2 3 5 2 2 2 2" xfId="18737" xr:uid="{00000000-0005-0000-0000-0000B2330000}"/>
    <cellStyle name="40 % - Markeringsfarve1 2 3 5 2 2 2 2 2" xfId="36688" xr:uid="{00000000-0005-0000-0000-0000B3330000}"/>
    <cellStyle name="40 % - Markeringsfarve1 2 3 5 2 2 2 3" xfId="29687" xr:uid="{00000000-0005-0000-0000-0000B4330000}"/>
    <cellStyle name="40 % - Markeringsfarve1 2 3 5 2 2 3" xfId="14543" xr:uid="{00000000-0005-0000-0000-0000B5330000}"/>
    <cellStyle name="40 % - Markeringsfarve1 2 3 5 2 2 3 2" xfId="32500" xr:uid="{00000000-0005-0000-0000-0000B6330000}"/>
    <cellStyle name="40 % - Markeringsfarve1 2 3 5 2 2 4" xfId="25498" xr:uid="{00000000-0005-0000-0000-0000B7330000}"/>
    <cellStyle name="40 % - Markeringsfarve1 2 3 5 2 3" xfId="9478" xr:uid="{00000000-0005-0000-0000-0000B8330000}"/>
    <cellStyle name="40 % - Markeringsfarve1 2 3 5 2 3 2" xfId="17263" xr:uid="{00000000-0005-0000-0000-0000B9330000}"/>
    <cellStyle name="40 % - Markeringsfarve1 2 3 5 2 3 2 2" xfId="35214" xr:uid="{00000000-0005-0000-0000-0000BA330000}"/>
    <cellStyle name="40 % - Markeringsfarve1 2 3 5 2 3 3" xfId="28213" xr:uid="{00000000-0005-0000-0000-0000BB330000}"/>
    <cellStyle name="40 % - Markeringsfarve1 2 3 5 2 4" xfId="14542" xr:uid="{00000000-0005-0000-0000-0000BC330000}"/>
    <cellStyle name="40 % - Markeringsfarve1 2 3 5 2 4 2" xfId="32499" xr:uid="{00000000-0005-0000-0000-0000BD330000}"/>
    <cellStyle name="40 % - Markeringsfarve1 2 3 5 2 5" xfId="25497" xr:uid="{00000000-0005-0000-0000-0000BE330000}"/>
    <cellStyle name="40 % - Markeringsfarve1 2 3 5 3" xfId="6119" xr:uid="{00000000-0005-0000-0000-0000BF330000}"/>
    <cellStyle name="40 % - Markeringsfarve1 2 3 5 3 2" xfId="10241" xr:uid="{00000000-0005-0000-0000-0000C0330000}"/>
    <cellStyle name="40 % - Markeringsfarve1 2 3 5 3 2 2" xfId="18022" xr:uid="{00000000-0005-0000-0000-0000C1330000}"/>
    <cellStyle name="40 % - Markeringsfarve1 2 3 5 3 2 2 2" xfId="35973" xr:uid="{00000000-0005-0000-0000-0000C2330000}"/>
    <cellStyle name="40 % - Markeringsfarve1 2 3 5 3 2 3" xfId="28972" xr:uid="{00000000-0005-0000-0000-0000C3330000}"/>
    <cellStyle name="40 % - Markeringsfarve1 2 3 5 3 3" xfId="14544" xr:uid="{00000000-0005-0000-0000-0000C4330000}"/>
    <cellStyle name="40 % - Markeringsfarve1 2 3 5 3 3 2" xfId="32501" xr:uid="{00000000-0005-0000-0000-0000C5330000}"/>
    <cellStyle name="40 % - Markeringsfarve1 2 3 5 3 4" xfId="25499" xr:uid="{00000000-0005-0000-0000-0000C6330000}"/>
    <cellStyle name="40 % - Markeringsfarve1 2 3 5 4" xfId="6120" xr:uid="{00000000-0005-0000-0000-0000C7330000}"/>
    <cellStyle name="40 % - Markeringsfarve1 2 3 5 4 2" xfId="11337" xr:uid="{00000000-0005-0000-0000-0000C8330000}"/>
    <cellStyle name="40 % - Markeringsfarve1 2 3 5 4 2 2" xfId="19100" xr:uid="{00000000-0005-0000-0000-0000C9330000}"/>
    <cellStyle name="40 % - Markeringsfarve1 2 3 5 4 2 2 2" xfId="37051" xr:uid="{00000000-0005-0000-0000-0000CA330000}"/>
    <cellStyle name="40 % - Markeringsfarve1 2 3 5 4 2 3" xfId="30050" xr:uid="{00000000-0005-0000-0000-0000CB330000}"/>
    <cellStyle name="40 % - Markeringsfarve1 2 3 5 4 3" xfId="14545" xr:uid="{00000000-0005-0000-0000-0000CC330000}"/>
    <cellStyle name="40 % - Markeringsfarve1 2 3 5 4 3 2" xfId="32502" xr:uid="{00000000-0005-0000-0000-0000CD330000}"/>
    <cellStyle name="40 % - Markeringsfarve1 2 3 5 4 4" xfId="25500" xr:uid="{00000000-0005-0000-0000-0000CE330000}"/>
    <cellStyle name="40 % - Markeringsfarve1 2 3 5 5" xfId="8658" xr:uid="{00000000-0005-0000-0000-0000CF330000}"/>
    <cellStyle name="40 % - Markeringsfarve1 2 3 5 5 2" xfId="16447" xr:uid="{00000000-0005-0000-0000-0000D0330000}"/>
    <cellStyle name="40 % - Markeringsfarve1 2 3 5 5 2 2" xfId="34398" xr:uid="{00000000-0005-0000-0000-0000D1330000}"/>
    <cellStyle name="40 % - Markeringsfarve1 2 3 5 5 3" xfId="27397" xr:uid="{00000000-0005-0000-0000-0000D2330000}"/>
    <cellStyle name="40 % - Markeringsfarve1 2 3 5 6" xfId="14541" xr:uid="{00000000-0005-0000-0000-0000D3330000}"/>
    <cellStyle name="40 % - Markeringsfarve1 2 3 5 6 2" xfId="32498" xr:uid="{00000000-0005-0000-0000-0000D4330000}"/>
    <cellStyle name="40 % - Markeringsfarve1 2 3 5 7" xfId="25496" xr:uid="{00000000-0005-0000-0000-0000D5330000}"/>
    <cellStyle name="40 % - Markeringsfarve1 2 3 6" xfId="6121" xr:uid="{00000000-0005-0000-0000-0000D6330000}"/>
    <cellStyle name="40 % - Markeringsfarve1 2 3 6 2" xfId="6122" xr:uid="{00000000-0005-0000-0000-0000D7330000}"/>
    <cellStyle name="40 % - Markeringsfarve1 2 3 6 2 2" xfId="6123" xr:uid="{00000000-0005-0000-0000-0000D8330000}"/>
    <cellStyle name="40 % - Markeringsfarve1 2 3 6 2 2 2" xfId="11034" xr:uid="{00000000-0005-0000-0000-0000D9330000}"/>
    <cellStyle name="40 % - Markeringsfarve1 2 3 6 2 2 2 2" xfId="18806" xr:uid="{00000000-0005-0000-0000-0000DA330000}"/>
    <cellStyle name="40 % - Markeringsfarve1 2 3 6 2 2 2 2 2" xfId="36757" xr:uid="{00000000-0005-0000-0000-0000DB330000}"/>
    <cellStyle name="40 % - Markeringsfarve1 2 3 6 2 2 2 3" xfId="29756" xr:uid="{00000000-0005-0000-0000-0000DC330000}"/>
    <cellStyle name="40 % - Markeringsfarve1 2 3 6 2 2 3" xfId="14548" xr:uid="{00000000-0005-0000-0000-0000DD330000}"/>
    <cellStyle name="40 % - Markeringsfarve1 2 3 6 2 2 3 2" xfId="32505" xr:uid="{00000000-0005-0000-0000-0000DE330000}"/>
    <cellStyle name="40 % - Markeringsfarve1 2 3 6 2 2 4" xfId="25503" xr:uid="{00000000-0005-0000-0000-0000DF330000}"/>
    <cellStyle name="40 % - Markeringsfarve1 2 3 6 2 3" xfId="9536" xr:uid="{00000000-0005-0000-0000-0000E0330000}"/>
    <cellStyle name="40 % - Markeringsfarve1 2 3 6 2 3 2" xfId="17321" xr:uid="{00000000-0005-0000-0000-0000E1330000}"/>
    <cellStyle name="40 % - Markeringsfarve1 2 3 6 2 3 2 2" xfId="35272" xr:uid="{00000000-0005-0000-0000-0000E2330000}"/>
    <cellStyle name="40 % - Markeringsfarve1 2 3 6 2 3 3" xfId="28271" xr:uid="{00000000-0005-0000-0000-0000E3330000}"/>
    <cellStyle name="40 % - Markeringsfarve1 2 3 6 2 4" xfId="14547" xr:uid="{00000000-0005-0000-0000-0000E4330000}"/>
    <cellStyle name="40 % - Markeringsfarve1 2 3 6 2 4 2" xfId="32504" xr:uid="{00000000-0005-0000-0000-0000E5330000}"/>
    <cellStyle name="40 % - Markeringsfarve1 2 3 6 2 5" xfId="25502" xr:uid="{00000000-0005-0000-0000-0000E6330000}"/>
    <cellStyle name="40 % - Markeringsfarve1 2 3 6 3" xfId="6124" xr:uid="{00000000-0005-0000-0000-0000E7330000}"/>
    <cellStyle name="40 % - Markeringsfarve1 2 3 6 3 2" xfId="10311" xr:uid="{00000000-0005-0000-0000-0000E8330000}"/>
    <cellStyle name="40 % - Markeringsfarve1 2 3 6 3 2 2" xfId="18092" xr:uid="{00000000-0005-0000-0000-0000E9330000}"/>
    <cellStyle name="40 % - Markeringsfarve1 2 3 6 3 2 2 2" xfId="36043" xr:uid="{00000000-0005-0000-0000-0000EA330000}"/>
    <cellStyle name="40 % - Markeringsfarve1 2 3 6 3 2 3" xfId="29042" xr:uid="{00000000-0005-0000-0000-0000EB330000}"/>
    <cellStyle name="40 % - Markeringsfarve1 2 3 6 3 3" xfId="14549" xr:uid="{00000000-0005-0000-0000-0000EC330000}"/>
    <cellStyle name="40 % - Markeringsfarve1 2 3 6 3 3 2" xfId="32506" xr:uid="{00000000-0005-0000-0000-0000ED330000}"/>
    <cellStyle name="40 % - Markeringsfarve1 2 3 6 3 4" xfId="25504" xr:uid="{00000000-0005-0000-0000-0000EE330000}"/>
    <cellStyle name="40 % - Markeringsfarve1 2 3 6 4" xfId="6125" xr:uid="{00000000-0005-0000-0000-0000EF330000}"/>
    <cellStyle name="40 % - Markeringsfarve1 2 3 6 4 2" xfId="11572" xr:uid="{00000000-0005-0000-0000-0000F0330000}"/>
    <cellStyle name="40 % - Markeringsfarve1 2 3 6 4 2 2" xfId="19325" xr:uid="{00000000-0005-0000-0000-0000F1330000}"/>
    <cellStyle name="40 % - Markeringsfarve1 2 3 6 4 2 2 2" xfId="37276" xr:uid="{00000000-0005-0000-0000-0000F2330000}"/>
    <cellStyle name="40 % - Markeringsfarve1 2 3 6 4 2 3" xfId="30275" xr:uid="{00000000-0005-0000-0000-0000F3330000}"/>
    <cellStyle name="40 % - Markeringsfarve1 2 3 6 4 3" xfId="14550" xr:uid="{00000000-0005-0000-0000-0000F4330000}"/>
    <cellStyle name="40 % - Markeringsfarve1 2 3 6 4 3 2" xfId="32507" xr:uid="{00000000-0005-0000-0000-0000F5330000}"/>
    <cellStyle name="40 % - Markeringsfarve1 2 3 6 4 4" xfId="25505" xr:uid="{00000000-0005-0000-0000-0000F6330000}"/>
    <cellStyle name="40 % - Markeringsfarve1 2 3 6 5" xfId="8659" xr:uid="{00000000-0005-0000-0000-0000F7330000}"/>
    <cellStyle name="40 % - Markeringsfarve1 2 3 6 5 2" xfId="16448" xr:uid="{00000000-0005-0000-0000-0000F8330000}"/>
    <cellStyle name="40 % - Markeringsfarve1 2 3 6 5 2 2" xfId="34399" xr:uid="{00000000-0005-0000-0000-0000F9330000}"/>
    <cellStyle name="40 % - Markeringsfarve1 2 3 6 5 3" xfId="27398" xr:uid="{00000000-0005-0000-0000-0000FA330000}"/>
    <cellStyle name="40 % - Markeringsfarve1 2 3 6 6" xfId="14546" xr:uid="{00000000-0005-0000-0000-0000FB330000}"/>
    <cellStyle name="40 % - Markeringsfarve1 2 3 6 6 2" xfId="32503" xr:uid="{00000000-0005-0000-0000-0000FC330000}"/>
    <cellStyle name="40 % - Markeringsfarve1 2 3 6 7" xfId="25501" xr:uid="{00000000-0005-0000-0000-0000FD330000}"/>
    <cellStyle name="40 % - Markeringsfarve1 2 3 7" xfId="6126" xr:uid="{00000000-0005-0000-0000-0000FE330000}"/>
    <cellStyle name="40 % - Markeringsfarve1 2 3 7 2" xfId="6127" xr:uid="{00000000-0005-0000-0000-0000FF330000}"/>
    <cellStyle name="40 % - Markeringsfarve1 2 3 7 2 2" xfId="10491" xr:uid="{00000000-0005-0000-0000-000000340000}"/>
    <cellStyle name="40 % - Markeringsfarve1 2 3 7 2 2 2" xfId="18263" xr:uid="{00000000-0005-0000-0000-000001340000}"/>
    <cellStyle name="40 % - Markeringsfarve1 2 3 7 2 2 2 2" xfId="36214" xr:uid="{00000000-0005-0000-0000-000002340000}"/>
    <cellStyle name="40 % - Markeringsfarve1 2 3 7 2 2 3" xfId="29213" xr:uid="{00000000-0005-0000-0000-000003340000}"/>
    <cellStyle name="40 % - Markeringsfarve1 2 3 7 2 3" xfId="14552" xr:uid="{00000000-0005-0000-0000-000004340000}"/>
    <cellStyle name="40 % - Markeringsfarve1 2 3 7 2 3 2" xfId="32509" xr:uid="{00000000-0005-0000-0000-000005340000}"/>
    <cellStyle name="40 % - Markeringsfarve1 2 3 7 2 4" xfId="25507" xr:uid="{00000000-0005-0000-0000-000006340000}"/>
    <cellStyle name="40 % - Markeringsfarve1 2 3 7 3" xfId="9078" xr:uid="{00000000-0005-0000-0000-000007340000}"/>
    <cellStyle name="40 % - Markeringsfarve1 2 3 7 3 2" xfId="16866" xr:uid="{00000000-0005-0000-0000-000008340000}"/>
    <cellStyle name="40 % - Markeringsfarve1 2 3 7 3 2 2" xfId="34817" xr:uid="{00000000-0005-0000-0000-000009340000}"/>
    <cellStyle name="40 % - Markeringsfarve1 2 3 7 3 3" xfId="27816" xr:uid="{00000000-0005-0000-0000-00000A340000}"/>
    <cellStyle name="40 % - Markeringsfarve1 2 3 7 4" xfId="14551" xr:uid="{00000000-0005-0000-0000-00000B340000}"/>
    <cellStyle name="40 % - Markeringsfarve1 2 3 7 4 2" xfId="32508" xr:uid="{00000000-0005-0000-0000-00000C340000}"/>
    <cellStyle name="40 % - Markeringsfarve1 2 3 7 5" xfId="25506" xr:uid="{00000000-0005-0000-0000-00000D340000}"/>
    <cellStyle name="40 % - Markeringsfarve1 2 3 8" xfId="6128" xr:uid="{00000000-0005-0000-0000-00000E340000}"/>
    <cellStyle name="40 % - Markeringsfarve1 2 3 8 2" xfId="9719" xr:uid="{00000000-0005-0000-0000-00000F340000}"/>
    <cellStyle name="40 % - Markeringsfarve1 2 3 8 2 2" xfId="17501" xr:uid="{00000000-0005-0000-0000-000010340000}"/>
    <cellStyle name="40 % - Markeringsfarve1 2 3 8 2 2 2" xfId="35452" xr:uid="{00000000-0005-0000-0000-000011340000}"/>
    <cellStyle name="40 % - Markeringsfarve1 2 3 8 2 3" xfId="28451" xr:uid="{00000000-0005-0000-0000-000012340000}"/>
    <cellStyle name="40 % - Markeringsfarve1 2 3 8 3" xfId="14553" xr:uid="{00000000-0005-0000-0000-000013340000}"/>
    <cellStyle name="40 % - Markeringsfarve1 2 3 8 3 2" xfId="32510" xr:uid="{00000000-0005-0000-0000-000014340000}"/>
    <cellStyle name="40 % - Markeringsfarve1 2 3 8 4" xfId="25508" xr:uid="{00000000-0005-0000-0000-000015340000}"/>
    <cellStyle name="40 % - Markeringsfarve1 2 3 9" xfId="6129" xr:uid="{00000000-0005-0000-0000-000016340000}"/>
    <cellStyle name="40 % - Markeringsfarve1 2 3 9 2" xfId="11441" xr:uid="{00000000-0005-0000-0000-000017340000}"/>
    <cellStyle name="40 % - Markeringsfarve1 2 3 9 2 2" xfId="19200" xr:uid="{00000000-0005-0000-0000-000018340000}"/>
    <cellStyle name="40 % - Markeringsfarve1 2 3 9 2 2 2" xfId="37151" xr:uid="{00000000-0005-0000-0000-000019340000}"/>
    <cellStyle name="40 % - Markeringsfarve1 2 3 9 2 3" xfId="30150" xr:uid="{00000000-0005-0000-0000-00001A340000}"/>
    <cellStyle name="40 % - Markeringsfarve1 2 3 9 3" xfId="14554" xr:uid="{00000000-0005-0000-0000-00001B340000}"/>
    <cellStyle name="40 % - Markeringsfarve1 2 3 9 3 2" xfId="32511" xr:uid="{00000000-0005-0000-0000-00001C340000}"/>
    <cellStyle name="40 % - Markeringsfarve1 2 3 9 4" xfId="25509" xr:uid="{00000000-0005-0000-0000-00001D340000}"/>
    <cellStyle name="40 % - Markeringsfarve1 2 4" xfId="2943" xr:uid="{00000000-0005-0000-0000-00001E340000}"/>
    <cellStyle name="40 % - Markeringsfarve1 2 4 2" xfId="6131" xr:uid="{00000000-0005-0000-0000-00001F340000}"/>
    <cellStyle name="40 % - Markeringsfarve1 2 4 2 2" xfId="6132" xr:uid="{00000000-0005-0000-0000-000020340000}"/>
    <cellStyle name="40 % - Markeringsfarve1 2 4 2 2 2" xfId="10532" xr:uid="{00000000-0005-0000-0000-000021340000}"/>
    <cellStyle name="40 % - Markeringsfarve1 2 4 2 2 2 2" xfId="18304" xr:uid="{00000000-0005-0000-0000-000022340000}"/>
    <cellStyle name="40 % - Markeringsfarve1 2 4 2 2 2 2 2" xfId="36255" xr:uid="{00000000-0005-0000-0000-000023340000}"/>
    <cellStyle name="40 % - Markeringsfarve1 2 4 2 2 2 3" xfId="29254" xr:uid="{00000000-0005-0000-0000-000024340000}"/>
    <cellStyle name="40 % - Markeringsfarve1 2 4 2 2 3" xfId="14557" xr:uid="{00000000-0005-0000-0000-000025340000}"/>
    <cellStyle name="40 % - Markeringsfarve1 2 4 2 2 3 2" xfId="32514" xr:uid="{00000000-0005-0000-0000-000026340000}"/>
    <cellStyle name="40 % - Markeringsfarve1 2 4 2 2 4" xfId="25512" xr:uid="{00000000-0005-0000-0000-000027340000}"/>
    <cellStyle name="40 % - Markeringsfarve1 2 4 2 3" xfId="9111" xr:uid="{00000000-0005-0000-0000-000028340000}"/>
    <cellStyle name="40 % - Markeringsfarve1 2 4 2 3 2" xfId="16899" xr:uid="{00000000-0005-0000-0000-000029340000}"/>
    <cellStyle name="40 % - Markeringsfarve1 2 4 2 3 2 2" xfId="34850" xr:uid="{00000000-0005-0000-0000-00002A340000}"/>
    <cellStyle name="40 % - Markeringsfarve1 2 4 2 3 3" xfId="27849" xr:uid="{00000000-0005-0000-0000-00002B340000}"/>
    <cellStyle name="40 % - Markeringsfarve1 2 4 2 4" xfId="14556" xr:uid="{00000000-0005-0000-0000-00002C340000}"/>
    <cellStyle name="40 % - Markeringsfarve1 2 4 2 4 2" xfId="32513" xr:uid="{00000000-0005-0000-0000-00002D340000}"/>
    <cellStyle name="40 % - Markeringsfarve1 2 4 2 5" xfId="25511" xr:uid="{00000000-0005-0000-0000-00002E340000}"/>
    <cellStyle name="40 % - Markeringsfarve1 2 4 3" xfId="6133" xr:uid="{00000000-0005-0000-0000-00002F340000}"/>
    <cellStyle name="40 % - Markeringsfarve1 2 4 3 2" xfId="9762" xr:uid="{00000000-0005-0000-0000-000030340000}"/>
    <cellStyle name="40 % - Markeringsfarve1 2 4 3 2 2" xfId="17544" xr:uid="{00000000-0005-0000-0000-000031340000}"/>
    <cellStyle name="40 % - Markeringsfarve1 2 4 3 2 2 2" xfId="35495" xr:uid="{00000000-0005-0000-0000-000032340000}"/>
    <cellStyle name="40 % - Markeringsfarve1 2 4 3 2 3" xfId="28494" xr:uid="{00000000-0005-0000-0000-000033340000}"/>
    <cellStyle name="40 % - Markeringsfarve1 2 4 3 3" xfId="14558" xr:uid="{00000000-0005-0000-0000-000034340000}"/>
    <cellStyle name="40 % - Markeringsfarve1 2 4 3 3 2" xfId="32515" xr:uid="{00000000-0005-0000-0000-000035340000}"/>
    <cellStyle name="40 % - Markeringsfarve1 2 4 3 4" xfId="25513" xr:uid="{00000000-0005-0000-0000-000036340000}"/>
    <cellStyle name="40 % - Markeringsfarve1 2 4 4" xfId="6134" xr:uid="{00000000-0005-0000-0000-000037340000}"/>
    <cellStyle name="40 % - Markeringsfarve1 2 4 4 2" xfId="11296" xr:uid="{00000000-0005-0000-0000-000038340000}"/>
    <cellStyle name="40 % - Markeringsfarve1 2 4 4 2 2" xfId="19060" xr:uid="{00000000-0005-0000-0000-000039340000}"/>
    <cellStyle name="40 % - Markeringsfarve1 2 4 4 2 2 2" xfId="37011" xr:uid="{00000000-0005-0000-0000-00003A340000}"/>
    <cellStyle name="40 % - Markeringsfarve1 2 4 4 2 3" xfId="30010" xr:uid="{00000000-0005-0000-0000-00003B340000}"/>
    <cellStyle name="40 % - Markeringsfarve1 2 4 4 3" xfId="14559" xr:uid="{00000000-0005-0000-0000-00003C340000}"/>
    <cellStyle name="40 % - Markeringsfarve1 2 4 4 3 2" xfId="32516" xr:uid="{00000000-0005-0000-0000-00003D340000}"/>
    <cellStyle name="40 % - Markeringsfarve1 2 4 4 4" xfId="25514" xr:uid="{00000000-0005-0000-0000-00003E340000}"/>
    <cellStyle name="40 % - Markeringsfarve1 2 4 5" xfId="8660" xr:uid="{00000000-0005-0000-0000-00003F340000}"/>
    <cellStyle name="40 % - Markeringsfarve1 2 4 5 2" xfId="16449" xr:uid="{00000000-0005-0000-0000-000040340000}"/>
    <cellStyle name="40 % - Markeringsfarve1 2 4 5 2 2" xfId="34400" xr:uid="{00000000-0005-0000-0000-000041340000}"/>
    <cellStyle name="40 % - Markeringsfarve1 2 4 5 3" xfId="27399" xr:uid="{00000000-0005-0000-0000-000042340000}"/>
    <cellStyle name="40 % - Markeringsfarve1 2 4 6" xfId="14555" xr:uid="{00000000-0005-0000-0000-000043340000}"/>
    <cellStyle name="40 % - Markeringsfarve1 2 4 6 2" xfId="32512" xr:uid="{00000000-0005-0000-0000-000044340000}"/>
    <cellStyle name="40 % - Markeringsfarve1 2 4 7" xfId="6130" xr:uid="{00000000-0005-0000-0000-000045340000}"/>
    <cellStyle name="40 % - Markeringsfarve1 2 4 7 2" xfId="25510" xr:uid="{00000000-0005-0000-0000-000046340000}"/>
    <cellStyle name="40 % - Markeringsfarve1 2 4 8" xfId="22321" xr:uid="{00000000-0005-0000-0000-000047340000}"/>
    <cellStyle name="40 % - Markeringsfarve1 2 5" xfId="6135" xr:uid="{00000000-0005-0000-0000-000048340000}"/>
    <cellStyle name="40 % - Markeringsfarve1 2 5 2" xfId="6136" xr:uid="{00000000-0005-0000-0000-000049340000}"/>
    <cellStyle name="40 % - Markeringsfarve1 2 5 2 2" xfId="6137" xr:uid="{00000000-0005-0000-0000-00004A340000}"/>
    <cellStyle name="40 % - Markeringsfarve1 2 5 2 2 2" xfId="10678" xr:uid="{00000000-0005-0000-0000-00004B340000}"/>
    <cellStyle name="40 % - Markeringsfarve1 2 5 2 2 2 2" xfId="18450" xr:uid="{00000000-0005-0000-0000-00004C340000}"/>
    <cellStyle name="40 % - Markeringsfarve1 2 5 2 2 2 2 2" xfId="36401" xr:uid="{00000000-0005-0000-0000-00004D340000}"/>
    <cellStyle name="40 % - Markeringsfarve1 2 5 2 2 2 3" xfId="29400" xr:uid="{00000000-0005-0000-0000-00004E340000}"/>
    <cellStyle name="40 % - Markeringsfarve1 2 5 2 2 3" xfId="14562" xr:uid="{00000000-0005-0000-0000-00004F340000}"/>
    <cellStyle name="40 % - Markeringsfarve1 2 5 2 2 3 2" xfId="32519" xr:uid="{00000000-0005-0000-0000-000050340000}"/>
    <cellStyle name="40 % - Markeringsfarve1 2 5 2 2 4" xfId="25517" xr:uid="{00000000-0005-0000-0000-000051340000}"/>
    <cellStyle name="40 % - Markeringsfarve1 2 5 2 3" xfId="9233" xr:uid="{00000000-0005-0000-0000-000052340000}"/>
    <cellStyle name="40 % - Markeringsfarve1 2 5 2 3 2" xfId="17021" xr:uid="{00000000-0005-0000-0000-000053340000}"/>
    <cellStyle name="40 % - Markeringsfarve1 2 5 2 3 2 2" xfId="34972" xr:uid="{00000000-0005-0000-0000-000054340000}"/>
    <cellStyle name="40 % - Markeringsfarve1 2 5 2 3 3" xfId="27971" xr:uid="{00000000-0005-0000-0000-000055340000}"/>
    <cellStyle name="40 % - Markeringsfarve1 2 5 2 4" xfId="14561" xr:uid="{00000000-0005-0000-0000-000056340000}"/>
    <cellStyle name="40 % - Markeringsfarve1 2 5 2 4 2" xfId="32518" xr:uid="{00000000-0005-0000-0000-000057340000}"/>
    <cellStyle name="40 % - Markeringsfarve1 2 5 2 5" xfId="25516" xr:uid="{00000000-0005-0000-0000-000058340000}"/>
    <cellStyle name="40 % - Markeringsfarve1 2 5 3" xfId="6138" xr:uid="{00000000-0005-0000-0000-000059340000}"/>
    <cellStyle name="40 % - Markeringsfarve1 2 5 3 2" xfId="9908" xr:uid="{00000000-0005-0000-0000-00005A340000}"/>
    <cellStyle name="40 % - Markeringsfarve1 2 5 3 2 2" xfId="17690" xr:uid="{00000000-0005-0000-0000-00005B340000}"/>
    <cellStyle name="40 % - Markeringsfarve1 2 5 3 2 2 2" xfId="35641" xr:uid="{00000000-0005-0000-0000-00005C340000}"/>
    <cellStyle name="40 % - Markeringsfarve1 2 5 3 2 3" xfId="28640" xr:uid="{00000000-0005-0000-0000-00005D340000}"/>
    <cellStyle name="40 % - Markeringsfarve1 2 5 3 3" xfId="14563" xr:uid="{00000000-0005-0000-0000-00005E340000}"/>
    <cellStyle name="40 % - Markeringsfarve1 2 5 3 3 2" xfId="32520" xr:uid="{00000000-0005-0000-0000-00005F340000}"/>
    <cellStyle name="40 % - Markeringsfarve1 2 5 3 4" xfId="25518" xr:uid="{00000000-0005-0000-0000-000060340000}"/>
    <cellStyle name="40 % - Markeringsfarve1 2 5 4" xfId="6139" xr:uid="{00000000-0005-0000-0000-000061340000}"/>
    <cellStyle name="40 % - Markeringsfarve1 2 5 4 2" xfId="11540" xr:uid="{00000000-0005-0000-0000-000062340000}"/>
    <cellStyle name="40 % - Markeringsfarve1 2 5 4 2 2" xfId="19294" xr:uid="{00000000-0005-0000-0000-000063340000}"/>
    <cellStyle name="40 % - Markeringsfarve1 2 5 4 2 2 2" xfId="37245" xr:uid="{00000000-0005-0000-0000-000064340000}"/>
    <cellStyle name="40 % - Markeringsfarve1 2 5 4 2 3" xfId="30244" xr:uid="{00000000-0005-0000-0000-000065340000}"/>
    <cellStyle name="40 % - Markeringsfarve1 2 5 4 3" xfId="14564" xr:uid="{00000000-0005-0000-0000-000066340000}"/>
    <cellStyle name="40 % - Markeringsfarve1 2 5 4 3 2" xfId="32521" xr:uid="{00000000-0005-0000-0000-000067340000}"/>
    <cellStyle name="40 % - Markeringsfarve1 2 5 4 4" xfId="25519" xr:uid="{00000000-0005-0000-0000-000068340000}"/>
    <cellStyle name="40 % - Markeringsfarve1 2 5 5" xfId="8661" xr:uid="{00000000-0005-0000-0000-000069340000}"/>
    <cellStyle name="40 % - Markeringsfarve1 2 5 5 2" xfId="16450" xr:uid="{00000000-0005-0000-0000-00006A340000}"/>
    <cellStyle name="40 % - Markeringsfarve1 2 5 5 2 2" xfId="34401" xr:uid="{00000000-0005-0000-0000-00006B340000}"/>
    <cellStyle name="40 % - Markeringsfarve1 2 5 5 3" xfId="27400" xr:uid="{00000000-0005-0000-0000-00006C340000}"/>
    <cellStyle name="40 % - Markeringsfarve1 2 5 6" xfId="14560" xr:uid="{00000000-0005-0000-0000-00006D340000}"/>
    <cellStyle name="40 % - Markeringsfarve1 2 5 6 2" xfId="32517" xr:uid="{00000000-0005-0000-0000-00006E340000}"/>
    <cellStyle name="40 % - Markeringsfarve1 2 5 7" xfId="25515" xr:uid="{00000000-0005-0000-0000-00006F340000}"/>
    <cellStyle name="40 % - Markeringsfarve1 2 6" xfId="6140" xr:uid="{00000000-0005-0000-0000-000070340000}"/>
    <cellStyle name="40 % - Markeringsfarve1 2 6 2" xfId="6141" xr:uid="{00000000-0005-0000-0000-000071340000}"/>
    <cellStyle name="40 % - Markeringsfarve1 2 6 2 2" xfId="6142" xr:uid="{00000000-0005-0000-0000-000072340000}"/>
    <cellStyle name="40 % - Markeringsfarve1 2 6 2 2 2" xfId="10770" xr:uid="{00000000-0005-0000-0000-000073340000}"/>
    <cellStyle name="40 % - Markeringsfarve1 2 6 2 2 2 2" xfId="18542" xr:uid="{00000000-0005-0000-0000-000074340000}"/>
    <cellStyle name="40 % - Markeringsfarve1 2 6 2 2 2 2 2" xfId="36493" xr:uid="{00000000-0005-0000-0000-000075340000}"/>
    <cellStyle name="40 % - Markeringsfarve1 2 6 2 2 2 3" xfId="29492" xr:uid="{00000000-0005-0000-0000-000076340000}"/>
    <cellStyle name="40 % - Markeringsfarve1 2 6 2 2 3" xfId="14567" xr:uid="{00000000-0005-0000-0000-000077340000}"/>
    <cellStyle name="40 % - Markeringsfarve1 2 6 2 2 3 2" xfId="32524" xr:uid="{00000000-0005-0000-0000-000078340000}"/>
    <cellStyle name="40 % - Markeringsfarve1 2 6 2 2 4" xfId="25522" xr:uid="{00000000-0005-0000-0000-000079340000}"/>
    <cellStyle name="40 % - Markeringsfarve1 2 6 2 3" xfId="9313" xr:uid="{00000000-0005-0000-0000-00007A340000}"/>
    <cellStyle name="40 % - Markeringsfarve1 2 6 2 3 2" xfId="17098" xr:uid="{00000000-0005-0000-0000-00007B340000}"/>
    <cellStyle name="40 % - Markeringsfarve1 2 6 2 3 2 2" xfId="35049" xr:uid="{00000000-0005-0000-0000-00007C340000}"/>
    <cellStyle name="40 % - Markeringsfarve1 2 6 2 3 3" xfId="28048" xr:uid="{00000000-0005-0000-0000-00007D340000}"/>
    <cellStyle name="40 % - Markeringsfarve1 2 6 2 4" xfId="14566" xr:uid="{00000000-0005-0000-0000-00007E340000}"/>
    <cellStyle name="40 % - Markeringsfarve1 2 6 2 4 2" xfId="32523" xr:uid="{00000000-0005-0000-0000-00007F340000}"/>
    <cellStyle name="40 % - Markeringsfarve1 2 6 2 5" xfId="25521" xr:uid="{00000000-0005-0000-0000-000080340000}"/>
    <cellStyle name="40 % - Markeringsfarve1 2 6 3" xfId="6143" xr:uid="{00000000-0005-0000-0000-000081340000}"/>
    <cellStyle name="40 % - Markeringsfarve1 2 6 3 2" xfId="10046" xr:uid="{00000000-0005-0000-0000-000082340000}"/>
    <cellStyle name="40 % - Markeringsfarve1 2 6 3 2 2" xfId="17827" xr:uid="{00000000-0005-0000-0000-000083340000}"/>
    <cellStyle name="40 % - Markeringsfarve1 2 6 3 2 2 2" xfId="35778" xr:uid="{00000000-0005-0000-0000-000084340000}"/>
    <cellStyle name="40 % - Markeringsfarve1 2 6 3 2 3" xfId="28777" xr:uid="{00000000-0005-0000-0000-000085340000}"/>
    <cellStyle name="40 % - Markeringsfarve1 2 6 3 3" xfId="14568" xr:uid="{00000000-0005-0000-0000-000086340000}"/>
    <cellStyle name="40 % - Markeringsfarve1 2 6 3 3 2" xfId="32525" xr:uid="{00000000-0005-0000-0000-000087340000}"/>
    <cellStyle name="40 % - Markeringsfarve1 2 6 3 4" xfId="25523" xr:uid="{00000000-0005-0000-0000-000088340000}"/>
    <cellStyle name="40 % - Markeringsfarve1 2 6 4" xfId="6144" xr:uid="{00000000-0005-0000-0000-000089340000}"/>
    <cellStyle name="40 % - Markeringsfarve1 2 6 4 2" xfId="11189" xr:uid="{00000000-0005-0000-0000-00008A340000}"/>
    <cellStyle name="40 % - Markeringsfarve1 2 6 4 2 2" xfId="18954" xr:uid="{00000000-0005-0000-0000-00008B340000}"/>
    <cellStyle name="40 % - Markeringsfarve1 2 6 4 2 2 2" xfId="36905" xr:uid="{00000000-0005-0000-0000-00008C340000}"/>
    <cellStyle name="40 % - Markeringsfarve1 2 6 4 2 3" xfId="29904" xr:uid="{00000000-0005-0000-0000-00008D340000}"/>
    <cellStyle name="40 % - Markeringsfarve1 2 6 4 3" xfId="14569" xr:uid="{00000000-0005-0000-0000-00008E340000}"/>
    <cellStyle name="40 % - Markeringsfarve1 2 6 4 3 2" xfId="32526" xr:uid="{00000000-0005-0000-0000-00008F340000}"/>
    <cellStyle name="40 % - Markeringsfarve1 2 6 4 4" xfId="25524" xr:uid="{00000000-0005-0000-0000-000090340000}"/>
    <cellStyle name="40 % - Markeringsfarve1 2 6 5" xfId="8662" xr:uid="{00000000-0005-0000-0000-000091340000}"/>
    <cellStyle name="40 % - Markeringsfarve1 2 6 5 2" xfId="16451" xr:uid="{00000000-0005-0000-0000-000092340000}"/>
    <cellStyle name="40 % - Markeringsfarve1 2 6 5 2 2" xfId="34402" xr:uid="{00000000-0005-0000-0000-000093340000}"/>
    <cellStyle name="40 % - Markeringsfarve1 2 6 5 3" xfId="27401" xr:uid="{00000000-0005-0000-0000-000094340000}"/>
    <cellStyle name="40 % - Markeringsfarve1 2 6 6" xfId="14565" xr:uid="{00000000-0005-0000-0000-000095340000}"/>
    <cellStyle name="40 % - Markeringsfarve1 2 6 6 2" xfId="32522" xr:uid="{00000000-0005-0000-0000-000096340000}"/>
    <cellStyle name="40 % - Markeringsfarve1 2 6 7" xfId="25520" xr:uid="{00000000-0005-0000-0000-000097340000}"/>
    <cellStyle name="40 % - Markeringsfarve1 2 7" xfId="6145" xr:uid="{00000000-0005-0000-0000-000098340000}"/>
    <cellStyle name="40 % - Markeringsfarve1 2 7 2" xfId="6146" xr:uid="{00000000-0005-0000-0000-000099340000}"/>
    <cellStyle name="40 % - Markeringsfarve1 2 7 2 2" xfId="6147" xr:uid="{00000000-0005-0000-0000-00009A340000}"/>
    <cellStyle name="40 % - Markeringsfarve1 2 7 2 2 2" xfId="10887" xr:uid="{00000000-0005-0000-0000-00009B340000}"/>
    <cellStyle name="40 % - Markeringsfarve1 2 7 2 2 2 2" xfId="18659" xr:uid="{00000000-0005-0000-0000-00009C340000}"/>
    <cellStyle name="40 % - Markeringsfarve1 2 7 2 2 2 2 2" xfId="36610" xr:uid="{00000000-0005-0000-0000-00009D340000}"/>
    <cellStyle name="40 % - Markeringsfarve1 2 7 2 2 2 3" xfId="29609" xr:uid="{00000000-0005-0000-0000-00009E340000}"/>
    <cellStyle name="40 % - Markeringsfarve1 2 7 2 2 3" xfId="14572" xr:uid="{00000000-0005-0000-0000-00009F340000}"/>
    <cellStyle name="40 % - Markeringsfarve1 2 7 2 2 3 2" xfId="32529" xr:uid="{00000000-0005-0000-0000-0000A0340000}"/>
    <cellStyle name="40 % - Markeringsfarve1 2 7 2 2 4" xfId="25527" xr:uid="{00000000-0005-0000-0000-0000A1340000}"/>
    <cellStyle name="40 % - Markeringsfarve1 2 7 2 3" xfId="9412" xr:uid="{00000000-0005-0000-0000-0000A2340000}"/>
    <cellStyle name="40 % - Markeringsfarve1 2 7 2 3 2" xfId="17197" xr:uid="{00000000-0005-0000-0000-0000A3340000}"/>
    <cellStyle name="40 % - Markeringsfarve1 2 7 2 3 2 2" xfId="35148" xr:uid="{00000000-0005-0000-0000-0000A4340000}"/>
    <cellStyle name="40 % - Markeringsfarve1 2 7 2 3 3" xfId="28147" xr:uid="{00000000-0005-0000-0000-0000A5340000}"/>
    <cellStyle name="40 % - Markeringsfarve1 2 7 2 4" xfId="14571" xr:uid="{00000000-0005-0000-0000-0000A6340000}"/>
    <cellStyle name="40 % - Markeringsfarve1 2 7 2 4 2" xfId="32528" xr:uid="{00000000-0005-0000-0000-0000A7340000}"/>
    <cellStyle name="40 % - Markeringsfarve1 2 7 2 5" xfId="25526" xr:uid="{00000000-0005-0000-0000-0000A8340000}"/>
    <cellStyle name="40 % - Markeringsfarve1 2 7 3" xfId="6148" xr:uid="{00000000-0005-0000-0000-0000A9340000}"/>
    <cellStyle name="40 % - Markeringsfarve1 2 7 3 2" xfId="10163" xr:uid="{00000000-0005-0000-0000-0000AA340000}"/>
    <cellStyle name="40 % - Markeringsfarve1 2 7 3 2 2" xfId="17944" xr:uid="{00000000-0005-0000-0000-0000AB340000}"/>
    <cellStyle name="40 % - Markeringsfarve1 2 7 3 2 2 2" xfId="35895" xr:uid="{00000000-0005-0000-0000-0000AC340000}"/>
    <cellStyle name="40 % - Markeringsfarve1 2 7 3 2 3" xfId="28894" xr:uid="{00000000-0005-0000-0000-0000AD340000}"/>
    <cellStyle name="40 % - Markeringsfarve1 2 7 3 3" xfId="14573" xr:uid="{00000000-0005-0000-0000-0000AE340000}"/>
    <cellStyle name="40 % - Markeringsfarve1 2 7 3 3 2" xfId="32530" xr:uid="{00000000-0005-0000-0000-0000AF340000}"/>
    <cellStyle name="40 % - Markeringsfarve1 2 7 3 4" xfId="25528" xr:uid="{00000000-0005-0000-0000-0000B0340000}"/>
    <cellStyle name="40 % - Markeringsfarve1 2 7 4" xfId="6149" xr:uid="{00000000-0005-0000-0000-0000B1340000}"/>
    <cellStyle name="40 % - Markeringsfarve1 2 7 4 2" xfId="11481" xr:uid="{00000000-0005-0000-0000-0000B2340000}"/>
    <cellStyle name="40 % - Markeringsfarve1 2 7 4 2 2" xfId="19239" xr:uid="{00000000-0005-0000-0000-0000B3340000}"/>
    <cellStyle name="40 % - Markeringsfarve1 2 7 4 2 2 2" xfId="37190" xr:uid="{00000000-0005-0000-0000-0000B4340000}"/>
    <cellStyle name="40 % - Markeringsfarve1 2 7 4 2 3" xfId="30189" xr:uid="{00000000-0005-0000-0000-0000B5340000}"/>
    <cellStyle name="40 % - Markeringsfarve1 2 7 4 3" xfId="14574" xr:uid="{00000000-0005-0000-0000-0000B6340000}"/>
    <cellStyle name="40 % - Markeringsfarve1 2 7 4 3 2" xfId="32531" xr:uid="{00000000-0005-0000-0000-0000B7340000}"/>
    <cellStyle name="40 % - Markeringsfarve1 2 7 4 4" xfId="25529" xr:uid="{00000000-0005-0000-0000-0000B8340000}"/>
    <cellStyle name="40 % - Markeringsfarve1 2 7 5" xfId="8663" xr:uid="{00000000-0005-0000-0000-0000B9340000}"/>
    <cellStyle name="40 % - Markeringsfarve1 2 7 5 2" xfId="16452" xr:uid="{00000000-0005-0000-0000-0000BA340000}"/>
    <cellStyle name="40 % - Markeringsfarve1 2 7 5 2 2" xfId="34403" xr:uid="{00000000-0005-0000-0000-0000BB340000}"/>
    <cellStyle name="40 % - Markeringsfarve1 2 7 5 3" xfId="27402" xr:uid="{00000000-0005-0000-0000-0000BC340000}"/>
    <cellStyle name="40 % - Markeringsfarve1 2 7 6" xfId="14570" xr:uid="{00000000-0005-0000-0000-0000BD340000}"/>
    <cellStyle name="40 % - Markeringsfarve1 2 7 6 2" xfId="32527" xr:uid="{00000000-0005-0000-0000-0000BE340000}"/>
    <cellStyle name="40 % - Markeringsfarve1 2 7 7" xfId="25525" xr:uid="{00000000-0005-0000-0000-0000BF340000}"/>
    <cellStyle name="40 % - Markeringsfarve1 2 8" xfId="6150" xr:uid="{00000000-0005-0000-0000-0000C0340000}"/>
    <cellStyle name="40 % - Markeringsfarve1 2 8 2" xfId="6151" xr:uid="{00000000-0005-0000-0000-0000C1340000}"/>
    <cellStyle name="40 % - Markeringsfarve1 2 8 2 2" xfId="6152" xr:uid="{00000000-0005-0000-0000-0000C2340000}"/>
    <cellStyle name="40 % - Markeringsfarve1 2 8 2 2 2" xfId="11032" xr:uid="{00000000-0005-0000-0000-0000C3340000}"/>
    <cellStyle name="40 % - Markeringsfarve1 2 8 2 2 2 2" xfId="18804" xr:uid="{00000000-0005-0000-0000-0000C4340000}"/>
    <cellStyle name="40 % - Markeringsfarve1 2 8 2 2 2 2 2" xfId="36755" xr:uid="{00000000-0005-0000-0000-0000C5340000}"/>
    <cellStyle name="40 % - Markeringsfarve1 2 8 2 2 2 3" xfId="29754" xr:uid="{00000000-0005-0000-0000-0000C6340000}"/>
    <cellStyle name="40 % - Markeringsfarve1 2 8 2 2 3" xfId="14577" xr:uid="{00000000-0005-0000-0000-0000C7340000}"/>
    <cellStyle name="40 % - Markeringsfarve1 2 8 2 2 3 2" xfId="32534" xr:uid="{00000000-0005-0000-0000-0000C8340000}"/>
    <cellStyle name="40 % - Markeringsfarve1 2 8 2 2 4" xfId="25532" xr:uid="{00000000-0005-0000-0000-0000C9340000}"/>
    <cellStyle name="40 % - Markeringsfarve1 2 8 2 3" xfId="9534" xr:uid="{00000000-0005-0000-0000-0000CA340000}"/>
    <cellStyle name="40 % - Markeringsfarve1 2 8 2 3 2" xfId="17319" xr:uid="{00000000-0005-0000-0000-0000CB340000}"/>
    <cellStyle name="40 % - Markeringsfarve1 2 8 2 3 2 2" xfId="35270" xr:uid="{00000000-0005-0000-0000-0000CC340000}"/>
    <cellStyle name="40 % - Markeringsfarve1 2 8 2 3 3" xfId="28269" xr:uid="{00000000-0005-0000-0000-0000CD340000}"/>
    <cellStyle name="40 % - Markeringsfarve1 2 8 2 4" xfId="14576" xr:uid="{00000000-0005-0000-0000-0000CE340000}"/>
    <cellStyle name="40 % - Markeringsfarve1 2 8 2 4 2" xfId="32533" xr:uid="{00000000-0005-0000-0000-0000CF340000}"/>
    <cellStyle name="40 % - Markeringsfarve1 2 8 2 5" xfId="25531" xr:uid="{00000000-0005-0000-0000-0000D0340000}"/>
    <cellStyle name="40 % - Markeringsfarve1 2 8 3" xfId="6153" xr:uid="{00000000-0005-0000-0000-0000D1340000}"/>
    <cellStyle name="40 % - Markeringsfarve1 2 8 3 2" xfId="10309" xr:uid="{00000000-0005-0000-0000-0000D2340000}"/>
    <cellStyle name="40 % - Markeringsfarve1 2 8 3 2 2" xfId="18090" xr:uid="{00000000-0005-0000-0000-0000D3340000}"/>
    <cellStyle name="40 % - Markeringsfarve1 2 8 3 2 2 2" xfId="36041" xr:uid="{00000000-0005-0000-0000-0000D4340000}"/>
    <cellStyle name="40 % - Markeringsfarve1 2 8 3 2 3" xfId="29040" xr:uid="{00000000-0005-0000-0000-0000D5340000}"/>
    <cellStyle name="40 % - Markeringsfarve1 2 8 3 3" xfId="14578" xr:uid="{00000000-0005-0000-0000-0000D6340000}"/>
    <cellStyle name="40 % - Markeringsfarve1 2 8 3 3 2" xfId="32535" xr:uid="{00000000-0005-0000-0000-0000D7340000}"/>
    <cellStyle name="40 % - Markeringsfarve1 2 8 3 4" xfId="25533" xr:uid="{00000000-0005-0000-0000-0000D8340000}"/>
    <cellStyle name="40 % - Markeringsfarve1 2 8 4" xfId="6154" xr:uid="{00000000-0005-0000-0000-0000D9340000}"/>
    <cellStyle name="40 % - Markeringsfarve1 2 8 4 2" xfId="11131" xr:uid="{00000000-0005-0000-0000-0000DA340000}"/>
    <cellStyle name="40 % - Markeringsfarve1 2 8 4 2 2" xfId="18899" xr:uid="{00000000-0005-0000-0000-0000DB340000}"/>
    <cellStyle name="40 % - Markeringsfarve1 2 8 4 2 2 2" xfId="36850" xr:uid="{00000000-0005-0000-0000-0000DC340000}"/>
    <cellStyle name="40 % - Markeringsfarve1 2 8 4 2 3" xfId="29849" xr:uid="{00000000-0005-0000-0000-0000DD340000}"/>
    <cellStyle name="40 % - Markeringsfarve1 2 8 4 3" xfId="14579" xr:uid="{00000000-0005-0000-0000-0000DE340000}"/>
    <cellStyle name="40 % - Markeringsfarve1 2 8 4 3 2" xfId="32536" xr:uid="{00000000-0005-0000-0000-0000DF340000}"/>
    <cellStyle name="40 % - Markeringsfarve1 2 8 4 4" xfId="25534" xr:uid="{00000000-0005-0000-0000-0000E0340000}"/>
    <cellStyle name="40 % - Markeringsfarve1 2 8 5" xfId="8664" xr:uid="{00000000-0005-0000-0000-0000E1340000}"/>
    <cellStyle name="40 % - Markeringsfarve1 2 8 5 2" xfId="16453" xr:uid="{00000000-0005-0000-0000-0000E2340000}"/>
    <cellStyle name="40 % - Markeringsfarve1 2 8 5 2 2" xfId="34404" xr:uid="{00000000-0005-0000-0000-0000E3340000}"/>
    <cellStyle name="40 % - Markeringsfarve1 2 8 5 3" xfId="27403" xr:uid="{00000000-0005-0000-0000-0000E4340000}"/>
    <cellStyle name="40 % - Markeringsfarve1 2 8 6" xfId="14575" xr:uid="{00000000-0005-0000-0000-0000E5340000}"/>
    <cellStyle name="40 % - Markeringsfarve1 2 8 6 2" xfId="32532" xr:uid="{00000000-0005-0000-0000-0000E6340000}"/>
    <cellStyle name="40 % - Markeringsfarve1 2 8 7" xfId="25530" xr:uid="{00000000-0005-0000-0000-0000E7340000}"/>
    <cellStyle name="40 % - Markeringsfarve1 2 9" xfId="6155" xr:uid="{00000000-0005-0000-0000-0000E8340000}"/>
    <cellStyle name="40 % - Markeringsfarve1 2 9 2" xfId="6156" xr:uid="{00000000-0005-0000-0000-0000E9340000}"/>
    <cellStyle name="40 % - Markeringsfarve1 2 9 2 2" xfId="10413" xr:uid="{00000000-0005-0000-0000-0000EA340000}"/>
    <cellStyle name="40 % - Markeringsfarve1 2 9 2 2 2" xfId="18185" xr:uid="{00000000-0005-0000-0000-0000EB340000}"/>
    <cellStyle name="40 % - Markeringsfarve1 2 9 2 2 2 2" xfId="36136" xr:uid="{00000000-0005-0000-0000-0000EC340000}"/>
    <cellStyle name="40 % - Markeringsfarve1 2 9 2 2 3" xfId="29135" xr:uid="{00000000-0005-0000-0000-0000ED340000}"/>
    <cellStyle name="40 % - Markeringsfarve1 2 9 2 3" xfId="14581" xr:uid="{00000000-0005-0000-0000-0000EE340000}"/>
    <cellStyle name="40 % - Markeringsfarve1 2 9 2 3 2" xfId="32538" xr:uid="{00000000-0005-0000-0000-0000EF340000}"/>
    <cellStyle name="40 % - Markeringsfarve1 2 9 2 4" xfId="25536" xr:uid="{00000000-0005-0000-0000-0000F0340000}"/>
    <cellStyle name="40 % - Markeringsfarve1 2 9 3" xfId="9012" xr:uid="{00000000-0005-0000-0000-0000F1340000}"/>
    <cellStyle name="40 % - Markeringsfarve1 2 9 3 2" xfId="16800" xr:uid="{00000000-0005-0000-0000-0000F2340000}"/>
    <cellStyle name="40 % - Markeringsfarve1 2 9 3 2 2" xfId="34751" xr:uid="{00000000-0005-0000-0000-0000F3340000}"/>
    <cellStyle name="40 % - Markeringsfarve1 2 9 3 3" xfId="27750" xr:uid="{00000000-0005-0000-0000-0000F4340000}"/>
    <cellStyle name="40 % - Markeringsfarve1 2 9 4" xfId="14580" xr:uid="{00000000-0005-0000-0000-0000F5340000}"/>
    <cellStyle name="40 % - Markeringsfarve1 2 9 4 2" xfId="32537" xr:uid="{00000000-0005-0000-0000-0000F6340000}"/>
    <cellStyle name="40 % - Markeringsfarve1 2 9 5" xfId="25535" xr:uid="{00000000-0005-0000-0000-0000F7340000}"/>
    <cellStyle name="40 % - Markeringsfarve1 3" xfId="2944" xr:uid="{00000000-0005-0000-0000-0000F8340000}"/>
    <cellStyle name="40 % - Markeringsfarve1 3 10" xfId="6158" xr:uid="{00000000-0005-0000-0000-0000F9340000}"/>
    <cellStyle name="40 % - Markeringsfarve1 3 10 2" xfId="9626" xr:uid="{00000000-0005-0000-0000-0000FA340000}"/>
    <cellStyle name="40 % - Markeringsfarve1 3 10 2 2" xfId="17409" xr:uid="{00000000-0005-0000-0000-0000FB340000}"/>
    <cellStyle name="40 % - Markeringsfarve1 3 10 2 2 2" xfId="35360" xr:uid="{00000000-0005-0000-0000-0000FC340000}"/>
    <cellStyle name="40 % - Markeringsfarve1 3 10 2 3" xfId="28359" xr:uid="{00000000-0005-0000-0000-0000FD340000}"/>
    <cellStyle name="40 % - Markeringsfarve1 3 10 3" xfId="14583" xr:uid="{00000000-0005-0000-0000-0000FE340000}"/>
    <cellStyle name="40 % - Markeringsfarve1 3 10 3 2" xfId="32540" xr:uid="{00000000-0005-0000-0000-0000FF340000}"/>
    <cellStyle name="40 % - Markeringsfarve1 3 10 4" xfId="25538" xr:uid="{00000000-0005-0000-0000-000000350000}"/>
    <cellStyle name="40 % - Markeringsfarve1 3 11" xfId="6159" xr:uid="{00000000-0005-0000-0000-000001350000}"/>
    <cellStyle name="40 % - Markeringsfarve1 3 11 2" xfId="11466" xr:uid="{00000000-0005-0000-0000-000002350000}"/>
    <cellStyle name="40 % - Markeringsfarve1 3 11 2 2" xfId="19224" xr:uid="{00000000-0005-0000-0000-000003350000}"/>
    <cellStyle name="40 % - Markeringsfarve1 3 11 2 2 2" xfId="37175" xr:uid="{00000000-0005-0000-0000-000004350000}"/>
    <cellStyle name="40 % - Markeringsfarve1 3 11 2 3" xfId="30174" xr:uid="{00000000-0005-0000-0000-000005350000}"/>
    <cellStyle name="40 % - Markeringsfarve1 3 11 3" xfId="14584" xr:uid="{00000000-0005-0000-0000-000006350000}"/>
    <cellStyle name="40 % - Markeringsfarve1 3 11 3 2" xfId="32541" xr:uid="{00000000-0005-0000-0000-000007350000}"/>
    <cellStyle name="40 % - Markeringsfarve1 3 11 4" xfId="25539" xr:uid="{00000000-0005-0000-0000-000008350000}"/>
    <cellStyle name="40 % - Markeringsfarve1 3 12" xfId="8665" xr:uid="{00000000-0005-0000-0000-000009350000}"/>
    <cellStyle name="40 % - Markeringsfarve1 3 12 2" xfId="16454" xr:uid="{00000000-0005-0000-0000-00000A350000}"/>
    <cellStyle name="40 % - Markeringsfarve1 3 12 2 2" xfId="34405" xr:uid="{00000000-0005-0000-0000-00000B350000}"/>
    <cellStyle name="40 % - Markeringsfarve1 3 12 3" xfId="27404" xr:uid="{00000000-0005-0000-0000-00000C350000}"/>
    <cellStyle name="40 % - Markeringsfarve1 3 13" xfId="14582" xr:uid="{00000000-0005-0000-0000-00000D350000}"/>
    <cellStyle name="40 % - Markeringsfarve1 3 13 2" xfId="32539" xr:uid="{00000000-0005-0000-0000-00000E350000}"/>
    <cellStyle name="40 % - Markeringsfarve1 3 14" xfId="6157" xr:uid="{00000000-0005-0000-0000-00000F350000}"/>
    <cellStyle name="40 % - Markeringsfarve1 3 14 2" xfId="25537" xr:uid="{00000000-0005-0000-0000-000010350000}"/>
    <cellStyle name="40 % - Markeringsfarve1 3 15" xfId="22322" xr:uid="{00000000-0005-0000-0000-000011350000}"/>
    <cellStyle name="40 % - Markeringsfarve1 3 2" xfId="2945" xr:uid="{00000000-0005-0000-0000-000012350000}"/>
    <cellStyle name="40 % - Markeringsfarve1 3 2 10" xfId="8666" xr:uid="{00000000-0005-0000-0000-000013350000}"/>
    <cellStyle name="40 % - Markeringsfarve1 3 2 10 2" xfId="16455" xr:uid="{00000000-0005-0000-0000-000014350000}"/>
    <cellStyle name="40 % - Markeringsfarve1 3 2 10 2 2" xfId="34406" xr:uid="{00000000-0005-0000-0000-000015350000}"/>
    <cellStyle name="40 % - Markeringsfarve1 3 2 10 3" xfId="27405" xr:uid="{00000000-0005-0000-0000-000016350000}"/>
    <cellStyle name="40 % - Markeringsfarve1 3 2 11" xfId="14585" xr:uid="{00000000-0005-0000-0000-000017350000}"/>
    <cellStyle name="40 % - Markeringsfarve1 3 2 11 2" xfId="32542" xr:uid="{00000000-0005-0000-0000-000018350000}"/>
    <cellStyle name="40 % - Markeringsfarve1 3 2 12" xfId="6160" xr:uid="{00000000-0005-0000-0000-000019350000}"/>
    <cellStyle name="40 % - Markeringsfarve1 3 2 12 2" xfId="25540" xr:uid="{00000000-0005-0000-0000-00001A350000}"/>
    <cellStyle name="40 % - Markeringsfarve1 3 2 13" xfId="22323" xr:uid="{00000000-0005-0000-0000-00001B350000}"/>
    <cellStyle name="40 % - Markeringsfarve1 3 2 2" xfId="6161" xr:uid="{00000000-0005-0000-0000-00001C350000}"/>
    <cellStyle name="40 % - Markeringsfarve1 3 2 2 2" xfId="6162" xr:uid="{00000000-0005-0000-0000-00001D350000}"/>
    <cellStyle name="40 % - Markeringsfarve1 3 2 2 2 2" xfId="6163" xr:uid="{00000000-0005-0000-0000-00001E350000}"/>
    <cellStyle name="40 % - Markeringsfarve1 3 2 2 2 2 2" xfId="10559" xr:uid="{00000000-0005-0000-0000-00001F350000}"/>
    <cellStyle name="40 % - Markeringsfarve1 3 2 2 2 2 2 2" xfId="18331" xr:uid="{00000000-0005-0000-0000-000020350000}"/>
    <cellStyle name="40 % - Markeringsfarve1 3 2 2 2 2 2 2 2" xfId="36282" xr:uid="{00000000-0005-0000-0000-000021350000}"/>
    <cellStyle name="40 % - Markeringsfarve1 3 2 2 2 2 2 3" xfId="29281" xr:uid="{00000000-0005-0000-0000-000022350000}"/>
    <cellStyle name="40 % - Markeringsfarve1 3 2 2 2 2 3" xfId="14588" xr:uid="{00000000-0005-0000-0000-000023350000}"/>
    <cellStyle name="40 % - Markeringsfarve1 3 2 2 2 2 3 2" xfId="32545" xr:uid="{00000000-0005-0000-0000-000024350000}"/>
    <cellStyle name="40 % - Markeringsfarve1 3 2 2 2 2 4" xfId="25543" xr:uid="{00000000-0005-0000-0000-000025350000}"/>
    <cellStyle name="40 % - Markeringsfarve1 3 2 2 2 3" xfId="9134" xr:uid="{00000000-0005-0000-0000-000026350000}"/>
    <cellStyle name="40 % - Markeringsfarve1 3 2 2 2 3 2" xfId="16922" xr:uid="{00000000-0005-0000-0000-000027350000}"/>
    <cellStyle name="40 % - Markeringsfarve1 3 2 2 2 3 2 2" xfId="34873" xr:uid="{00000000-0005-0000-0000-000028350000}"/>
    <cellStyle name="40 % - Markeringsfarve1 3 2 2 2 3 3" xfId="27872" xr:uid="{00000000-0005-0000-0000-000029350000}"/>
    <cellStyle name="40 % - Markeringsfarve1 3 2 2 2 4" xfId="14587" xr:uid="{00000000-0005-0000-0000-00002A350000}"/>
    <cellStyle name="40 % - Markeringsfarve1 3 2 2 2 4 2" xfId="32544" xr:uid="{00000000-0005-0000-0000-00002B350000}"/>
    <cellStyle name="40 % - Markeringsfarve1 3 2 2 2 5" xfId="25542" xr:uid="{00000000-0005-0000-0000-00002C350000}"/>
    <cellStyle name="40 % - Markeringsfarve1 3 2 2 3" xfId="6164" xr:uid="{00000000-0005-0000-0000-00002D350000}"/>
    <cellStyle name="40 % - Markeringsfarve1 3 2 2 3 2" xfId="9789" xr:uid="{00000000-0005-0000-0000-00002E350000}"/>
    <cellStyle name="40 % - Markeringsfarve1 3 2 2 3 2 2" xfId="17571" xr:uid="{00000000-0005-0000-0000-00002F350000}"/>
    <cellStyle name="40 % - Markeringsfarve1 3 2 2 3 2 2 2" xfId="35522" xr:uid="{00000000-0005-0000-0000-000030350000}"/>
    <cellStyle name="40 % - Markeringsfarve1 3 2 2 3 2 3" xfId="28521" xr:uid="{00000000-0005-0000-0000-000031350000}"/>
    <cellStyle name="40 % - Markeringsfarve1 3 2 2 3 3" xfId="14589" xr:uid="{00000000-0005-0000-0000-000032350000}"/>
    <cellStyle name="40 % - Markeringsfarve1 3 2 2 3 3 2" xfId="32546" xr:uid="{00000000-0005-0000-0000-000033350000}"/>
    <cellStyle name="40 % - Markeringsfarve1 3 2 2 3 4" xfId="25544" xr:uid="{00000000-0005-0000-0000-000034350000}"/>
    <cellStyle name="40 % - Markeringsfarve1 3 2 2 4" xfId="6165" xr:uid="{00000000-0005-0000-0000-000035350000}"/>
    <cellStyle name="40 % - Markeringsfarve1 3 2 2 4 2" xfId="11395" xr:uid="{00000000-0005-0000-0000-000036350000}"/>
    <cellStyle name="40 % - Markeringsfarve1 3 2 2 4 2 2" xfId="19155" xr:uid="{00000000-0005-0000-0000-000037350000}"/>
    <cellStyle name="40 % - Markeringsfarve1 3 2 2 4 2 2 2" xfId="37106" xr:uid="{00000000-0005-0000-0000-000038350000}"/>
    <cellStyle name="40 % - Markeringsfarve1 3 2 2 4 2 3" xfId="30105" xr:uid="{00000000-0005-0000-0000-000039350000}"/>
    <cellStyle name="40 % - Markeringsfarve1 3 2 2 4 3" xfId="14590" xr:uid="{00000000-0005-0000-0000-00003A350000}"/>
    <cellStyle name="40 % - Markeringsfarve1 3 2 2 4 3 2" xfId="32547" xr:uid="{00000000-0005-0000-0000-00003B350000}"/>
    <cellStyle name="40 % - Markeringsfarve1 3 2 2 4 4" xfId="25545" xr:uid="{00000000-0005-0000-0000-00003C350000}"/>
    <cellStyle name="40 % - Markeringsfarve1 3 2 2 5" xfId="8667" xr:uid="{00000000-0005-0000-0000-00003D350000}"/>
    <cellStyle name="40 % - Markeringsfarve1 3 2 2 5 2" xfId="16456" xr:uid="{00000000-0005-0000-0000-00003E350000}"/>
    <cellStyle name="40 % - Markeringsfarve1 3 2 2 5 2 2" xfId="34407" xr:uid="{00000000-0005-0000-0000-00003F350000}"/>
    <cellStyle name="40 % - Markeringsfarve1 3 2 2 5 3" xfId="27406" xr:uid="{00000000-0005-0000-0000-000040350000}"/>
    <cellStyle name="40 % - Markeringsfarve1 3 2 2 6" xfId="14586" xr:uid="{00000000-0005-0000-0000-000041350000}"/>
    <cellStyle name="40 % - Markeringsfarve1 3 2 2 6 2" xfId="32543" xr:uid="{00000000-0005-0000-0000-000042350000}"/>
    <cellStyle name="40 % - Markeringsfarve1 3 2 2 7" xfId="25541" xr:uid="{00000000-0005-0000-0000-000043350000}"/>
    <cellStyle name="40 % - Markeringsfarve1 3 2 3" xfId="6166" xr:uid="{00000000-0005-0000-0000-000044350000}"/>
    <cellStyle name="40 % - Markeringsfarve1 3 2 3 2" xfId="6167" xr:uid="{00000000-0005-0000-0000-000045350000}"/>
    <cellStyle name="40 % - Markeringsfarve1 3 2 3 2 2" xfId="6168" xr:uid="{00000000-0005-0000-0000-000046350000}"/>
    <cellStyle name="40 % - Markeringsfarve1 3 2 3 2 2 2" xfId="10682" xr:uid="{00000000-0005-0000-0000-000047350000}"/>
    <cellStyle name="40 % - Markeringsfarve1 3 2 3 2 2 2 2" xfId="18454" xr:uid="{00000000-0005-0000-0000-000048350000}"/>
    <cellStyle name="40 % - Markeringsfarve1 3 2 3 2 2 2 2 2" xfId="36405" xr:uid="{00000000-0005-0000-0000-000049350000}"/>
    <cellStyle name="40 % - Markeringsfarve1 3 2 3 2 2 2 3" xfId="29404" xr:uid="{00000000-0005-0000-0000-00004A350000}"/>
    <cellStyle name="40 % - Markeringsfarve1 3 2 3 2 2 3" xfId="14593" xr:uid="{00000000-0005-0000-0000-00004B350000}"/>
    <cellStyle name="40 % - Markeringsfarve1 3 2 3 2 2 3 2" xfId="32550" xr:uid="{00000000-0005-0000-0000-00004C350000}"/>
    <cellStyle name="40 % - Markeringsfarve1 3 2 3 2 2 4" xfId="25548" xr:uid="{00000000-0005-0000-0000-00004D350000}"/>
    <cellStyle name="40 % - Markeringsfarve1 3 2 3 2 3" xfId="9237" xr:uid="{00000000-0005-0000-0000-00004E350000}"/>
    <cellStyle name="40 % - Markeringsfarve1 3 2 3 2 3 2" xfId="17025" xr:uid="{00000000-0005-0000-0000-00004F350000}"/>
    <cellStyle name="40 % - Markeringsfarve1 3 2 3 2 3 2 2" xfId="34976" xr:uid="{00000000-0005-0000-0000-000050350000}"/>
    <cellStyle name="40 % - Markeringsfarve1 3 2 3 2 3 3" xfId="27975" xr:uid="{00000000-0005-0000-0000-000051350000}"/>
    <cellStyle name="40 % - Markeringsfarve1 3 2 3 2 4" xfId="14592" xr:uid="{00000000-0005-0000-0000-000052350000}"/>
    <cellStyle name="40 % - Markeringsfarve1 3 2 3 2 4 2" xfId="32549" xr:uid="{00000000-0005-0000-0000-000053350000}"/>
    <cellStyle name="40 % - Markeringsfarve1 3 2 3 2 5" xfId="25547" xr:uid="{00000000-0005-0000-0000-000054350000}"/>
    <cellStyle name="40 % - Markeringsfarve1 3 2 3 3" xfId="6169" xr:uid="{00000000-0005-0000-0000-000055350000}"/>
    <cellStyle name="40 % - Markeringsfarve1 3 2 3 3 2" xfId="9912" xr:uid="{00000000-0005-0000-0000-000056350000}"/>
    <cellStyle name="40 % - Markeringsfarve1 3 2 3 3 2 2" xfId="17694" xr:uid="{00000000-0005-0000-0000-000057350000}"/>
    <cellStyle name="40 % - Markeringsfarve1 3 2 3 3 2 2 2" xfId="35645" xr:uid="{00000000-0005-0000-0000-000058350000}"/>
    <cellStyle name="40 % - Markeringsfarve1 3 2 3 3 2 3" xfId="28644" xr:uid="{00000000-0005-0000-0000-000059350000}"/>
    <cellStyle name="40 % - Markeringsfarve1 3 2 3 3 3" xfId="14594" xr:uid="{00000000-0005-0000-0000-00005A350000}"/>
    <cellStyle name="40 % - Markeringsfarve1 3 2 3 3 3 2" xfId="32551" xr:uid="{00000000-0005-0000-0000-00005B350000}"/>
    <cellStyle name="40 % - Markeringsfarve1 3 2 3 3 4" xfId="25549" xr:uid="{00000000-0005-0000-0000-00005C350000}"/>
    <cellStyle name="40 % - Markeringsfarve1 3 2 3 4" xfId="6170" xr:uid="{00000000-0005-0000-0000-00005D350000}"/>
    <cellStyle name="40 % - Markeringsfarve1 3 2 3 4 2" xfId="11640" xr:uid="{00000000-0005-0000-0000-00005E350000}"/>
    <cellStyle name="40 % - Markeringsfarve1 3 2 3 4 2 2" xfId="19390" xr:uid="{00000000-0005-0000-0000-00005F350000}"/>
    <cellStyle name="40 % - Markeringsfarve1 3 2 3 4 2 2 2" xfId="37341" xr:uid="{00000000-0005-0000-0000-000060350000}"/>
    <cellStyle name="40 % - Markeringsfarve1 3 2 3 4 2 3" xfId="30340" xr:uid="{00000000-0005-0000-0000-000061350000}"/>
    <cellStyle name="40 % - Markeringsfarve1 3 2 3 4 3" xfId="14595" xr:uid="{00000000-0005-0000-0000-000062350000}"/>
    <cellStyle name="40 % - Markeringsfarve1 3 2 3 4 3 2" xfId="32552" xr:uid="{00000000-0005-0000-0000-000063350000}"/>
    <cellStyle name="40 % - Markeringsfarve1 3 2 3 4 4" xfId="25550" xr:uid="{00000000-0005-0000-0000-000064350000}"/>
    <cellStyle name="40 % - Markeringsfarve1 3 2 3 5" xfId="8668" xr:uid="{00000000-0005-0000-0000-000065350000}"/>
    <cellStyle name="40 % - Markeringsfarve1 3 2 3 5 2" xfId="16457" xr:uid="{00000000-0005-0000-0000-000066350000}"/>
    <cellStyle name="40 % - Markeringsfarve1 3 2 3 5 2 2" xfId="34408" xr:uid="{00000000-0005-0000-0000-000067350000}"/>
    <cellStyle name="40 % - Markeringsfarve1 3 2 3 5 3" xfId="27407" xr:uid="{00000000-0005-0000-0000-000068350000}"/>
    <cellStyle name="40 % - Markeringsfarve1 3 2 3 6" xfId="14591" xr:uid="{00000000-0005-0000-0000-000069350000}"/>
    <cellStyle name="40 % - Markeringsfarve1 3 2 3 6 2" xfId="32548" xr:uid="{00000000-0005-0000-0000-00006A350000}"/>
    <cellStyle name="40 % - Markeringsfarve1 3 2 3 7" xfId="25546" xr:uid="{00000000-0005-0000-0000-00006B350000}"/>
    <cellStyle name="40 % - Markeringsfarve1 3 2 4" xfId="6171" xr:uid="{00000000-0005-0000-0000-00006C350000}"/>
    <cellStyle name="40 % - Markeringsfarve1 3 2 4 2" xfId="6172" xr:uid="{00000000-0005-0000-0000-00006D350000}"/>
    <cellStyle name="40 % - Markeringsfarve1 3 2 4 2 2" xfId="6173" xr:uid="{00000000-0005-0000-0000-00006E350000}"/>
    <cellStyle name="40 % - Markeringsfarve1 3 2 4 2 2 2" xfId="10797" xr:uid="{00000000-0005-0000-0000-00006F350000}"/>
    <cellStyle name="40 % - Markeringsfarve1 3 2 4 2 2 2 2" xfId="18569" xr:uid="{00000000-0005-0000-0000-000070350000}"/>
    <cellStyle name="40 % - Markeringsfarve1 3 2 4 2 2 2 2 2" xfId="36520" xr:uid="{00000000-0005-0000-0000-000071350000}"/>
    <cellStyle name="40 % - Markeringsfarve1 3 2 4 2 2 2 3" xfId="29519" xr:uid="{00000000-0005-0000-0000-000072350000}"/>
    <cellStyle name="40 % - Markeringsfarve1 3 2 4 2 2 3" xfId="14598" xr:uid="{00000000-0005-0000-0000-000073350000}"/>
    <cellStyle name="40 % - Markeringsfarve1 3 2 4 2 2 3 2" xfId="32555" xr:uid="{00000000-0005-0000-0000-000074350000}"/>
    <cellStyle name="40 % - Markeringsfarve1 3 2 4 2 2 4" xfId="25553" xr:uid="{00000000-0005-0000-0000-000075350000}"/>
    <cellStyle name="40 % - Markeringsfarve1 3 2 4 2 3" xfId="9336" xr:uid="{00000000-0005-0000-0000-000076350000}"/>
    <cellStyle name="40 % - Markeringsfarve1 3 2 4 2 3 2" xfId="17121" xr:uid="{00000000-0005-0000-0000-000077350000}"/>
    <cellStyle name="40 % - Markeringsfarve1 3 2 4 2 3 2 2" xfId="35072" xr:uid="{00000000-0005-0000-0000-000078350000}"/>
    <cellStyle name="40 % - Markeringsfarve1 3 2 4 2 3 3" xfId="28071" xr:uid="{00000000-0005-0000-0000-000079350000}"/>
    <cellStyle name="40 % - Markeringsfarve1 3 2 4 2 4" xfId="14597" xr:uid="{00000000-0005-0000-0000-00007A350000}"/>
    <cellStyle name="40 % - Markeringsfarve1 3 2 4 2 4 2" xfId="32554" xr:uid="{00000000-0005-0000-0000-00007B350000}"/>
    <cellStyle name="40 % - Markeringsfarve1 3 2 4 2 5" xfId="25552" xr:uid="{00000000-0005-0000-0000-00007C350000}"/>
    <cellStyle name="40 % - Markeringsfarve1 3 2 4 3" xfId="6174" xr:uid="{00000000-0005-0000-0000-00007D350000}"/>
    <cellStyle name="40 % - Markeringsfarve1 3 2 4 3 2" xfId="10073" xr:uid="{00000000-0005-0000-0000-00007E350000}"/>
    <cellStyle name="40 % - Markeringsfarve1 3 2 4 3 2 2" xfId="17854" xr:uid="{00000000-0005-0000-0000-00007F350000}"/>
    <cellStyle name="40 % - Markeringsfarve1 3 2 4 3 2 2 2" xfId="35805" xr:uid="{00000000-0005-0000-0000-000080350000}"/>
    <cellStyle name="40 % - Markeringsfarve1 3 2 4 3 2 3" xfId="28804" xr:uid="{00000000-0005-0000-0000-000081350000}"/>
    <cellStyle name="40 % - Markeringsfarve1 3 2 4 3 3" xfId="14599" xr:uid="{00000000-0005-0000-0000-000082350000}"/>
    <cellStyle name="40 % - Markeringsfarve1 3 2 4 3 3 2" xfId="32556" xr:uid="{00000000-0005-0000-0000-000083350000}"/>
    <cellStyle name="40 % - Markeringsfarve1 3 2 4 3 4" xfId="25554" xr:uid="{00000000-0005-0000-0000-000084350000}"/>
    <cellStyle name="40 % - Markeringsfarve1 3 2 4 4" xfId="6175" xr:uid="{00000000-0005-0000-0000-000085350000}"/>
    <cellStyle name="40 % - Markeringsfarve1 3 2 4 4 2" xfId="11364" xr:uid="{00000000-0005-0000-0000-000086350000}"/>
    <cellStyle name="40 % - Markeringsfarve1 3 2 4 4 2 2" xfId="19126" xr:uid="{00000000-0005-0000-0000-000087350000}"/>
    <cellStyle name="40 % - Markeringsfarve1 3 2 4 4 2 2 2" xfId="37077" xr:uid="{00000000-0005-0000-0000-000088350000}"/>
    <cellStyle name="40 % - Markeringsfarve1 3 2 4 4 2 3" xfId="30076" xr:uid="{00000000-0005-0000-0000-000089350000}"/>
    <cellStyle name="40 % - Markeringsfarve1 3 2 4 4 3" xfId="14600" xr:uid="{00000000-0005-0000-0000-00008A350000}"/>
    <cellStyle name="40 % - Markeringsfarve1 3 2 4 4 3 2" xfId="32557" xr:uid="{00000000-0005-0000-0000-00008B350000}"/>
    <cellStyle name="40 % - Markeringsfarve1 3 2 4 4 4" xfId="25555" xr:uid="{00000000-0005-0000-0000-00008C350000}"/>
    <cellStyle name="40 % - Markeringsfarve1 3 2 4 5" xfId="8669" xr:uid="{00000000-0005-0000-0000-00008D350000}"/>
    <cellStyle name="40 % - Markeringsfarve1 3 2 4 5 2" xfId="16458" xr:uid="{00000000-0005-0000-0000-00008E350000}"/>
    <cellStyle name="40 % - Markeringsfarve1 3 2 4 5 2 2" xfId="34409" xr:uid="{00000000-0005-0000-0000-00008F350000}"/>
    <cellStyle name="40 % - Markeringsfarve1 3 2 4 5 3" xfId="27408" xr:uid="{00000000-0005-0000-0000-000090350000}"/>
    <cellStyle name="40 % - Markeringsfarve1 3 2 4 6" xfId="14596" xr:uid="{00000000-0005-0000-0000-000091350000}"/>
    <cellStyle name="40 % - Markeringsfarve1 3 2 4 6 2" xfId="32553" xr:uid="{00000000-0005-0000-0000-000092350000}"/>
    <cellStyle name="40 % - Markeringsfarve1 3 2 4 7" xfId="25551" xr:uid="{00000000-0005-0000-0000-000093350000}"/>
    <cellStyle name="40 % - Markeringsfarve1 3 2 5" xfId="6176" xr:uid="{00000000-0005-0000-0000-000094350000}"/>
    <cellStyle name="40 % - Markeringsfarve1 3 2 5 2" xfId="6177" xr:uid="{00000000-0005-0000-0000-000095350000}"/>
    <cellStyle name="40 % - Markeringsfarve1 3 2 5 2 2" xfId="6178" xr:uid="{00000000-0005-0000-0000-000096350000}"/>
    <cellStyle name="40 % - Markeringsfarve1 3 2 5 2 2 2" xfId="10914" xr:uid="{00000000-0005-0000-0000-000097350000}"/>
    <cellStyle name="40 % - Markeringsfarve1 3 2 5 2 2 2 2" xfId="18686" xr:uid="{00000000-0005-0000-0000-000098350000}"/>
    <cellStyle name="40 % - Markeringsfarve1 3 2 5 2 2 2 2 2" xfId="36637" xr:uid="{00000000-0005-0000-0000-000099350000}"/>
    <cellStyle name="40 % - Markeringsfarve1 3 2 5 2 2 2 3" xfId="29636" xr:uid="{00000000-0005-0000-0000-00009A350000}"/>
    <cellStyle name="40 % - Markeringsfarve1 3 2 5 2 2 3" xfId="14603" xr:uid="{00000000-0005-0000-0000-00009B350000}"/>
    <cellStyle name="40 % - Markeringsfarve1 3 2 5 2 2 3 2" xfId="32560" xr:uid="{00000000-0005-0000-0000-00009C350000}"/>
    <cellStyle name="40 % - Markeringsfarve1 3 2 5 2 2 4" xfId="25558" xr:uid="{00000000-0005-0000-0000-00009D350000}"/>
    <cellStyle name="40 % - Markeringsfarve1 3 2 5 2 3" xfId="9435" xr:uid="{00000000-0005-0000-0000-00009E350000}"/>
    <cellStyle name="40 % - Markeringsfarve1 3 2 5 2 3 2" xfId="17220" xr:uid="{00000000-0005-0000-0000-00009F350000}"/>
    <cellStyle name="40 % - Markeringsfarve1 3 2 5 2 3 2 2" xfId="35171" xr:uid="{00000000-0005-0000-0000-0000A0350000}"/>
    <cellStyle name="40 % - Markeringsfarve1 3 2 5 2 3 3" xfId="28170" xr:uid="{00000000-0005-0000-0000-0000A1350000}"/>
    <cellStyle name="40 % - Markeringsfarve1 3 2 5 2 4" xfId="14602" xr:uid="{00000000-0005-0000-0000-0000A2350000}"/>
    <cellStyle name="40 % - Markeringsfarve1 3 2 5 2 4 2" xfId="32559" xr:uid="{00000000-0005-0000-0000-0000A3350000}"/>
    <cellStyle name="40 % - Markeringsfarve1 3 2 5 2 5" xfId="25557" xr:uid="{00000000-0005-0000-0000-0000A4350000}"/>
    <cellStyle name="40 % - Markeringsfarve1 3 2 5 3" xfId="6179" xr:uid="{00000000-0005-0000-0000-0000A5350000}"/>
    <cellStyle name="40 % - Markeringsfarve1 3 2 5 3 2" xfId="10190" xr:uid="{00000000-0005-0000-0000-0000A6350000}"/>
    <cellStyle name="40 % - Markeringsfarve1 3 2 5 3 2 2" xfId="17971" xr:uid="{00000000-0005-0000-0000-0000A7350000}"/>
    <cellStyle name="40 % - Markeringsfarve1 3 2 5 3 2 2 2" xfId="35922" xr:uid="{00000000-0005-0000-0000-0000A8350000}"/>
    <cellStyle name="40 % - Markeringsfarve1 3 2 5 3 2 3" xfId="28921" xr:uid="{00000000-0005-0000-0000-0000A9350000}"/>
    <cellStyle name="40 % - Markeringsfarve1 3 2 5 3 3" xfId="14604" xr:uid="{00000000-0005-0000-0000-0000AA350000}"/>
    <cellStyle name="40 % - Markeringsfarve1 3 2 5 3 3 2" xfId="32561" xr:uid="{00000000-0005-0000-0000-0000AB350000}"/>
    <cellStyle name="40 % - Markeringsfarve1 3 2 5 3 4" xfId="25559" xr:uid="{00000000-0005-0000-0000-0000AC350000}"/>
    <cellStyle name="40 % - Markeringsfarve1 3 2 5 4" xfId="6180" xr:uid="{00000000-0005-0000-0000-0000AD350000}"/>
    <cellStyle name="40 % - Markeringsfarve1 3 2 5 4 2" xfId="11598" xr:uid="{00000000-0005-0000-0000-0000AE350000}"/>
    <cellStyle name="40 % - Markeringsfarve1 3 2 5 4 2 2" xfId="19350" xr:uid="{00000000-0005-0000-0000-0000AF350000}"/>
    <cellStyle name="40 % - Markeringsfarve1 3 2 5 4 2 2 2" xfId="37301" xr:uid="{00000000-0005-0000-0000-0000B0350000}"/>
    <cellStyle name="40 % - Markeringsfarve1 3 2 5 4 2 3" xfId="30300" xr:uid="{00000000-0005-0000-0000-0000B1350000}"/>
    <cellStyle name="40 % - Markeringsfarve1 3 2 5 4 3" xfId="14605" xr:uid="{00000000-0005-0000-0000-0000B2350000}"/>
    <cellStyle name="40 % - Markeringsfarve1 3 2 5 4 3 2" xfId="32562" xr:uid="{00000000-0005-0000-0000-0000B3350000}"/>
    <cellStyle name="40 % - Markeringsfarve1 3 2 5 4 4" xfId="25560" xr:uid="{00000000-0005-0000-0000-0000B4350000}"/>
    <cellStyle name="40 % - Markeringsfarve1 3 2 5 5" xfId="8670" xr:uid="{00000000-0005-0000-0000-0000B5350000}"/>
    <cellStyle name="40 % - Markeringsfarve1 3 2 5 5 2" xfId="16459" xr:uid="{00000000-0005-0000-0000-0000B6350000}"/>
    <cellStyle name="40 % - Markeringsfarve1 3 2 5 5 2 2" xfId="34410" xr:uid="{00000000-0005-0000-0000-0000B7350000}"/>
    <cellStyle name="40 % - Markeringsfarve1 3 2 5 5 3" xfId="27409" xr:uid="{00000000-0005-0000-0000-0000B8350000}"/>
    <cellStyle name="40 % - Markeringsfarve1 3 2 5 6" xfId="14601" xr:uid="{00000000-0005-0000-0000-0000B9350000}"/>
    <cellStyle name="40 % - Markeringsfarve1 3 2 5 6 2" xfId="32558" xr:uid="{00000000-0005-0000-0000-0000BA350000}"/>
    <cellStyle name="40 % - Markeringsfarve1 3 2 5 7" xfId="25556" xr:uid="{00000000-0005-0000-0000-0000BB350000}"/>
    <cellStyle name="40 % - Markeringsfarve1 3 2 6" xfId="6181" xr:uid="{00000000-0005-0000-0000-0000BC350000}"/>
    <cellStyle name="40 % - Markeringsfarve1 3 2 6 2" xfId="6182" xr:uid="{00000000-0005-0000-0000-0000BD350000}"/>
    <cellStyle name="40 % - Markeringsfarve1 3 2 6 2 2" xfId="6183" xr:uid="{00000000-0005-0000-0000-0000BE350000}"/>
    <cellStyle name="40 % - Markeringsfarve1 3 2 6 2 2 2" xfId="11036" xr:uid="{00000000-0005-0000-0000-0000BF350000}"/>
    <cellStyle name="40 % - Markeringsfarve1 3 2 6 2 2 2 2" xfId="18808" xr:uid="{00000000-0005-0000-0000-0000C0350000}"/>
    <cellStyle name="40 % - Markeringsfarve1 3 2 6 2 2 2 2 2" xfId="36759" xr:uid="{00000000-0005-0000-0000-0000C1350000}"/>
    <cellStyle name="40 % - Markeringsfarve1 3 2 6 2 2 2 3" xfId="29758" xr:uid="{00000000-0005-0000-0000-0000C2350000}"/>
    <cellStyle name="40 % - Markeringsfarve1 3 2 6 2 2 3" xfId="14608" xr:uid="{00000000-0005-0000-0000-0000C3350000}"/>
    <cellStyle name="40 % - Markeringsfarve1 3 2 6 2 2 3 2" xfId="32565" xr:uid="{00000000-0005-0000-0000-0000C4350000}"/>
    <cellStyle name="40 % - Markeringsfarve1 3 2 6 2 2 4" xfId="25563" xr:uid="{00000000-0005-0000-0000-0000C5350000}"/>
    <cellStyle name="40 % - Markeringsfarve1 3 2 6 2 3" xfId="9538" xr:uid="{00000000-0005-0000-0000-0000C6350000}"/>
    <cellStyle name="40 % - Markeringsfarve1 3 2 6 2 3 2" xfId="17323" xr:uid="{00000000-0005-0000-0000-0000C7350000}"/>
    <cellStyle name="40 % - Markeringsfarve1 3 2 6 2 3 2 2" xfId="35274" xr:uid="{00000000-0005-0000-0000-0000C8350000}"/>
    <cellStyle name="40 % - Markeringsfarve1 3 2 6 2 3 3" xfId="28273" xr:uid="{00000000-0005-0000-0000-0000C9350000}"/>
    <cellStyle name="40 % - Markeringsfarve1 3 2 6 2 4" xfId="14607" xr:uid="{00000000-0005-0000-0000-0000CA350000}"/>
    <cellStyle name="40 % - Markeringsfarve1 3 2 6 2 4 2" xfId="32564" xr:uid="{00000000-0005-0000-0000-0000CB350000}"/>
    <cellStyle name="40 % - Markeringsfarve1 3 2 6 2 5" xfId="25562" xr:uid="{00000000-0005-0000-0000-0000CC350000}"/>
    <cellStyle name="40 % - Markeringsfarve1 3 2 6 3" xfId="6184" xr:uid="{00000000-0005-0000-0000-0000CD350000}"/>
    <cellStyle name="40 % - Markeringsfarve1 3 2 6 3 2" xfId="10313" xr:uid="{00000000-0005-0000-0000-0000CE350000}"/>
    <cellStyle name="40 % - Markeringsfarve1 3 2 6 3 2 2" xfId="18094" xr:uid="{00000000-0005-0000-0000-0000CF350000}"/>
    <cellStyle name="40 % - Markeringsfarve1 3 2 6 3 2 2 2" xfId="36045" xr:uid="{00000000-0005-0000-0000-0000D0350000}"/>
    <cellStyle name="40 % - Markeringsfarve1 3 2 6 3 2 3" xfId="29044" xr:uid="{00000000-0005-0000-0000-0000D1350000}"/>
    <cellStyle name="40 % - Markeringsfarve1 3 2 6 3 3" xfId="14609" xr:uid="{00000000-0005-0000-0000-0000D2350000}"/>
    <cellStyle name="40 % - Markeringsfarve1 3 2 6 3 3 2" xfId="32566" xr:uid="{00000000-0005-0000-0000-0000D3350000}"/>
    <cellStyle name="40 % - Markeringsfarve1 3 2 6 3 4" xfId="25564" xr:uid="{00000000-0005-0000-0000-0000D4350000}"/>
    <cellStyle name="40 % - Markeringsfarve1 3 2 6 4" xfId="6185" xr:uid="{00000000-0005-0000-0000-0000D5350000}"/>
    <cellStyle name="40 % - Markeringsfarve1 3 2 6 4 2" xfId="11323" xr:uid="{00000000-0005-0000-0000-0000D6350000}"/>
    <cellStyle name="40 % - Markeringsfarve1 3 2 6 4 2 2" xfId="19087" xr:uid="{00000000-0005-0000-0000-0000D7350000}"/>
    <cellStyle name="40 % - Markeringsfarve1 3 2 6 4 2 2 2" xfId="37038" xr:uid="{00000000-0005-0000-0000-0000D8350000}"/>
    <cellStyle name="40 % - Markeringsfarve1 3 2 6 4 2 3" xfId="30037" xr:uid="{00000000-0005-0000-0000-0000D9350000}"/>
    <cellStyle name="40 % - Markeringsfarve1 3 2 6 4 3" xfId="14610" xr:uid="{00000000-0005-0000-0000-0000DA350000}"/>
    <cellStyle name="40 % - Markeringsfarve1 3 2 6 4 3 2" xfId="32567" xr:uid="{00000000-0005-0000-0000-0000DB350000}"/>
    <cellStyle name="40 % - Markeringsfarve1 3 2 6 4 4" xfId="25565" xr:uid="{00000000-0005-0000-0000-0000DC350000}"/>
    <cellStyle name="40 % - Markeringsfarve1 3 2 6 5" xfId="8671" xr:uid="{00000000-0005-0000-0000-0000DD350000}"/>
    <cellStyle name="40 % - Markeringsfarve1 3 2 6 5 2" xfId="16460" xr:uid="{00000000-0005-0000-0000-0000DE350000}"/>
    <cellStyle name="40 % - Markeringsfarve1 3 2 6 5 2 2" xfId="34411" xr:uid="{00000000-0005-0000-0000-0000DF350000}"/>
    <cellStyle name="40 % - Markeringsfarve1 3 2 6 5 3" xfId="27410" xr:uid="{00000000-0005-0000-0000-0000E0350000}"/>
    <cellStyle name="40 % - Markeringsfarve1 3 2 6 6" xfId="14606" xr:uid="{00000000-0005-0000-0000-0000E1350000}"/>
    <cellStyle name="40 % - Markeringsfarve1 3 2 6 6 2" xfId="32563" xr:uid="{00000000-0005-0000-0000-0000E2350000}"/>
    <cellStyle name="40 % - Markeringsfarve1 3 2 6 7" xfId="25561" xr:uid="{00000000-0005-0000-0000-0000E3350000}"/>
    <cellStyle name="40 % - Markeringsfarve1 3 2 7" xfId="6186" xr:uid="{00000000-0005-0000-0000-0000E4350000}"/>
    <cellStyle name="40 % - Markeringsfarve1 3 2 7 2" xfId="6187" xr:uid="{00000000-0005-0000-0000-0000E5350000}"/>
    <cellStyle name="40 % - Markeringsfarve1 3 2 7 2 2" xfId="10440" xr:uid="{00000000-0005-0000-0000-0000E6350000}"/>
    <cellStyle name="40 % - Markeringsfarve1 3 2 7 2 2 2" xfId="18212" xr:uid="{00000000-0005-0000-0000-0000E7350000}"/>
    <cellStyle name="40 % - Markeringsfarve1 3 2 7 2 2 2 2" xfId="36163" xr:uid="{00000000-0005-0000-0000-0000E8350000}"/>
    <cellStyle name="40 % - Markeringsfarve1 3 2 7 2 2 3" xfId="29162" xr:uid="{00000000-0005-0000-0000-0000E9350000}"/>
    <cellStyle name="40 % - Markeringsfarve1 3 2 7 2 3" xfId="14612" xr:uid="{00000000-0005-0000-0000-0000EA350000}"/>
    <cellStyle name="40 % - Markeringsfarve1 3 2 7 2 3 2" xfId="32569" xr:uid="{00000000-0005-0000-0000-0000EB350000}"/>
    <cellStyle name="40 % - Markeringsfarve1 3 2 7 2 4" xfId="25567" xr:uid="{00000000-0005-0000-0000-0000EC350000}"/>
    <cellStyle name="40 % - Markeringsfarve1 3 2 7 3" xfId="9035" xr:uid="{00000000-0005-0000-0000-0000ED350000}"/>
    <cellStyle name="40 % - Markeringsfarve1 3 2 7 3 2" xfId="16823" xr:uid="{00000000-0005-0000-0000-0000EE350000}"/>
    <cellStyle name="40 % - Markeringsfarve1 3 2 7 3 2 2" xfId="34774" xr:uid="{00000000-0005-0000-0000-0000EF350000}"/>
    <cellStyle name="40 % - Markeringsfarve1 3 2 7 3 3" xfId="27773" xr:uid="{00000000-0005-0000-0000-0000F0350000}"/>
    <cellStyle name="40 % - Markeringsfarve1 3 2 7 4" xfId="14611" xr:uid="{00000000-0005-0000-0000-0000F1350000}"/>
    <cellStyle name="40 % - Markeringsfarve1 3 2 7 4 2" xfId="32568" xr:uid="{00000000-0005-0000-0000-0000F2350000}"/>
    <cellStyle name="40 % - Markeringsfarve1 3 2 7 5" xfId="25566" xr:uid="{00000000-0005-0000-0000-0000F3350000}"/>
    <cellStyle name="40 % - Markeringsfarve1 3 2 8" xfId="6188" xr:uid="{00000000-0005-0000-0000-0000F4350000}"/>
    <cellStyle name="40 % - Markeringsfarve1 3 2 8 2" xfId="9668" xr:uid="{00000000-0005-0000-0000-0000F5350000}"/>
    <cellStyle name="40 % - Markeringsfarve1 3 2 8 2 2" xfId="17450" xr:uid="{00000000-0005-0000-0000-0000F6350000}"/>
    <cellStyle name="40 % - Markeringsfarve1 3 2 8 2 2 2" xfId="35401" xr:uid="{00000000-0005-0000-0000-0000F7350000}"/>
    <cellStyle name="40 % - Markeringsfarve1 3 2 8 2 3" xfId="28400" xr:uid="{00000000-0005-0000-0000-0000F8350000}"/>
    <cellStyle name="40 % - Markeringsfarve1 3 2 8 3" xfId="14613" xr:uid="{00000000-0005-0000-0000-0000F9350000}"/>
    <cellStyle name="40 % - Markeringsfarve1 3 2 8 3 2" xfId="32570" xr:uid="{00000000-0005-0000-0000-0000FA350000}"/>
    <cellStyle name="40 % - Markeringsfarve1 3 2 8 4" xfId="25568" xr:uid="{00000000-0005-0000-0000-0000FB350000}"/>
    <cellStyle name="40 % - Markeringsfarve1 3 2 9" xfId="6189" xr:uid="{00000000-0005-0000-0000-0000FC350000}"/>
    <cellStyle name="40 % - Markeringsfarve1 3 2 9 2" xfId="11675" xr:uid="{00000000-0005-0000-0000-0000FD350000}"/>
    <cellStyle name="40 % - Markeringsfarve1 3 2 9 2 2" xfId="19422" xr:uid="{00000000-0005-0000-0000-0000FE350000}"/>
    <cellStyle name="40 % - Markeringsfarve1 3 2 9 2 2 2" xfId="37373" xr:uid="{00000000-0005-0000-0000-0000FF350000}"/>
    <cellStyle name="40 % - Markeringsfarve1 3 2 9 2 3" xfId="30372" xr:uid="{00000000-0005-0000-0000-000000360000}"/>
    <cellStyle name="40 % - Markeringsfarve1 3 2 9 3" xfId="14614" xr:uid="{00000000-0005-0000-0000-000001360000}"/>
    <cellStyle name="40 % - Markeringsfarve1 3 2 9 3 2" xfId="32571" xr:uid="{00000000-0005-0000-0000-000002360000}"/>
    <cellStyle name="40 % - Markeringsfarve1 3 2 9 4" xfId="25569" xr:uid="{00000000-0005-0000-0000-000003360000}"/>
    <cellStyle name="40 % - Markeringsfarve1 3 3" xfId="6190" xr:uid="{00000000-0005-0000-0000-000004360000}"/>
    <cellStyle name="40 % - Markeringsfarve1 3 3 10" xfId="8672" xr:uid="{00000000-0005-0000-0000-000005360000}"/>
    <cellStyle name="40 % - Markeringsfarve1 3 3 10 2" xfId="16461" xr:uid="{00000000-0005-0000-0000-000006360000}"/>
    <cellStyle name="40 % - Markeringsfarve1 3 3 10 2 2" xfId="34412" xr:uid="{00000000-0005-0000-0000-000007360000}"/>
    <cellStyle name="40 % - Markeringsfarve1 3 3 10 3" xfId="27411" xr:uid="{00000000-0005-0000-0000-000008360000}"/>
    <cellStyle name="40 % - Markeringsfarve1 3 3 11" xfId="14615" xr:uid="{00000000-0005-0000-0000-000009360000}"/>
    <cellStyle name="40 % - Markeringsfarve1 3 3 11 2" xfId="32572" xr:uid="{00000000-0005-0000-0000-00000A360000}"/>
    <cellStyle name="40 % - Markeringsfarve1 3 3 12" xfId="25570" xr:uid="{00000000-0005-0000-0000-00000B360000}"/>
    <cellStyle name="40 % - Markeringsfarve1 3 3 2" xfId="6191" xr:uid="{00000000-0005-0000-0000-00000C360000}"/>
    <cellStyle name="40 % - Markeringsfarve1 3 3 2 2" xfId="6192" xr:uid="{00000000-0005-0000-0000-00000D360000}"/>
    <cellStyle name="40 % - Markeringsfarve1 3 3 2 2 2" xfId="6193" xr:uid="{00000000-0005-0000-0000-00000E360000}"/>
    <cellStyle name="40 % - Markeringsfarve1 3 3 2 2 2 2" xfId="10598" xr:uid="{00000000-0005-0000-0000-00000F360000}"/>
    <cellStyle name="40 % - Markeringsfarve1 3 3 2 2 2 2 2" xfId="18370" xr:uid="{00000000-0005-0000-0000-000010360000}"/>
    <cellStyle name="40 % - Markeringsfarve1 3 3 2 2 2 2 2 2" xfId="36321" xr:uid="{00000000-0005-0000-0000-000011360000}"/>
    <cellStyle name="40 % - Markeringsfarve1 3 3 2 2 2 2 3" xfId="29320" xr:uid="{00000000-0005-0000-0000-000012360000}"/>
    <cellStyle name="40 % - Markeringsfarve1 3 3 2 2 2 3" xfId="14618" xr:uid="{00000000-0005-0000-0000-000013360000}"/>
    <cellStyle name="40 % - Markeringsfarve1 3 3 2 2 2 3 2" xfId="32575" xr:uid="{00000000-0005-0000-0000-000014360000}"/>
    <cellStyle name="40 % - Markeringsfarve1 3 3 2 2 2 4" xfId="25573" xr:uid="{00000000-0005-0000-0000-000015360000}"/>
    <cellStyle name="40 % - Markeringsfarve1 3 3 2 2 3" xfId="9167" xr:uid="{00000000-0005-0000-0000-000016360000}"/>
    <cellStyle name="40 % - Markeringsfarve1 3 3 2 2 3 2" xfId="16955" xr:uid="{00000000-0005-0000-0000-000017360000}"/>
    <cellStyle name="40 % - Markeringsfarve1 3 3 2 2 3 2 2" xfId="34906" xr:uid="{00000000-0005-0000-0000-000018360000}"/>
    <cellStyle name="40 % - Markeringsfarve1 3 3 2 2 3 3" xfId="27905" xr:uid="{00000000-0005-0000-0000-000019360000}"/>
    <cellStyle name="40 % - Markeringsfarve1 3 3 2 2 4" xfId="14617" xr:uid="{00000000-0005-0000-0000-00001A360000}"/>
    <cellStyle name="40 % - Markeringsfarve1 3 3 2 2 4 2" xfId="32574" xr:uid="{00000000-0005-0000-0000-00001B360000}"/>
    <cellStyle name="40 % - Markeringsfarve1 3 3 2 2 5" xfId="25572" xr:uid="{00000000-0005-0000-0000-00001C360000}"/>
    <cellStyle name="40 % - Markeringsfarve1 3 3 2 3" xfId="6194" xr:uid="{00000000-0005-0000-0000-00001D360000}"/>
    <cellStyle name="40 % - Markeringsfarve1 3 3 2 3 2" xfId="9828" xr:uid="{00000000-0005-0000-0000-00001E360000}"/>
    <cellStyle name="40 % - Markeringsfarve1 3 3 2 3 2 2" xfId="17610" xr:uid="{00000000-0005-0000-0000-00001F360000}"/>
    <cellStyle name="40 % - Markeringsfarve1 3 3 2 3 2 2 2" xfId="35561" xr:uid="{00000000-0005-0000-0000-000020360000}"/>
    <cellStyle name="40 % - Markeringsfarve1 3 3 2 3 2 3" xfId="28560" xr:uid="{00000000-0005-0000-0000-000021360000}"/>
    <cellStyle name="40 % - Markeringsfarve1 3 3 2 3 3" xfId="14619" xr:uid="{00000000-0005-0000-0000-000022360000}"/>
    <cellStyle name="40 % - Markeringsfarve1 3 3 2 3 3 2" xfId="32576" xr:uid="{00000000-0005-0000-0000-000023360000}"/>
    <cellStyle name="40 % - Markeringsfarve1 3 3 2 3 4" xfId="25574" xr:uid="{00000000-0005-0000-0000-000024360000}"/>
    <cellStyle name="40 % - Markeringsfarve1 3 3 2 4" xfId="6195" xr:uid="{00000000-0005-0000-0000-000025360000}"/>
    <cellStyle name="40 % - Markeringsfarve1 3 3 2 4 2" xfId="11191" xr:uid="{00000000-0005-0000-0000-000026360000}"/>
    <cellStyle name="40 % - Markeringsfarve1 3 3 2 4 2 2" xfId="18956" xr:uid="{00000000-0005-0000-0000-000027360000}"/>
    <cellStyle name="40 % - Markeringsfarve1 3 3 2 4 2 2 2" xfId="36907" xr:uid="{00000000-0005-0000-0000-000028360000}"/>
    <cellStyle name="40 % - Markeringsfarve1 3 3 2 4 2 3" xfId="29906" xr:uid="{00000000-0005-0000-0000-000029360000}"/>
    <cellStyle name="40 % - Markeringsfarve1 3 3 2 4 3" xfId="14620" xr:uid="{00000000-0005-0000-0000-00002A360000}"/>
    <cellStyle name="40 % - Markeringsfarve1 3 3 2 4 3 2" xfId="32577" xr:uid="{00000000-0005-0000-0000-00002B360000}"/>
    <cellStyle name="40 % - Markeringsfarve1 3 3 2 4 4" xfId="25575" xr:uid="{00000000-0005-0000-0000-00002C360000}"/>
    <cellStyle name="40 % - Markeringsfarve1 3 3 2 5" xfId="8673" xr:uid="{00000000-0005-0000-0000-00002D360000}"/>
    <cellStyle name="40 % - Markeringsfarve1 3 3 2 5 2" xfId="16462" xr:uid="{00000000-0005-0000-0000-00002E360000}"/>
    <cellStyle name="40 % - Markeringsfarve1 3 3 2 5 2 2" xfId="34413" xr:uid="{00000000-0005-0000-0000-00002F360000}"/>
    <cellStyle name="40 % - Markeringsfarve1 3 3 2 5 3" xfId="27412" xr:uid="{00000000-0005-0000-0000-000030360000}"/>
    <cellStyle name="40 % - Markeringsfarve1 3 3 2 6" xfId="14616" xr:uid="{00000000-0005-0000-0000-000031360000}"/>
    <cellStyle name="40 % - Markeringsfarve1 3 3 2 6 2" xfId="32573" xr:uid="{00000000-0005-0000-0000-000032360000}"/>
    <cellStyle name="40 % - Markeringsfarve1 3 3 2 7" xfId="25571" xr:uid="{00000000-0005-0000-0000-000033360000}"/>
    <cellStyle name="40 % - Markeringsfarve1 3 3 3" xfId="6196" xr:uid="{00000000-0005-0000-0000-000034360000}"/>
    <cellStyle name="40 % - Markeringsfarve1 3 3 3 2" xfId="6197" xr:uid="{00000000-0005-0000-0000-000035360000}"/>
    <cellStyle name="40 % - Markeringsfarve1 3 3 3 2 2" xfId="6198" xr:uid="{00000000-0005-0000-0000-000036360000}"/>
    <cellStyle name="40 % - Markeringsfarve1 3 3 3 2 2 2" xfId="10683" xr:uid="{00000000-0005-0000-0000-000037360000}"/>
    <cellStyle name="40 % - Markeringsfarve1 3 3 3 2 2 2 2" xfId="18455" xr:uid="{00000000-0005-0000-0000-000038360000}"/>
    <cellStyle name="40 % - Markeringsfarve1 3 3 3 2 2 2 2 2" xfId="36406" xr:uid="{00000000-0005-0000-0000-000039360000}"/>
    <cellStyle name="40 % - Markeringsfarve1 3 3 3 2 2 2 3" xfId="29405" xr:uid="{00000000-0005-0000-0000-00003A360000}"/>
    <cellStyle name="40 % - Markeringsfarve1 3 3 3 2 2 3" xfId="14623" xr:uid="{00000000-0005-0000-0000-00003B360000}"/>
    <cellStyle name="40 % - Markeringsfarve1 3 3 3 2 2 3 2" xfId="32580" xr:uid="{00000000-0005-0000-0000-00003C360000}"/>
    <cellStyle name="40 % - Markeringsfarve1 3 3 3 2 2 4" xfId="25578" xr:uid="{00000000-0005-0000-0000-00003D360000}"/>
    <cellStyle name="40 % - Markeringsfarve1 3 3 3 2 3" xfId="9238" xr:uid="{00000000-0005-0000-0000-00003E360000}"/>
    <cellStyle name="40 % - Markeringsfarve1 3 3 3 2 3 2" xfId="17026" xr:uid="{00000000-0005-0000-0000-00003F360000}"/>
    <cellStyle name="40 % - Markeringsfarve1 3 3 3 2 3 2 2" xfId="34977" xr:uid="{00000000-0005-0000-0000-000040360000}"/>
    <cellStyle name="40 % - Markeringsfarve1 3 3 3 2 3 3" xfId="27976" xr:uid="{00000000-0005-0000-0000-000041360000}"/>
    <cellStyle name="40 % - Markeringsfarve1 3 3 3 2 4" xfId="14622" xr:uid="{00000000-0005-0000-0000-000042360000}"/>
    <cellStyle name="40 % - Markeringsfarve1 3 3 3 2 4 2" xfId="32579" xr:uid="{00000000-0005-0000-0000-000043360000}"/>
    <cellStyle name="40 % - Markeringsfarve1 3 3 3 2 5" xfId="25577" xr:uid="{00000000-0005-0000-0000-000044360000}"/>
    <cellStyle name="40 % - Markeringsfarve1 3 3 3 3" xfId="6199" xr:uid="{00000000-0005-0000-0000-000045360000}"/>
    <cellStyle name="40 % - Markeringsfarve1 3 3 3 3 2" xfId="9913" xr:uid="{00000000-0005-0000-0000-000046360000}"/>
    <cellStyle name="40 % - Markeringsfarve1 3 3 3 3 2 2" xfId="17695" xr:uid="{00000000-0005-0000-0000-000047360000}"/>
    <cellStyle name="40 % - Markeringsfarve1 3 3 3 3 2 2 2" xfId="35646" xr:uid="{00000000-0005-0000-0000-000048360000}"/>
    <cellStyle name="40 % - Markeringsfarve1 3 3 3 3 2 3" xfId="28645" xr:uid="{00000000-0005-0000-0000-000049360000}"/>
    <cellStyle name="40 % - Markeringsfarve1 3 3 3 3 3" xfId="14624" xr:uid="{00000000-0005-0000-0000-00004A360000}"/>
    <cellStyle name="40 % - Markeringsfarve1 3 3 3 3 3 2" xfId="32581" xr:uid="{00000000-0005-0000-0000-00004B360000}"/>
    <cellStyle name="40 % - Markeringsfarve1 3 3 3 3 4" xfId="25579" xr:uid="{00000000-0005-0000-0000-00004C360000}"/>
    <cellStyle name="40 % - Markeringsfarve1 3 3 3 4" xfId="6200" xr:uid="{00000000-0005-0000-0000-00004D360000}"/>
    <cellStyle name="40 % - Markeringsfarve1 3 3 3 4 2" xfId="11509" xr:uid="{00000000-0005-0000-0000-00004E360000}"/>
    <cellStyle name="40 % - Markeringsfarve1 3 3 3 4 2 2" xfId="19266" xr:uid="{00000000-0005-0000-0000-00004F360000}"/>
    <cellStyle name="40 % - Markeringsfarve1 3 3 3 4 2 2 2" xfId="37217" xr:uid="{00000000-0005-0000-0000-000050360000}"/>
    <cellStyle name="40 % - Markeringsfarve1 3 3 3 4 2 3" xfId="30216" xr:uid="{00000000-0005-0000-0000-000051360000}"/>
    <cellStyle name="40 % - Markeringsfarve1 3 3 3 4 3" xfId="14625" xr:uid="{00000000-0005-0000-0000-000052360000}"/>
    <cellStyle name="40 % - Markeringsfarve1 3 3 3 4 3 2" xfId="32582" xr:uid="{00000000-0005-0000-0000-000053360000}"/>
    <cellStyle name="40 % - Markeringsfarve1 3 3 3 4 4" xfId="25580" xr:uid="{00000000-0005-0000-0000-000054360000}"/>
    <cellStyle name="40 % - Markeringsfarve1 3 3 3 5" xfId="8674" xr:uid="{00000000-0005-0000-0000-000055360000}"/>
    <cellStyle name="40 % - Markeringsfarve1 3 3 3 5 2" xfId="16463" xr:uid="{00000000-0005-0000-0000-000056360000}"/>
    <cellStyle name="40 % - Markeringsfarve1 3 3 3 5 2 2" xfId="34414" xr:uid="{00000000-0005-0000-0000-000057360000}"/>
    <cellStyle name="40 % - Markeringsfarve1 3 3 3 5 3" xfId="27413" xr:uid="{00000000-0005-0000-0000-000058360000}"/>
    <cellStyle name="40 % - Markeringsfarve1 3 3 3 6" xfId="14621" xr:uid="{00000000-0005-0000-0000-000059360000}"/>
    <cellStyle name="40 % - Markeringsfarve1 3 3 3 6 2" xfId="32578" xr:uid="{00000000-0005-0000-0000-00005A360000}"/>
    <cellStyle name="40 % - Markeringsfarve1 3 3 3 7" xfId="25576" xr:uid="{00000000-0005-0000-0000-00005B360000}"/>
    <cellStyle name="40 % - Markeringsfarve1 3 3 4" xfId="6201" xr:uid="{00000000-0005-0000-0000-00005C360000}"/>
    <cellStyle name="40 % - Markeringsfarve1 3 3 4 2" xfId="6202" xr:uid="{00000000-0005-0000-0000-00005D360000}"/>
    <cellStyle name="40 % - Markeringsfarve1 3 3 4 2 2" xfId="6203" xr:uid="{00000000-0005-0000-0000-00005E360000}"/>
    <cellStyle name="40 % - Markeringsfarve1 3 3 4 2 2 2" xfId="10836" xr:uid="{00000000-0005-0000-0000-00005F360000}"/>
    <cellStyle name="40 % - Markeringsfarve1 3 3 4 2 2 2 2" xfId="18608" xr:uid="{00000000-0005-0000-0000-000060360000}"/>
    <cellStyle name="40 % - Markeringsfarve1 3 3 4 2 2 2 2 2" xfId="36559" xr:uid="{00000000-0005-0000-0000-000061360000}"/>
    <cellStyle name="40 % - Markeringsfarve1 3 3 4 2 2 2 3" xfId="29558" xr:uid="{00000000-0005-0000-0000-000062360000}"/>
    <cellStyle name="40 % - Markeringsfarve1 3 3 4 2 2 3" xfId="14628" xr:uid="{00000000-0005-0000-0000-000063360000}"/>
    <cellStyle name="40 % - Markeringsfarve1 3 3 4 2 2 3 2" xfId="32585" xr:uid="{00000000-0005-0000-0000-000064360000}"/>
    <cellStyle name="40 % - Markeringsfarve1 3 3 4 2 2 4" xfId="25583" xr:uid="{00000000-0005-0000-0000-000065360000}"/>
    <cellStyle name="40 % - Markeringsfarve1 3 3 4 2 3" xfId="9369" xr:uid="{00000000-0005-0000-0000-000066360000}"/>
    <cellStyle name="40 % - Markeringsfarve1 3 3 4 2 3 2" xfId="17154" xr:uid="{00000000-0005-0000-0000-000067360000}"/>
    <cellStyle name="40 % - Markeringsfarve1 3 3 4 2 3 2 2" xfId="35105" xr:uid="{00000000-0005-0000-0000-000068360000}"/>
    <cellStyle name="40 % - Markeringsfarve1 3 3 4 2 3 3" xfId="28104" xr:uid="{00000000-0005-0000-0000-000069360000}"/>
    <cellStyle name="40 % - Markeringsfarve1 3 3 4 2 4" xfId="14627" xr:uid="{00000000-0005-0000-0000-00006A360000}"/>
    <cellStyle name="40 % - Markeringsfarve1 3 3 4 2 4 2" xfId="32584" xr:uid="{00000000-0005-0000-0000-00006B360000}"/>
    <cellStyle name="40 % - Markeringsfarve1 3 3 4 2 5" xfId="25582" xr:uid="{00000000-0005-0000-0000-00006C360000}"/>
    <cellStyle name="40 % - Markeringsfarve1 3 3 4 3" xfId="6204" xr:uid="{00000000-0005-0000-0000-00006D360000}"/>
    <cellStyle name="40 % - Markeringsfarve1 3 3 4 3 2" xfId="10112" xr:uid="{00000000-0005-0000-0000-00006E360000}"/>
    <cellStyle name="40 % - Markeringsfarve1 3 3 4 3 2 2" xfId="17893" xr:uid="{00000000-0005-0000-0000-00006F360000}"/>
    <cellStyle name="40 % - Markeringsfarve1 3 3 4 3 2 2 2" xfId="35844" xr:uid="{00000000-0005-0000-0000-000070360000}"/>
    <cellStyle name="40 % - Markeringsfarve1 3 3 4 3 2 3" xfId="28843" xr:uid="{00000000-0005-0000-0000-000071360000}"/>
    <cellStyle name="40 % - Markeringsfarve1 3 3 4 3 3" xfId="14629" xr:uid="{00000000-0005-0000-0000-000072360000}"/>
    <cellStyle name="40 % - Markeringsfarve1 3 3 4 3 3 2" xfId="32586" xr:uid="{00000000-0005-0000-0000-000073360000}"/>
    <cellStyle name="40 % - Markeringsfarve1 3 3 4 3 4" xfId="25584" xr:uid="{00000000-0005-0000-0000-000074360000}"/>
    <cellStyle name="40 % - Markeringsfarve1 3 3 4 4" xfId="6205" xr:uid="{00000000-0005-0000-0000-000075360000}"/>
    <cellStyle name="40 % - Markeringsfarve1 3 3 4 4 2" xfId="11160" xr:uid="{00000000-0005-0000-0000-000076360000}"/>
    <cellStyle name="40 % - Markeringsfarve1 3 3 4 4 2 2" xfId="18927" xr:uid="{00000000-0005-0000-0000-000077360000}"/>
    <cellStyle name="40 % - Markeringsfarve1 3 3 4 4 2 2 2" xfId="36878" xr:uid="{00000000-0005-0000-0000-000078360000}"/>
    <cellStyle name="40 % - Markeringsfarve1 3 3 4 4 2 3" xfId="29877" xr:uid="{00000000-0005-0000-0000-000079360000}"/>
    <cellStyle name="40 % - Markeringsfarve1 3 3 4 4 3" xfId="14630" xr:uid="{00000000-0005-0000-0000-00007A360000}"/>
    <cellStyle name="40 % - Markeringsfarve1 3 3 4 4 3 2" xfId="32587" xr:uid="{00000000-0005-0000-0000-00007B360000}"/>
    <cellStyle name="40 % - Markeringsfarve1 3 3 4 4 4" xfId="25585" xr:uid="{00000000-0005-0000-0000-00007C360000}"/>
    <cellStyle name="40 % - Markeringsfarve1 3 3 4 5" xfId="8675" xr:uid="{00000000-0005-0000-0000-00007D360000}"/>
    <cellStyle name="40 % - Markeringsfarve1 3 3 4 5 2" xfId="16464" xr:uid="{00000000-0005-0000-0000-00007E360000}"/>
    <cellStyle name="40 % - Markeringsfarve1 3 3 4 5 2 2" xfId="34415" xr:uid="{00000000-0005-0000-0000-00007F360000}"/>
    <cellStyle name="40 % - Markeringsfarve1 3 3 4 5 3" xfId="27414" xr:uid="{00000000-0005-0000-0000-000080360000}"/>
    <cellStyle name="40 % - Markeringsfarve1 3 3 4 6" xfId="14626" xr:uid="{00000000-0005-0000-0000-000081360000}"/>
    <cellStyle name="40 % - Markeringsfarve1 3 3 4 6 2" xfId="32583" xr:uid="{00000000-0005-0000-0000-000082360000}"/>
    <cellStyle name="40 % - Markeringsfarve1 3 3 4 7" xfId="25581" xr:uid="{00000000-0005-0000-0000-000083360000}"/>
    <cellStyle name="40 % - Markeringsfarve1 3 3 5" xfId="6206" xr:uid="{00000000-0005-0000-0000-000084360000}"/>
    <cellStyle name="40 % - Markeringsfarve1 3 3 5 2" xfId="6207" xr:uid="{00000000-0005-0000-0000-000085360000}"/>
    <cellStyle name="40 % - Markeringsfarve1 3 3 5 2 2" xfId="6208" xr:uid="{00000000-0005-0000-0000-000086360000}"/>
    <cellStyle name="40 % - Markeringsfarve1 3 3 5 2 2 2" xfId="10953" xr:uid="{00000000-0005-0000-0000-000087360000}"/>
    <cellStyle name="40 % - Markeringsfarve1 3 3 5 2 2 2 2" xfId="18725" xr:uid="{00000000-0005-0000-0000-000088360000}"/>
    <cellStyle name="40 % - Markeringsfarve1 3 3 5 2 2 2 2 2" xfId="36676" xr:uid="{00000000-0005-0000-0000-000089360000}"/>
    <cellStyle name="40 % - Markeringsfarve1 3 3 5 2 2 2 3" xfId="29675" xr:uid="{00000000-0005-0000-0000-00008A360000}"/>
    <cellStyle name="40 % - Markeringsfarve1 3 3 5 2 2 3" xfId="14633" xr:uid="{00000000-0005-0000-0000-00008B360000}"/>
    <cellStyle name="40 % - Markeringsfarve1 3 3 5 2 2 3 2" xfId="32590" xr:uid="{00000000-0005-0000-0000-00008C360000}"/>
    <cellStyle name="40 % - Markeringsfarve1 3 3 5 2 2 4" xfId="25588" xr:uid="{00000000-0005-0000-0000-00008D360000}"/>
    <cellStyle name="40 % - Markeringsfarve1 3 3 5 2 3" xfId="9468" xr:uid="{00000000-0005-0000-0000-00008E360000}"/>
    <cellStyle name="40 % - Markeringsfarve1 3 3 5 2 3 2" xfId="17253" xr:uid="{00000000-0005-0000-0000-00008F360000}"/>
    <cellStyle name="40 % - Markeringsfarve1 3 3 5 2 3 2 2" xfId="35204" xr:uid="{00000000-0005-0000-0000-000090360000}"/>
    <cellStyle name="40 % - Markeringsfarve1 3 3 5 2 3 3" xfId="28203" xr:uid="{00000000-0005-0000-0000-000091360000}"/>
    <cellStyle name="40 % - Markeringsfarve1 3 3 5 2 4" xfId="14632" xr:uid="{00000000-0005-0000-0000-000092360000}"/>
    <cellStyle name="40 % - Markeringsfarve1 3 3 5 2 4 2" xfId="32589" xr:uid="{00000000-0005-0000-0000-000093360000}"/>
    <cellStyle name="40 % - Markeringsfarve1 3 3 5 2 5" xfId="25587" xr:uid="{00000000-0005-0000-0000-000094360000}"/>
    <cellStyle name="40 % - Markeringsfarve1 3 3 5 3" xfId="6209" xr:uid="{00000000-0005-0000-0000-000095360000}"/>
    <cellStyle name="40 % - Markeringsfarve1 3 3 5 3 2" xfId="10229" xr:uid="{00000000-0005-0000-0000-000096360000}"/>
    <cellStyle name="40 % - Markeringsfarve1 3 3 5 3 2 2" xfId="18010" xr:uid="{00000000-0005-0000-0000-000097360000}"/>
    <cellStyle name="40 % - Markeringsfarve1 3 3 5 3 2 2 2" xfId="35961" xr:uid="{00000000-0005-0000-0000-000098360000}"/>
    <cellStyle name="40 % - Markeringsfarve1 3 3 5 3 2 3" xfId="28960" xr:uid="{00000000-0005-0000-0000-000099360000}"/>
    <cellStyle name="40 % - Markeringsfarve1 3 3 5 3 3" xfId="14634" xr:uid="{00000000-0005-0000-0000-00009A360000}"/>
    <cellStyle name="40 % - Markeringsfarve1 3 3 5 3 3 2" xfId="32591" xr:uid="{00000000-0005-0000-0000-00009B360000}"/>
    <cellStyle name="40 % - Markeringsfarve1 3 3 5 3 4" xfId="25589" xr:uid="{00000000-0005-0000-0000-00009C360000}"/>
    <cellStyle name="40 % - Markeringsfarve1 3 3 5 4" xfId="6210" xr:uid="{00000000-0005-0000-0000-00009D360000}"/>
    <cellStyle name="40 % - Markeringsfarve1 3 3 5 4 2" xfId="11113" xr:uid="{00000000-0005-0000-0000-00009E360000}"/>
    <cellStyle name="40 % - Markeringsfarve1 3 3 5 4 2 2" xfId="18881" xr:uid="{00000000-0005-0000-0000-00009F360000}"/>
    <cellStyle name="40 % - Markeringsfarve1 3 3 5 4 2 2 2" xfId="36832" xr:uid="{00000000-0005-0000-0000-0000A0360000}"/>
    <cellStyle name="40 % - Markeringsfarve1 3 3 5 4 2 3" xfId="29831" xr:uid="{00000000-0005-0000-0000-0000A1360000}"/>
    <cellStyle name="40 % - Markeringsfarve1 3 3 5 4 3" xfId="14635" xr:uid="{00000000-0005-0000-0000-0000A2360000}"/>
    <cellStyle name="40 % - Markeringsfarve1 3 3 5 4 3 2" xfId="32592" xr:uid="{00000000-0005-0000-0000-0000A3360000}"/>
    <cellStyle name="40 % - Markeringsfarve1 3 3 5 4 4" xfId="25590" xr:uid="{00000000-0005-0000-0000-0000A4360000}"/>
    <cellStyle name="40 % - Markeringsfarve1 3 3 5 5" xfId="8676" xr:uid="{00000000-0005-0000-0000-0000A5360000}"/>
    <cellStyle name="40 % - Markeringsfarve1 3 3 5 5 2" xfId="16465" xr:uid="{00000000-0005-0000-0000-0000A6360000}"/>
    <cellStyle name="40 % - Markeringsfarve1 3 3 5 5 2 2" xfId="34416" xr:uid="{00000000-0005-0000-0000-0000A7360000}"/>
    <cellStyle name="40 % - Markeringsfarve1 3 3 5 5 3" xfId="27415" xr:uid="{00000000-0005-0000-0000-0000A8360000}"/>
    <cellStyle name="40 % - Markeringsfarve1 3 3 5 6" xfId="14631" xr:uid="{00000000-0005-0000-0000-0000A9360000}"/>
    <cellStyle name="40 % - Markeringsfarve1 3 3 5 6 2" xfId="32588" xr:uid="{00000000-0005-0000-0000-0000AA360000}"/>
    <cellStyle name="40 % - Markeringsfarve1 3 3 5 7" xfId="25586" xr:uid="{00000000-0005-0000-0000-0000AB360000}"/>
    <cellStyle name="40 % - Markeringsfarve1 3 3 6" xfId="6211" xr:uid="{00000000-0005-0000-0000-0000AC360000}"/>
    <cellStyle name="40 % - Markeringsfarve1 3 3 6 2" xfId="6212" xr:uid="{00000000-0005-0000-0000-0000AD360000}"/>
    <cellStyle name="40 % - Markeringsfarve1 3 3 6 2 2" xfId="6213" xr:uid="{00000000-0005-0000-0000-0000AE360000}"/>
    <cellStyle name="40 % - Markeringsfarve1 3 3 6 2 2 2" xfId="11037" xr:uid="{00000000-0005-0000-0000-0000AF360000}"/>
    <cellStyle name="40 % - Markeringsfarve1 3 3 6 2 2 2 2" xfId="18809" xr:uid="{00000000-0005-0000-0000-0000B0360000}"/>
    <cellStyle name="40 % - Markeringsfarve1 3 3 6 2 2 2 2 2" xfId="36760" xr:uid="{00000000-0005-0000-0000-0000B1360000}"/>
    <cellStyle name="40 % - Markeringsfarve1 3 3 6 2 2 2 3" xfId="29759" xr:uid="{00000000-0005-0000-0000-0000B2360000}"/>
    <cellStyle name="40 % - Markeringsfarve1 3 3 6 2 2 3" xfId="14638" xr:uid="{00000000-0005-0000-0000-0000B3360000}"/>
    <cellStyle name="40 % - Markeringsfarve1 3 3 6 2 2 3 2" xfId="32595" xr:uid="{00000000-0005-0000-0000-0000B4360000}"/>
    <cellStyle name="40 % - Markeringsfarve1 3 3 6 2 2 4" xfId="25593" xr:uid="{00000000-0005-0000-0000-0000B5360000}"/>
    <cellStyle name="40 % - Markeringsfarve1 3 3 6 2 3" xfId="9539" xr:uid="{00000000-0005-0000-0000-0000B6360000}"/>
    <cellStyle name="40 % - Markeringsfarve1 3 3 6 2 3 2" xfId="17324" xr:uid="{00000000-0005-0000-0000-0000B7360000}"/>
    <cellStyle name="40 % - Markeringsfarve1 3 3 6 2 3 2 2" xfId="35275" xr:uid="{00000000-0005-0000-0000-0000B8360000}"/>
    <cellStyle name="40 % - Markeringsfarve1 3 3 6 2 3 3" xfId="28274" xr:uid="{00000000-0005-0000-0000-0000B9360000}"/>
    <cellStyle name="40 % - Markeringsfarve1 3 3 6 2 4" xfId="14637" xr:uid="{00000000-0005-0000-0000-0000BA360000}"/>
    <cellStyle name="40 % - Markeringsfarve1 3 3 6 2 4 2" xfId="32594" xr:uid="{00000000-0005-0000-0000-0000BB360000}"/>
    <cellStyle name="40 % - Markeringsfarve1 3 3 6 2 5" xfId="25592" xr:uid="{00000000-0005-0000-0000-0000BC360000}"/>
    <cellStyle name="40 % - Markeringsfarve1 3 3 6 3" xfId="6214" xr:uid="{00000000-0005-0000-0000-0000BD360000}"/>
    <cellStyle name="40 % - Markeringsfarve1 3 3 6 3 2" xfId="10314" xr:uid="{00000000-0005-0000-0000-0000BE360000}"/>
    <cellStyle name="40 % - Markeringsfarve1 3 3 6 3 2 2" xfId="18095" xr:uid="{00000000-0005-0000-0000-0000BF360000}"/>
    <cellStyle name="40 % - Markeringsfarve1 3 3 6 3 2 2 2" xfId="36046" xr:uid="{00000000-0005-0000-0000-0000C0360000}"/>
    <cellStyle name="40 % - Markeringsfarve1 3 3 6 3 2 3" xfId="29045" xr:uid="{00000000-0005-0000-0000-0000C1360000}"/>
    <cellStyle name="40 % - Markeringsfarve1 3 3 6 3 3" xfId="14639" xr:uid="{00000000-0005-0000-0000-0000C2360000}"/>
    <cellStyle name="40 % - Markeringsfarve1 3 3 6 3 3 2" xfId="32596" xr:uid="{00000000-0005-0000-0000-0000C3360000}"/>
    <cellStyle name="40 % - Markeringsfarve1 3 3 6 3 4" xfId="25594" xr:uid="{00000000-0005-0000-0000-0000C4360000}"/>
    <cellStyle name="40 % - Markeringsfarve1 3 3 6 4" xfId="6215" xr:uid="{00000000-0005-0000-0000-0000C5360000}"/>
    <cellStyle name="40 % - Markeringsfarve1 3 3 6 4 2" xfId="11454" xr:uid="{00000000-0005-0000-0000-0000C6360000}"/>
    <cellStyle name="40 % - Markeringsfarve1 3 3 6 4 2 2" xfId="19213" xr:uid="{00000000-0005-0000-0000-0000C7360000}"/>
    <cellStyle name="40 % - Markeringsfarve1 3 3 6 4 2 2 2" xfId="37164" xr:uid="{00000000-0005-0000-0000-0000C8360000}"/>
    <cellStyle name="40 % - Markeringsfarve1 3 3 6 4 2 3" xfId="30163" xr:uid="{00000000-0005-0000-0000-0000C9360000}"/>
    <cellStyle name="40 % - Markeringsfarve1 3 3 6 4 3" xfId="14640" xr:uid="{00000000-0005-0000-0000-0000CA360000}"/>
    <cellStyle name="40 % - Markeringsfarve1 3 3 6 4 3 2" xfId="32597" xr:uid="{00000000-0005-0000-0000-0000CB360000}"/>
    <cellStyle name="40 % - Markeringsfarve1 3 3 6 4 4" xfId="25595" xr:uid="{00000000-0005-0000-0000-0000CC360000}"/>
    <cellStyle name="40 % - Markeringsfarve1 3 3 6 5" xfId="8677" xr:uid="{00000000-0005-0000-0000-0000CD360000}"/>
    <cellStyle name="40 % - Markeringsfarve1 3 3 6 5 2" xfId="16466" xr:uid="{00000000-0005-0000-0000-0000CE360000}"/>
    <cellStyle name="40 % - Markeringsfarve1 3 3 6 5 2 2" xfId="34417" xr:uid="{00000000-0005-0000-0000-0000CF360000}"/>
    <cellStyle name="40 % - Markeringsfarve1 3 3 6 5 3" xfId="27416" xr:uid="{00000000-0005-0000-0000-0000D0360000}"/>
    <cellStyle name="40 % - Markeringsfarve1 3 3 6 6" xfId="14636" xr:uid="{00000000-0005-0000-0000-0000D1360000}"/>
    <cellStyle name="40 % - Markeringsfarve1 3 3 6 6 2" xfId="32593" xr:uid="{00000000-0005-0000-0000-0000D2360000}"/>
    <cellStyle name="40 % - Markeringsfarve1 3 3 6 7" xfId="25591" xr:uid="{00000000-0005-0000-0000-0000D3360000}"/>
    <cellStyle name="40 % - Markeringsfarve1 3 3 7" xfId="6216" xr:uid="{00000000-0005-0000-0000-0000D4360000}"/>
    <cellStyle name="40 % - Markeringsfarve1 3 3 7 2" xfId="6217" xr:uid="{00000000-0005-0000-0000-0000D5360000}"/>
    <cellStyle name="40 % - Markeringsfarve1 3 3 7 2 2" xfId="10479" xr:uid="{00000000-0005-0000-0000-0000D6360000}"/>
    <cellStyle name="40 % - Markeringsfarve1 3 3 7 2 2 2" xfId="18251" xr:uid="{00000000-0005-0000-0000-0000D7360000}"/>
    <cellStyle name="40 % - Markeringsfarve1 3 3 7 2 2 2 2" xfId="36202" xr:uid="{00000000-0005-0000-0000-0000D8360000}"/>
    <cellStyle name="40 % - Markeringsfarve1 3 3 7 2 2 3" xfId="29201" xr:uid="{00000000-0005-0000-0000-0000D9360000}"/>
    <cellStyle name="40 % - Markeringsfarve1 3 3 7 2 3" xfId="14642" xr:uid="{00000000-0005-0000-0000-0000DA360000}"/>
    <cellStyle name="40 % - Markeringsfarve1 3 3 7 2 3 2" xfId="32599" xr:uid="{00000000-0005-0000-0000-0000DB360000}"/>
    <cellStyle name="40 % - Markeringsfarve1 3 3 7 2 4" xfId="25597" xr:uid="{00000000-0005-0000-0000-0000DC360000}"/>
    <cellStyle name="40 % - Markeringsfarve1 3 3 7 3" xfId="9068" xr:uid="{00000000-0005-0000-0000-0000DD360000}"/>
    <cellStyle name="40 % - Markeringsfarve1 3 3 7 3 2" xfId="16856" xr:uid="{00000000-0005-0000-0000-0000DE360000}"/>
    <cellStyle name="40 % - Markeringsfarve1 3 3 7 3 2 2" xfId="34807" xr:uid="{00000000-0005-0000-0000-0000DF360000}"/>
    <cellStyle name="40 % - Markeringsfarve1 3 3 7 3 3" xfId="27806" xr:uid="{00000000-0005-0000-0000-0000E0360000}"/>
    <cellStyle name="40 % - Markeringsfarve1 3 3 7 4" xfId="14641" xr:uid="{00000000-0005-0000-0000-0000E1360000}"/>
    <cellStyle name="40 % - Markeringsfarve1 3 3 7 4 2" xfId="32598" xr:uid="{00000000-0005-0000-0000-0000E2360000}"/>
    <cellStyle name="40 % - Markeringsfarve1 3 3 7 5" xfId="25596" xr:uid="{00000000-0005-0000-0000-0000E3360000}"/>
    <cellStyle name="40 % - Markeringsfarve1 3 3 8" xfId="6218" xr:uid="{00000000-0005-0000-0000-0000E4360000}"/>
    <cellStyle name="40 % - Markeringsfarve1 3 3 8 2" xfId="9707" xr:uid="{00000000-0005-0000-0000-0000E5360000}"/>
    <cellStyle name="40 % - Markeringsfarve1 3 3 8 2 2" xfId="17489" xr:uid="{00000000-0005-0000-0000-0000E6360000}"/>
    <cellStyle name="40 % - Markeringsfarve1 3 3 8 2 2 2" xfId="35440" xr:uid="{00000000-0005-0000-0000-0000E7360000}"/>
    <cellStyle name="40 % - Markeringsfarve1 3 3 8 2 3" xfId="28439" xr:uid="{00000000-0005-0000-0000-0000E8360000}"/>
    <cellStyle name="40 % - Markeringsfarve1 3 3 8 3" xfId="14643" xr:uid="{00000000-0005-0000-0000-0000E9360000}"/>
    <cellStyle name="40 % - Markeringsfarve1 3 3 8 3 2" xfId="32600" xr:uid="{00000000-0005-0000-0000-0000EA360000}"/>
    <cellStyle name="40 % - Markeringsfarve1 3 3 8 4" xfId="25598" xr:uid="{00000000-0005-0000-0000-0000EB360000}"/>
    <cellStyle name="40 % - Markeringsfarve1 3 3 9" xfId="6219" xr:uid="{00000000-0005-0000-0000-0000EC360000}"/>
    <cellStyle name="40 % - Markeringsfarve1 3 3 9 2" xfId="11542" xr:uid="{00000000-0005-0000-0000-0000ED360000}"/>
    <cellStyle name="40 % - Markeringsfarve1 3 3 9 2 2" xfId="19296" xr:uid="{00000000-0005-0000-0000-0000EE360000}"/>
    <cellStyle name="40 % - Markeringsfarve1 3 3 9 2 2 2" xfId="37247" xr:uid="{00000000-0005-0000-0000-0000EF360000}"/>
    <cellStyle name="40 % - Markeringsfarve1 3 3 9 2 3" xfId="30246" xr:uid="{00000000-0005-0000-0000-0000F0360000}"/>
    <cellStyle name="40 % - Markeringsfarve1 3 3 9 3" xfId="14644" xr:uid="{00000000-0005-0000-0000-0000F1360000}"/>
    <cellStyle name="40 % - Markeringsfarve1 3 3 9 3 2" xfId="32601" xr:uid="{00000000-0005-0000-0000-0000F2360000}"/>
    <cellStyle name="40 % - Markeringsfarve1 3 3 9 4" xfId="25599" xr:uid="{00000000-0005-0000-0000-0000F3360000}"/>
    <cellStyle name="40 % - Markeringsfarve1 3 4" xfId="6220" xr:uid="{00000000-0005-0000-0000-0000F4360000}"/>
    <cellStyle name="40 % - Markeringsfarve1 3 4 2" xfId="6221" xr:uid="{00000000-0005-0000-0000-0000F5360000}"/>
    <cellStyle name="40 % - Markeringsfarve1 3 4 2 2" xfId="6222" xr:uid="{00000000-0005-0000-0000-0000F6360000}"/>
    <cellStyle name="40 % - Markeringsfarve1 3 4 2 2 2" xfId="10520" xr:uid="{00000000-0005-0000-0000-0000F7360000}"/>
    <cellStyle name="40 % - Markeringsfarve1 3 4 2 2 2 2" xfId="18292" xr:uid="{00000000-0005-0000-0000-0000F8360000}"/>
    <cellStyle name="40 % - Markeringsfarve1 3 4 2 2 2 2 2" xfId="36243" xr:uid="{00000000-0005-0000-0000-0000F9360000}"/>
    <cellStyle name="40 % - Markeringsfarve1 3 4 2 2 2 3" xfId="29242" xr:uid="{00000000-0005-0000-0000-0000FA360000}"/>
    <cellStyle name="40 % - Markeringsfarve1 3 4 2 2 3" xfId="14647" xr:uid="{00000000-0005-0000-0000-0000FB360000}"/>
    <cellStyle name="40 % - Markeringsfarve1 3 4 2 2 3 2" xfId="32604" xr:uid="{00000000-0005-0000-0000-0000FC360000}"/>
    <cellStyle name="40 % - Markeringsfarve1 3 4 2 2 4" xfId="25602" xr:uid="{00000000-0005-0000-0000-0000FD360000}"/>
    <cellStyle name="40 % - Markeringsfarve1 3 4 2 3" xfId="9101" xr:uid="{00000000-0005-0000-0000-0000FE360000}"/>
    <cellStyle name="40 % - Markeringsfarve1 3 4 2 3 2" xfId="16889" xr:uid="{00000000-0005-0000-0000-0000FF360000}"/>
    <cellStyle name="40 % - Markeringsfarve1 3 4 2 3 2 2" xfId="34840" xr:uid="{00000000-0005-0000-0000-000000370000}"/>
    <cellStyle name="40 % - Markeringsfarve1 3 4 2 3 3" xfId="27839" xr:uid="{00000000-0005-0000-0000-000001370000}"/>
    <cellStyle name="40 % - Markeringsfarve1 3 4 2 4" xfId="14646" xr:uid="{00000000-0005-0000-0000-000002370000}"/>
    <cellStyle name="40 % - Markeringsfarve1 3 4 2 4 2" xfId="32603" xr:uid="{00000000-0005-0000-0000-000003370000}"/>
    <cellStyle name="40 % - Markeringsfarve1 3 4 2 5" xfId="25601" xr:uid="{00000000-0005-0000-0000-000004370000}"/>
    <cellStyle name="40 % - Markeringsfarve1 3 4 3" xfId="6223" xr:uid="{00000000-0005-0000-0000-000005370000}"/>
    <cellStyle name="40 % - Markeringsfarve1 3 4 3 2" xfId="9750" xr:uid="{00000000-0005-0000-0000-000006370000}"/>
    <cellStyle name="40 % - Markeringsfarve1 3 4 3 2 2" xfId="17532" xr:uid="{00000000-0005-0000-0000-000007370000}"/>
    <cellStyle name="40 % - Markeringsfarve1 3 4 3 2 2 2" xfId="35483" xr:uid="{00000000-0005-0000-0000-000008370000}"/>
    <cellStyle name="40 % - Markeringsfarve1 3 4 3 2 3" xfId="28482" xr:uid="{00000000-0005-0000-0000-000009370000}"/>
    <cellStyle name="40 % - Markeringsfarve1 3 4 3 3" xfId="14648" xr:uid="{00000000-0005-0000-0000-00000A370000}"/>
    <cellStyle name="40 % - Markeringsfarve1 3 4 3 3 2" xfId="32605" xr:uid="{00000000-0005-0000-0000-00000B370000}"/>
    <cellStyle name="40 % - Markeringsfarve1 3 4 3 4" xfId="25603" xr:uid="{00000000-0005-0000-0000-00000C370000}"/>
    <cellStyle name="40 % - Markeringsfarve1 3 4 4" xfId="6224" xr:uid="{00000000-0005-0000-0000-00000D370000}"/>
    <cellStyle name="40 % - Markeringsfarve1 3 4 4 2" xfId="11674" xr:uid="{00000000-0005-0000-0000-00000E370000}"/>
    <cellStyle name="40 % - Markeringsfarve1 3 4 4 2 2" xfId="19421" xr:uid="{00000000-0005-0000-0000-00000F370000}"/>
    <cellStyle name="40 % - Markeringsfarve1 3 4 4 2 2 2" xfId="37372" xr:uid="{00000000-0005-0000-0000-000010370000}"/>
    <cellStyle name="40 % - Markeringsfarve1 3 4 4 2 3" xfId="30371" xr:uid="{00000000-0005-0000-0000-000011370000}"/>
    <cellStyle name="40 % - Markeringsfarve1 3 4 4 3" xfId="14649" xr:uid="{00000000-0005-0000-0000-000012370000}"/>
    <cellStyle name="40 % - Markeringsfarve1 3 4 4 3 2" xfId="32606" xr:uid="{00000000-0005-0000-0000-000013370000}"/>
    <cellStyle name="40 % - Markeringsfarve1 3 4 4 4" xfId="25604" xr:uid="{00000000-0005-0000-0000-000014370000}"/>
    <cellStyle name="40 % - Markeringsfarve1 3 4 5" xfId="8678" xr:uid="{00000000-0005-0000-0000-000015370000}"/>
    <cellStyle name="40 % - Markeringsfarve1 3 4 5 2" xfId="16467" xr:uid="{00000000-0005-0000-0000-000016370000}"/>
    <cellStyle name="40 % - Markeringsfarve1 3 4 5 2 2" xfId="34418" xr:uid="{00000000-0005-0000-0000-000017370000}"/>
    <cellStyle name="40 % - Markeringsfarve1 3 4 5 3" xfId="27417" xr:uid="{00000000-0005-0000-0000-000018370000}"/>
    <cellStyle name="40 % - Markeringsfarve1 3 4 6" xfId="14645" xr:uid="{00000000-0005-0000-0000-000019370000}"/>
    <cellStyle name="40 % - Markeringsfarve1 3 4 6 2" xfId="32602" xr:uid="{00000000-0005-0000-0000-00001A370000}"/>
    <cellStyle name="40 % - Markeringsfarve1 3 4 7" xfId="25600" xr:uid="{00000000-0005-0000-0000-00001B370000}"/>
    <cellStyle name="40 % - Markeringsfarve1 3 5" xfId="6225" xr:uid="{00000000-0005-0000-0000-00001C370000}"/>
    <cellStyle name="40 % - Markeringsfarve1 3 5 2" xfId="6226" xr:uid="{00000000-0005-0000-0000-00001D370000}"/>
    <cellStyle name="40 % - Markeringsfarve1 3 5 2 2" xfId="6227" xr:uid="{00000000-0005-0000-0000-00001E370000}"/>
    <cellStyle name="40 % - Markeringsfarve1 3 5 2 2 2" xfId="10681" xr:uid="{00000000-0005-0000-0000-00001F370000}"/>
    <cellStyle name="40 % - Markeringsfarve1 3 5 2 2 2 2" xfId="18453" xr:uid="{00000000-0005-0000-0000-000020370000}"/>
    <cellStyle name="40 % - Markeringsfarve1 3 5 2 2 2 2 2" xfId="36404" xr:uid="{00000000-0005-0000-0000-000021370000}"/>
    <cellStyle name="40 % - Markeringsfarve1 3 5 2 2 2 3" xfId="29403" xr:uid="{00000000-0005-0000-0000-000022370000}"/>
    <cellStyle name="40 % - Markeringsfarve1 3 5 2 2 3" xfId="14652" xr:uid="{00000000-0005-0000-0000-000023370000}"/>
    <cellStyle name="40 % - Markeringsfarve1 3 5 2 2 3 2" xfId="32609" xr:uid="{00000000-0005-0000-0000-000024370000}"/>
    <cellStyle name="40 % - Markeringsfarve1 3 5 2 2 4" xfId="25607" xr:uid="{00000000-0005-0000-0000-000025370000}"/>
    <cellStyle name="40 % - Markeringsfarve1 3 5 2 3" xfId="9236" xr:uid="{00000000-0005-0000-0000-000026370000}"/>
    <cellStyle name="40 % - Markeringsfarve1 3 5 2 3 2" xfId="17024" xr:uid="{00000000-0005-0000-0000-000027370000}"/>
    <cellStyle name="40 % - Markeringsfarve1 3 5 2 3 2 2" xfId="34975" xr:uid="{00000000-0005-0000-0000-000028370000}"/>
    <cellStyle name="40 % - Markeringsfarve1 3 5 2 3 3" xfId="27974" xr:uid="{00000000-0005-0000-0000-000029370000}"/>
    <cellStyle name="40 % - Markeringsfarve1 3 5 2 4" xfId="14651" xr:uid="{00000000-0005-0000-0000-00002A370000}"/>
    <cellStyle name="40 % - Markeringsfarve1 3 5 2 4 2" xfId="32608" xr:uid="{00000000-0005-0000-0000-00002B370000}"/>
    <cellStyle name="40 % - Markeringsfarve1 3 5 2 5" xfId="25606" xr:uid="{00000000-0005-0000-0000-00002C370000}"/>
    <cellStyle name="40 % - Markeringsfarve1 3 5 3" xfId="6228" xr:uid="{00000000-0005-0000-0000-00002D370000}"/>
    <cellStyle name="40 % - Markeringsfarve1 3 5 3 2" xfId="9911" xr:uid="{00000000-0005-0000-0000-00002E370000}"/>
    <cellStyle name="40 % - Markeringsfarve1 3 5 3 2 2" xfId="17693" xr:uid="{00000000-0005-0000-0000-00002F370000}"/>
    <cellStyle name="40 % - Markeringsfarve1 3 5 3 2 2 2" xfId="35644" xr:uid="{00000000-0005-0000-0000-000030370000}"/>
    <cellStyle name="40 % - Markeringsfarve1 3 5 3 2 3" xfId="28643" xr:uid="{00000000-0005-0000-0000-000031370000}"/>
    <cellStyle name="40 % - Markeringsfarve1 3 5 3 3" xfId="14653" xr:uid="{00000000-0005-0000-0000-000032370000}"/>
    <cellStyle name="40 % - Markeringsfarve1 3 5 3 3 2" xfId="32610" xr:uid="{00000000-0005-0000-0000-000033370000}"/>
    <cellStyle name="40 % - Markeringsfarve1 3 5 3 4" xfId="25608" xr:uid="{00000000-0005-0000-0000-000034370000}"/>
    <cellStyle name="40 % - Markeringsfarve1 3 5 4" xfId="6229" xr:uid="{00000000-0005-0000-0000-000035370000}"/>
    <cellStyle name="40 % - Markeringsfarve1 3 5 4 2" xfId="11394" xr:uid="{00000000-0005-0000-0000-000036370000}"/>
    <cellStyle name="40 % - Markeringsfarve1 3 5 4 2 2" xfId="19154" xr:uid="{00000000-0005-0000-0000-000037370000}"/>
    <cellStyle name="40 % - Markeringsfarve1 3 5 4 2 2 2" xfId="37105" xr:uid="{00000000-0005-0000-0000-000038370000}"/>
    <cellStyle name="40 % - Markeringsfarve1 3 5 4 2 3" xfId="30104" xr:uid="{00000000-0005-0000-0000-000039370000}"/>
    <cellStyle name="40 % - Markeringsfarve1 3 5 4 3" xfId="14654" xr:uid="{00000000-0005-0000-0000-00003A370000}"/>
    <cellStyle name="40 % - Markeringsfarve1 3 5 4 3 2" xfId="32611" xr:uid="{00000000-0005-0000-0000-00003B370000}"/>
    <cellStyle name="40 % - Markeringsfarve1 3 5 4 4" xfId="25609" xr:uid="{00000000-0005-0000-0000-00003C370000}"/>
    <cellStyle name="40 % - Markeringsfarve1 3 5 5" xfId="8679" xr:uid="{00000000-0005-0000-0000-00003D370000}"/>
    <cellStyle name="40 % - Markeringsfarve1 3 5 5 2" xfId="16468" xr:uid="{00000000-0005-0000-0000-00003E370000}"/>
    <cellStyle name="40 % - Markeringsfarve1 3 5 5 2 2" xfId="34419" xr:uid="{00000000-0005-0000-0000-00003F370000}"/>
    <cellStyle name="40 % - Markeringsfarve1 3 5 5 3" xfId="27418" xr:uid="{00000000-0005-0000-0000-000040370000}"/>
    <cellStyle name="40 % - Markeringsfarve1 3 5 6" xfId="14650" xr:uid="{00000000-0005-0000-0000-000041370000}"/>
    <cellStyle name="40 % - Markeringsfarve1 3 5 6 2" xfId="32607" xr:uid="{00000000-0005-0000-0000-000042370000}"/>
    <cellStyle name="40 % - Markeringsfarve1 3 5 7" xfId="25605" xr:uid="{00000000-0005-0000-0000-000043370000}"/>
    <cellStyle name="40 % - Markeringsfarve1 3 6" xfId="6230" xr:uid="{00000000-0005-0000-0000-000044370000}"/>
    <cellStyle name="40 % - Markeringsfarve1 3 6 2" xfId="6231" xr:uid="{00000000-0005-0000-0000-000045370000}"/>
    <cellStyle name="40 % - Markeringsfarve1 3 6 2 2" xfId="6232" xr:uid="{00000000-0005-0000-0000-000046370000}"/>
    <cellStyle name="40 % - Markeringsfarve1 3 6 2 2 2" xfId="10758" xr:uid="{00000000-0005-0000-0000-000047370000}"/>
    <cellStyle name="40 % - Markeringsfarve1 3 6 2 2 2 2" xfId="18530" xr:uid="{00000000-0005-0000-0000-000048370000}"/>
    <cellStyle name="40 % - Markeringsfarve1 3 6 2 2 2 2 2" xfId="36481" xr:uid="{00000000-0005-0000-0000-000049370000}"/>
    <cellStyle name="40 % - Markeringsfarve1 3 6 2 2 2 3" xfId="29480" xr:uid="{00000000-0005-0000-0000-00004A370000}"/>
    <cellStyle name="40 % - Markeringsfarve1 3 6 2 2 3" xfId="14657" xr:uid="{00000000-0005-0000-0000-00004B370000}"/>
    <cellStyle name="40 % - Markeringsfarve1 3 6 2 2 3 2" xfId="32614" xr:uid="{00000000-0005-0000-0000-00004C370000}"/>
    <cellStyle name="40 % - Markeringsfarve1 3 6 2 2 4" xfId="25612" xr:uid="{00000000-0005-0000-0000-00004D370000}"/>
    <cellStyle name="40 % - Markeringsfarve1 3 6 2 3" xfId="9303" xr:uid="{00000000-0005-0000-0000-00004E370000}"/>
    <cellStyle name="40 % - Markeringsfarve1 3 6 2 3 2" xfId="17088" xr:uid="{00000000-0005-0000-0000-00004F370000}"/>
    <cellStyle name="40 % - Markeringsfarve1 3 6 2 3 2 2" xfId="35039" xr:uid="{00000000-0005-0000-0000-000050370000}"/>
    <cellStyle name="40 % - Markeringsfarve1 3 6 2 3 3" xfId="28038" xr:uid="{00000000-0005-0000-0000-000051370000}"/>
    <cellStyle name="40 % - Markeringsfarve1 3 6 2 4" xfId="14656" xr:uid="{00000000-0005-0000-0000-000052370000}"/>
    <cellStyle name="40 % - Markeringsfarve1 3 6 2 4 2" xfId="32613" xr:uid="{00000000-0005-0000-0000-000053370000}"/>
    <cellStyle name="40 % - Markeringsfarve1 3 6 2 5" xfId="25611" xr:uid="{00000000-0005-0000-0000-000054370000}"/>
    <cellStyle name="40 % - Markeringsfarve1 3 6 3" xfId="6233" xr:uid="{00000000-0005-0000-0000-000055370000}"/>
    <cellStyle name="40 % - Markeringsfarve1 3 6 3 2" xfId="10034" xr:uid="{00000000-0005-0000-0000-000056370000}"/>
    <cellStyle name="40 % - Markeringsfarve1 3 6 3 2 2" xfId="17815" xr:uid="{00000000-0005-0000-0000-000057370000}"/>
    <cellStyle name="40 % - Markeringsfarve1 3 6 3 2 2 2" xfId="35766" xr:uid="{00000000-0005-0000-0000-000058370000}"/>
    <cellStyle name="40 % - Markeringsfarve1 3 6 3 2 3" xfId="28765" xr:uid="{00000000-0005-0000-0000-000059370000}"/>
    <cellStyle name="40 % - Markeringsfarve1 3 6 3 3" xfId="14658" xr:uid="{00000000-0005-0000-0000-00005A370000}"/>
    <cellStyle name="40 % - Markeringsfarve1 3 6 3 3 2" xfId="32615" xr:uid="{00000000-0005-0000-0000-00005B370000}"/>
    <cellStyle name="40 % - Markeringsfarve1 3 6 3 4" xfId="25613" xr:uid="{00000000-0005-0000-0000-00005C370000}"/>
    <cellStyle name="40 % - Markeringsfarve1 3 6 4" xfId="6234" xr:uid="{00000000-0005-0000-0000-00005D370000}"/>
    <cellStyle name="40 % - Markeringsfarve1 3 6 4 2" xfId="11627" xr:uid="{00000000-0005-0000-0000-00005E370000}"/>
    <cellStyle name="40 % - Markeringsfarve1 3 6 4 2 2" xfId="19378" xr:uid="{00000000-0005-0000-0000-00005F370000}"/>
    <cellStyle name="40 % - Markeringsfarve1 3 6 4 2 2 2" xfId="37329" xr:uid="{00000000-0005-0000-0000-000060370000}"/>
    <cellStyle name="40 % - Markeringsfarve1 3 6 4 2 3" xfId="30328" xr:uid="{00000000-0005-0000-0000-000061370000}"/>
    <cellStyle name="40 % - Markeringsfarve1 3 6 4 3" xfId="14659" xr:uid="{00000000-0005-0000-0000-000062370000}"/>
    <cellStyle name="40 % - Markeringsfarve1 3 6 4 3 2" xfId="32616" xr:uid="{00000000-0005-0000-0000-000063370000}"/>
    <cellStyle name="40 % - Markeringsfarve1 3 6 4 4" xfId="25614" xr:uid="{00000000-0005-0000-0000-000064370000}"/>
    <cellStyle name="40 % - Markeringsfarve1 3 6 5" xfId="8680" xr:uid="{00000000-0005-0000-0000-000065370000}"/>
    <cellStyle name="40 % - Markeringsfarve1 3 6 5 2" xfId="16469" xr:uid="{00000000-0005-0000-0000-000066370000}"/>
    <cellStyle name="40 % - Markeringsfarve1 3 6 5 2 2" xfId="34420" xr:uid="{00000000-0005-0000-0000-000067370000}"/>
    <cellStyle name="40 % - Markeringsfarve1 3 6 5 3" xfId="27419" xr:uid="{00000000-0005-0000-0000-000068370000}"/>
    <cellStyle name="40 % - Markeringsfarve1 3 6 6" xfId="14655" xr:uid="{00000000-0005-0000-0000-000069370000}"/>
    <cellStyle name="40 % - Markeringsfarve1 3 6 6 2" xfId="32612" xr:uid="{00000000-0005-0000-0000-00006A370000}"/>
    <cellStyle name="40 % - Markeringsfarve1 3 6 7" xfId="25610" xr:uid="{00000000-0005-0000-0000-00006B370000}"/>
    <cellStyle name="40 % - Markeringsfarve1 3 7" xfId="6235" xr:uid="{00000000-0005-0000-0000-00006C370000}"/>
    <cellStyle name="40 % - Markeringsfarve1 3 7 2" xfId="6236" xr:uid="{00000000-0005-0000-0000-00006D370000}"/>
    <cellStyle name="40 % - Markeringsfarve1 3 7 2 2" xfId="6237" xr:uid="{00000000-0005-0000-0000-00006E370000}"/>
    <cellStyle name="40 % - Markeringsfarve1 3 7 2 2 2" xfId="10875" xr:uid="{00000000-0005-0000-0000-00006F370000}"/>
    <cellStyle name="40 % - Markeringsfarve1 3 7 2 2 2 2" xfId="18647" xr:uid="{00000000-0005-0000-0000-000070370000}"/>
    <cellStyle name="40 % - Markeringsfarve1 3 7 2 2 2 2 2" xfId="36598" xr:uid="{00000000-0005-0000-0000-000071370000}"/>
    <cellStyle name="40 % - Markeringsfarve1 3 7 2 2 2 3" xfId="29597" xr:uid="{00000000-0005-0000-0000-000072370000}"/>
    <cellStyle name="40 % - Markeringsfarve1 3 7 2 2 3" xfId="14662" xr:uid="{00000000-0005-0000-0000-000073370000}"/>
    <cellStyle name="40 % - Markeringsfarve1 3 7 2 2 3 2" xfId="32619" xr:uid="{00000000-0005-0000-0000-000074370000}"/>
    <cellStyle name="40 % - Markeringsfarve1 3 7 2 2 4" xfId="25617" xr:uid="{00000000-0005-0000-0000-000075370000}"/>
    <cellStyle name="40 % - Markeringsfarve1 3 7 2 3" xfId="9402" xr:uid="{00000000-0005-0000-0000-000076370000}"/>
    <cellStyle name="40 % - Markeringsfarve1 3 7 2 3 2" xfId="17187" xr:uid="{00000000-0005-0000-0000-000077370000}"/>
    <cellStyle name="40 % - Markeringsfarve1 3 7 2 3 2 2" xfId="35138" xr:uid="{00000000-0005-0000-0000-000078370000}"/>
    <cellStyle name="40 % - Markeringsfarve1 3 7 2 3 3" xfId="28137" xr:uid="{00000000-0005-0000-0000-000079370000}"/>
    <cellStyle name="40 % - Markeringsfarve1 3 7 2 4" xfId="14661" xr:uid="{00000000-0005-0000-0000-00007A370000}"/>
    <cellStyle name="40 % - Markeringsfarve1 3 7 2 4 2" xfId="32618" xr:uid="{00000000-0005-0000-0000-00007B370000}"/>
    <cellStyle name="40 % - Markeringsfarve1 3 7 2 5" xfId="25616" xr:uid="{00000000-0005-0000-0000-00007C370000}"/>
    <cellStyle name="40 % - Markeringsfarve1 3 7 3" xfId="6238" xr:uid="{00000000-0005-0000-0000-00007D370000}"/>
    <cellStyle name="40 % - Markeringsfarve1 3 7 3 2" xfId="10151" xr:uid="{00000000-0005-0000-0000-00007E370000}"/>
    <cellStyle name="40 % - Markeringsfarve1 3 7 3 2 2" xfId="17932" xr:uid="{00000000-0005-0000-0000-00007F370000}"/>
    <cellStyle name="40 % - Markeringsfarve1 3 7 3 2 2 2" xfId="35883" xr:uid="{00000000-0005-0000-0000-000080370000}"/>
    <cellStyle name="40 % - Markeringsfarve1 3 7 3 2 3" xfId="28882" xr:uid="{00000000-0005-0000-0000-000081370000}"/>
    <cellStyle name="40 % - Markeringsfarve1 3 7 3 3" xfId="14663" xr:uid="{00000000-0005-0000-0000-000082370000}"/>
    <cellStyle name="40 % - Markeringsfarve1 3 7 3 3 2" xfId="32620" xr:uid="{00000000-0005-0000-0000-000083370000}"/>
    <cellStyle name="40 % - Markeringsfarve1 3 7 3 4" xfId="25618" xr:uid="{00000000-0005-0000-0000-000084370000}"/>
    <cellStyle name="40 % - Markeringsfarve1 3 7 4" xfId="6239" xr:uid="{00000000-0005-0000-0000-000085370000}"/>
    <cellStyle name="40 % - Markeringsfarve1 3 7 4 2" xfId="11351" xr:uid="{00000000-0005-0000-0000-000086370000}"/>
    <cellStyle name="40 % - Markeringsfarve1 3 7 4 2 2" xfId="19114" xr:uid="{00000000-0005-0000-0000-000087370000}"/>
    <cellStyle name="40 % - Markeringsfarve1 3 7 4 2 2 2" xfId="37065" xr:uid="{00000000-0005-0000-0000-000088370000}"/>
    <cellStyle name="40 % - Markeringsfarve1 3 7 4 2 3" xfId="30064" xr:uid="{00000000-0005-0000-0000-000089370000}"/>
    <cellStyle name="40 % - Markeringsfarve1 3 7 4 3" xfId="14664" xr:uid="{00000000-0005-0000-0000-00008A370000}"/>
    <cellStyle name="40 % - Markeringsfarve1 3 7 4 3 2" xfId="32621" xr:uid="{00000000-0005-0000-0000-00008B370000}"/>
    <cellStyle name="40 % - Markeringsfarve1 3 7 4 4" xfId="25619" xr:uid="{00000000-0005-0000-0000-00008C370000}"/>
    <cellStyle name="40 % - Markeringsfarve1 3 7 5" xfId="8681" xr:uid="{00000000-0005-0000-0000-00008D370000}"/>
    <cellStyle name="40 % - Markeringsfarve1 3 7 5 2" xfId="16470" xr:uid="{00000000-0005-0000-0000-00008E370000}"/>
    <cellStyle name="40 % - Markeringsfarve1 3 7 5 2 2" xfId="34421" xr:uid="{00000000-0005-0000-0000-00008F370000}"/>
    <cellStyle name="40 % - Markeringsfarve1 3 7 5 3" xfId="27420" xr:uid="{00000000-0005-0000-0000-000090370000}"/>
    <cellStyle name="40 % - Markeringsfarve1 3 7 6" xfId="14660" xr:uid="{00000000-0005-0000-0000-000091370000}"/>
    <cellStyle name="40 % - Markeringsfarve1 3 7 6 2" xfId="32617" xr:uid="{00000000-0005-0000-0000-000092370000}"/>
    <cellStyle name="40 % - Markeringsfarve1 3 7 7" xfId="25615" xr:uid="{00000000-0005-0000-0000-000093370000}"/>
    <cellStyle name="40 % - Markeringsfarve1 3 8" xfId="6240" xr:uid="{00000000-0005-0000-0000-000094370000}"/>
    <cellStyle name="40 % - Markeringsfarve1 3 8 2" xfId="6241" xr:uid="{00000000-0005-0000-0000-000095370000}"/>
    <cellStyle name="40 % - Markeringsfarve1 3 8 2 2" xfId="6242" xr:uid="{00000000-0005-0000-0000-000096370000}"/>
    <cellStyle name="40 % - Markeringsfarve1 3 8 2 2 2" xfId="11035" xr:uid="{00000000-0005-0000-0000-000097370000}"/>
    <cellStyle name="40 % - Markeringsfarve1 3 8 2 2 2 2" xfId="18807" xr:uid="{00000000-0005-0000-0000-000098370000}"/>
    <cellStyle name="40 % - Markeringsfarve1 3 8 2 2 2 2 2" xfId="36758" xr:uid="{00000000-0005-0000-0000-000099370000}"/>
    <cellStyle name="40 % - Markeringsfarve1 3 8 2 2 2 3" xfId="29757" xr:uid="{00000000-0005-0000-0000-00009A370000}"/>
    <cellStyle name="40 % - Markeringsfarve1 3 8 2 2 3" xfId="14667" xr:uid="{00000000-0005-0000-0000-00009B370000}"/>
    <cellStyle name="40 % - Markeringsfarve1 3 8 2 2 3 2" xfId="32624" xr:uid="{00000000-0005-0000-0000-00009C370000}"/>
    <cellStyle name="40 % - Markeringsfarve1 3 8 2 2 4" xfId="25622" xr:uid="{00000000-0005-0000-0000-00009D370000}"/>
    <cellStyle name="40 % - Markeringsfarve1 3 8 2 3" xfId="9537" xr:uid="{00000000-0005-0000-0000-00009E370000}"/>
    <cellStyle name="40 % - Markeringsfarve1 3 8 2 3 2" xfId="17322" xr:uid="{00000000-0005-0000-0000-00009F370000}"/>
    <cellStyle name="40 % - Markeringsfarve1 3 8 2 3 2 2" xfId="35273" xr:uid="{00000000-0005-0000-0000-0000A0370000}"/>
    <cellStyle name="40 % - Markeringsfarve1 3 8 2 3 3" xfId="28272" xr:uid="{00000000-0005-0000-0000-0000A1370000}"/>
    <cellStyle name="40 % - Markeringsfarve1 3 8 2 4" xfId="14666" xr:uid="{00000000-0005-0000-0000-0000A2370000}"/>
    <cellStyle name="40 % - Markeringsfarve1 3 8 2 4 2" xfId="32623" xr:uid="{00000000-0005-0000-0000-0000A3370000}"/>
    <cellStyle name="40 % - Markeringsfarve1 3 8 2 5" xfId="25621" xr:uid="{00000000-0005-0000-0000-0000A4370000}"/>
    <cellStyle name="40 % - Markeringsfarve1 3 8 3" xfId="6243" xr:uid="{00000000-0005-0000-0000-0000A5370000}"/>
    <cellStyle name="40 % - Markeringsfarve1 3 8 3 2" xfId="10312" xr:uid="{00000000-0005-0000-0000-0000A6370000}"/>
    <cellStyle name="40 % - Markeringsfarve1 3 8 3 2 2" xfId="18093" xr:uid="{00000000-0005-0000-0000-0000A7370000}"/>
    <cellStyle name="40 % - Markeringsfarve1 3 8 3 2 2 2" xfId="36044" xr:uid="{00000000-0005-0000-0000-0000A8370000}"/>
    <cellStyle name="40 % - Markeringsfarve1 3 8 3 2 3" xfId="29043" xr:uid="{00000000-0005-0000-0000-0000A9370000}"/>
    <cellStyle name="40 % - Markeringsfarve1 3 8 3 3" xfId="14668" xr:uid="{00000000-0005-0000-0000-0000AA370000}"/>
    <cellStyle name="40 % - Markeringsfarve1 3 8 3 3 2" xfId="32625" xr:uid="{00000000-0005-0000-0000-0000AB370000}"/>
    <cellStyle name="40 % - Markeringsfarve1 3 8 3 4" xfId="25623" xr:uid="{00000000-0005-0000-0000-0000AC370000}"/>
    <cellStyle name="40 % - Markeringsfarve1 3 8 4" xfId="6244" xr:uid="{00000000-0005-0000-0000-0000AD370000}"/>
    <cellStyle name="40 % - Markeringsfarve1 3 8 4 2" xfId="11586" xr:uid="{00000000-0005-0000-0000-0000AE370000}"/>
    <cellStyle name="40 % - Markeringsfarve1 3 8 4 2 2" xfId="19338" xr:uid="{00000000-0005-0000-0000-0000AF370000}"/>
    <cellStyle name="40 % - Markeringsfarve1 3 8 4 2 2 2" xfId="37289" xr:uid="{00000000-0005-0000-0000-0000B0370000}"/>
    <cellStyle name="40 % - Markeringsfarve1 3 8 4 2 3" xfId="30288" xr:uid="{00000000-0005-0000-0000-0000B1370000}"/>
    <cellStyle name="40 % - Markeringsfarve1 3 8 4 3" xfId="14669" xr:uid="{00000000-0005-0000-0000-0000B2370000}"/>
    <cellStyle name="40 % - Markeringsfarve1 3 8 4 3 2" xfId="32626" xr:uid="{00000000-0005-0000-0000-0000B3370000}"/>
    <cellStyle name="40 % - Markeringsfarve1 3 8 4 4" xfId="25624" xr:uid="{00000000-0005-0000-0000-0000B4370000}"/>
    <cellStyle name="40 % - Markeringsfarve1 3 8 5" xfId="8682" xr:uid="{00000000-0005-0000-0000-0000B5370000}"/>
    <cellStyle name="40 % - Markeringsfarve1 3 8 5 2" xfId="16471" xr:uid="{00000000-0005-0000-0000-0000B6370000}"/>
    <cellStyle name="40 % - Markeringsfarve1 3 8 5 2 2" xfId="34422" xr:uid="{00000000-0005-0000-0000-0000B7370000}"/>
    <cellStyle name="40 % - Markeringsfarve1 3 8 5 3" xfId="27421" xr:uid="{00000000-0005-0000-0000-0000B8370000}"/>
    <cellStyle name="40 % - Markeringsfarve1 3 8 6" xfId="14665" xr:uid="{00000000-0005-0000-0000-0000B9370000}"/>
    <cellStyle name="40 % - Markeringsfarve1 3 8 6 2" xfId="32622" xr:uid="{00000000-0005-0000-0000-0000BA370000}"/>
    <cellStyle name="40 % - Markeringsfarve1 3 8 7" xfId="25620" xr:uid="{00000000-0005-0000-0000-0000BB370000}"/>
    <cellStyle name="40 % - Markeringsfarve1 3 9" xfId="6245" xr:uid="{00000000-0005-0000-0000-0000BC370000}"/>
    <cellStyle name="40 % - Markeringsfarve1 3 9 2" xfId="6246" xr:uid="{00000000-0005-0000-0000-0000BD370000}"/>
    <cellStyle name="40 % - Markeringsfarve1 3 9 2 2" xfId="10401" xr:uid="{00000000-0005-0000-0000-0000BE370000}"/>
    <cellStyle name="40 % - Markeringsfarve1 3 9 2 2 2" xfId="18173" xr:uid="{00000000-0005-0000-0000-0000BF370000}"/>
    <cellStyle name="40 % - Markeringsfarve1 3 9 2 2 2 2" xfId="36124" xr:uid="{00000000-0005-0000-0000-0000C0370000}"/>
    <cellStyle name="40 % - Markeringsfarve1 3 9 2 2 3" xfId="29123" xr:uid="{00000000-0005-0000-0000-0000C1370000}"/>
    <cellStyle name="40 % - Markeringsfarve1 3 9 2 3" xfId="14671" xr:uid="{00000000-0005-0000-0000-0000C2370000}"/>
    <cellStyle name="40 % - Markeringsfarve1 3 9 2 3 2" xfId="32628" xr:uid="{00000000-0005-0000-0000-0000C3370000}"/>
    <cellStyle name="40 % - Markeringsfarve1 3 9 2 4" xfId="25626" xr:uid="{00000000-0005-0000-0000-0000C4370000}"/>
    <cellStyle name="40 % - Markeringsfarve1 3 9 3" xfId="9002" xr:uid="{00000000-0005-0000-0000-0000C5370000}"/>
    <cellStyle name="40 % - Markeringsfarve1 3 9 3 2" xfId="16790" xr:uid="{00000000-0005-0000-0000-0000C6370000}"/>
    <cellStyle name="40 % - Markeringsfarve1 3 9 3 2 2" xfId="34741" xr:uid="{00000000-0005-0000-0000-0000C7370000}"/>
    <cellStyle name="40 % - Markeringsfarve1 3 9 3 3" xfId="27740" xr:uid="{00000000-0005-0000-0000-0000C8370000}"/>
    <cellStyle name="40 % - Markeringsfarve1 3 9 4" xfId="14670" xr:uid="{00000000-0005-0000-0000-0000C9370000}"/>
    <cellStyle name="40 % - Markeringsfarve1 3 9 4 2" xfId="32627" xr:uid="{00000000-0005-0000-0000-0000CA370000}"/>
    <cellStyle name="40 % - Markeringsfarve1 3 9 5" xfId="25625" xr:uid="{00000000-0005-0000-0000-0000CB370000}"/>
    <cellStyle name="40 % - Markeringsfarve1 4" xfId="2946" xr:uid="{00000000-0005-0000-0000-0000CC370000}"/>
    <cellStyle name="40 % - Markeringsfarve1 4 10" xfId="8683" xr:uid="{00000000-0005-0000-0000-0000CD370000}"/>
    <cellStyle name="40 % - Markeringsfarve1 4 10 2" xfId="16472" xr:uid="{00000000-0005-0000-0000-0000CE370000}"/>
    <cellStyle name="40 % - Markeringsfarve1 4 10 2 2" xfId="34423" xr:uid="{00000000-0005-0000-0000-0000CF370000}"/>
    <cellStyle name="40 % - Markeringsfarve1 4 10 3" xfId="27422" xr:uid="{00000000-0005-0000-0000-0000D0370000}"/>
    <cellStyle name="40 % - Markeringsfarve1 4 11" xfId="14672" xr:uid="{00000000-0005-0000-0000-0000D1370000}"/>
    <cellStyle name="40 % - Markeringsfarve1 4 11 2" xfId="32629" xr:uid="{00000000-0005-0000-0000-0000D2370000}"/>
    <cellStyle name="40 % - Markeringsfarve1 4 12" xfId="6247" xr:uid="{00000000-0005-0000-0000-0000D3370000}"/>
    <cellStyle name="40 % - Markeringsfarve1 4 12 2" xfId="25627" xr:uid="{00000000-0005-0000-0000-0000D4370000}"/>
    <cellStyle name="40 % - Markeringsfarve1 4 13" xfId="22324" xr:uid="{00000000-0005-0000-0000-0000D5370000}"/>
    <cellStyle name="40 % - Markeringsfarve1 4 2" xfId="2947" xr:uid="{00000000-0005-0000-0000-0000D6370000}"/>
    <cellStyle name="40 % - Markeringsfarve1 4 2 2" xfId="6249" xr:uid="{00000000-0005-0000-0000-0000D7370000}"/>
    <cellStyle name="40 % - Markeringsfarve1 4 2 2 2" xfId="6250" xr:uid="{00000000-0005-0000-0000-0000D8370000}"/>
    <cellStyle name="40 % - Markeringsfarve1 4 2 2 2 2" xfId="10545" xr:uid="{00000000-0005-0000-0000-0000D9370000}"/>
    <cellStyle name="40 % - Markeringsfarve1 4 2 2 2 2 2" xfId="18317" xr:uid="{00000000-0005-0000-0000-0000DA370000}"/>
    <cellStyle name="40 % - Markeringsfarve1 4 2 2 2 2 2 2" xfId="36268" xr:uid="{00000000-0005-0000-0000-0000DB370000}"/>
    <cellStyle name="40 % - Markeringsfarve1 4 2 2 2 2 3" xfId="29267" xr:uid="{00000000-0005-0000-0000-0000DC370000}"/>
    <cellStyle name="40 % - Markeringsfarve1 4 2 2 2 3" xfId="14675" xr:uid="{00000000-0005-0000-0000-0000DD370000}"/>
    <cellStyle name="40 % - Markeringsfarve1 4 2 2 2 3 2" xfId="32632" xr:uid="{00000000-0005-0000-0000-0000DE370000}"/>
    <cellStyle name="40 % - Markeringsfarve1 4 2 2 2 4" xfId="25630" xr:uid="{00000000-0005-0000-0000-0000DF370000}"/>
    <cellStyle name="40 % - Markeringsfarve1 4 2 2 3" xfId="9122" xr:uid="{00000000-0005-0000-0000-0000E0370000}"/>
    <cellStyle name="40 % - Markeringsfarve1 4 2 2 3 2" xfId="16910" xr:uid="{00000000-0005-0000-0000-0000E1370000}"/>
    <cellStyle name="40 % - Markeringsfarve1 4 2 2 3 2 2" xfId="34861" xr:uid="{00000000-0005-0000-0000-0000E2370000}"/>
    <cellStyle name="40 % - Markeringsfarve1 4 2 2 3 3" xfId="27860" xr:uid="{00000000-0005-0000-0000-0000E3370000}"/>
    <cellStyle name="40 % - Markeringsfarve1 4 2 2 4" xfId="14674" xr:uid="{00000000-0005-0000-0000-0000E4370000}"/>
    <cellStyle name="40 % - Markeringsfarve1 4 2 2 4 2" xfId="32631" xr:uid="{00000000-0005-0000-0000-0000E5370000}"/>
    <cellStyle name="40 % - Markeringsfarve1 4 2 2 5" xfId="25629" xr:uid="{00000000-0005-0000-0000-0000E6370000}"/>
    <cellStyle name="40 % - Markeringsfarve1 4 2 3" xfId="6251" xr:uid="{00000000-0005-0000-0000-0000E7370000}"/>
    <cellStyle name="40 % - Markeringsfarve1 4 2 3 2" xfId="9775" xr:uid="{00000000-0005-0000-0000-0000E8370000}"/>
    <cellStyle name="40 % - Markeringsfarve1 4 2 3 2 2" xfId="17557" xr:uid="{00000000-0005-0000-0000-0000E9370000}"/>
    <cellStyle name="40 % - Markeringsfarve1 4 2 3 2 2 2" xfId="35508" xr:uid="{00000000-0005-0000-0000-0000EA370000}"/>
    <cellStyle name="40 % - Markeringsfarve1 4 2 3 2 3" xfId="28507" xr:uid="{00000000-0005-0000-0000-0000EB370000}"/>
    <cellStyle name="40 % - Markeringsfarve1 4 2 3 3" xfId="14676" xr:uid="{00000000-0005-0000-0000-0000EC370000}"/>
    <cellStyle name="40 % - Markeringsfarve1 4 2 3 3 2" xfId="32633" xr:uid="{00000000-0005-0000-0000-0000ED370000}"/>
    <cellStyle name="40 % - Markeringsfarve1 4 2 3 4" xfId="25631" xr:uid="{00000000-0005-0000-0000-0000EE370000}"/>
    <cellStyle name="40 % - Markeringsfarve1 4 2 4" xfId="6252" xr:uid="{00000000-0005-0000-0000-0000EF370000}"/>
    <cellStyle name="40 % - Markeringsfarve1 4 2 4 2" xfId="11541" xr:uid="{00000000-0005-0000-0000-0000F0370000}"/>
    <cellStyle name="40 % - Markeringsfarve1 4 2 4 2 2" xfId="19295" xr:uid="{00000000-0005-0000-0000-0000F1370000}"/>
    <cellStyle name="40 % - Markeringsfarve1 4 2 4 2 2 2" xfId="37246" xr:uid="{00000000-0005-0000-0000-0000F2370000}"/>
    <cellStyle name="40 % - Markeringsfarve1 4 2 4 2 3" xfId="30245" xr:uid="{00000000-0005-0000-0000-0000F3370000}"/>
    <cellStyle name="40 % - Markeringsfarve1 4 2 4 3" xfId="14677" xr:uid="{00000000-0005-0000-0000-0000F4370000}"/>
    <cellStyle name="40 % - Markeringsfarve1 4 2 4 3 2" xfId="32634" xr:uid="{00000000-0005-0000-0000-0000F5370000}"/>
    <cellStyle name="40 % - Markeringsfarve1 4 2 4 4" xfId="25632" xr:uid="{00000000-0005-0000-0000-0000F6370000}"/>
    <cellStyle name="40 % - Markeringsfarve1 4 2 5" xfId="8684" xr:uid="{00000000-0005-0000-0000-0000F7370000}"/>
    <cellStyle name="40 % - Markeringsfarve1 4 2 5 2" xfId="16473" xr:uid="{00000000-0005-0000-0000-0000F8370000}"/>
    <cellStyle name="40 % - Markeringsfarve1 4 2 5 2 2" xfId="34424" xr:uid="{00000000-0005-0000-0000-0000F9370000}"/>
    <cellStyle name="40 % - Markeringsfarve1 4 2 5 3" xfId="27423" xr:uid="{00000000-0005-0000-0000-0000FA370000}"/>
    <cellStyle name="40 % - Markeringsfarve1 4 2 6" xfId="14673" xr:uid="{00000000-0005-0000-0000-0000FB370000}"/>
    <cellStyle name="40 % - Markeringsfarve1 4 2 6 2" xfId="32630" xr:uid="{00000000-0005-0000-0000-0000FC370000}"/>
    <cellStyle name="40 % - Markeringsfarve1 4 2 7" xfId="6248" xr:uid="{00000000-0005-0000-0000-0000FD370000}"/>
    <cellStyle name="40 % - Markeringsfarve1 4 2 7 2" xfId="25628" xr:uid="{00000000-0005-0000-0000-0000FE370000}"/>
    <cellStyle name="40 % - Markeringsfarve1 4 2 8" xfId="22325" xr:uid="{00000000-0005-0000-0000-0000FF370000}"/>
    <cellStyle name="40 % - Markeringsfarve1 4 3" xfId="6253" xr:uid="{00000000-0005-0000-0000-000000380000}"/>
    <cellStyle name="40 % - Markeringsfarve1 4 3 2" xfId="6254" xr:uid="{00000000-0005-0000-0000-000001380000}"/>
    <cellStyle name="40 % - Markeringsfarve1 4 3 2 2" xfId="6255" xr:uid="{00000000-0005-0000-0000-000002380000}"/>
    <cellStyle name="40 % - Markeringsfarve1 4 3 2 2 2" xfId="10684" xr:uid="{00000000-0005-0000-0000-000003380000}"/>
    <cellStyle name="40 % - Markeringsfarve1 4 3 2 2 2 2" xfId="18456" xr:uid="{00000000-0005-0000-0000-000004380000}"/>
    <cellStyle name="40 % - Markeringsfarve1 4 3 2 2 2 2 2" xfId="36407" xr:uid="{00000000-0005-0000-0000-000005380000}"/>
    <cellStyle name="40 % - Markeringsfarve1 4 3 2 2 2 3" xfId="29406" xr:uid="{00000000-0005-0000-0000-000006380000}"/>
    <cellStyle name="40 % - Markeringsfarve1 4 3 2 2 3" xfId="14680" xr:uid="{00000000-0005-0000-0000-000007380000}"/>
    <cellStyle name="40 % - Markeringsfarve1 4 3 2 2 3 2" xfId="32637" xr:uid="{00000000-0005-0000-0000-000008380000}"/>
    <cellStyle name="40 % - Markeringsfarve1 4 3 2 2 4" xfId="25635" xr:uid="{00000000-0005-0000-0000-000009380000}"/>
    <cellStyle name="40 % - Markeringsfarve1 4 3 2 3" xfId="9239" xr:uid="{00000000-0005-0000-0000-00000A380000}"/>
    <cellStyle name="40 % - Markeringsfarve1 4 3 2 3 2" xfId="17027" xr:uid="{00000000-0005-0000-0000-00000B380000}"/>
    <cellStyle name="40 % - Markeringsfarve1 4 3 2 3 2 2" xfId="34978" xr:uid="{00000000-0005-0000-0000-00000C380000}"/>
    <cellStyle name="40 % - Markeringsfarve1 4 3 2 3 3" xfId="27977" xr:uid="{00000000-0005-0000-0000-00000D380000}"/>
    <cellStyle name="40 % - Markeringsfarve1 4 3 2 4" xfId="14679" xr:uid="{00000000-0005-0000-0000-00000E380000}"/>
    <cellStyle name="40 % - Markeringsfarve1 4 3 2 4 2" xfId="32636" xr:uid="{00000000-0005-0000-0000-00000F380000}"/>
    <cellStyle name="40 % - Markeringsfarve1 4 3 2 5" xfId="25634" xr:uid="{00000000-0005-0000-0000-000010380000}"/>
    <cellStyle name="40 % - Markeringsfarve1 4 3 3" xfId="6256" xr:uid="{00000000-0005-0000-0000-000011380000}"/>
    <cellStyle name="40 % - Markeringsfarve1 4 3 3 2" xfId="9914" xr:uid="{00000000-0005-0000-0000-000012380000}"/>
    <cellStyle name="40 % - Markeringsfarve1 4 3 3 2 2" xfId="17696" xr:uid="{00000000-0005-0000-0000-000013380000}"/>
    <cellStyle name="40 % - Markeringsfarve1 4 3 3 2 2 2" xfId="35647" xr:uid="{00000000-0005-0000-0000-000014380000}"/>
    <cellStyle name="40 % - Markeringsfarve1 4 3 3 2 3" xfId="28646" xr:uid="{00000000-0005-0000-0000-000015380000}"/>
    <cellStyle name="40 % - Markeringsfarve1 4 3 3 3" xfId="14681" xr:uid="{00000000-0005-0000-0000-000016380000}"/>
    <cellStyle name="40 % - Markeringsfarve1 4 3 3 3 2" xfId="32638" xr:uid="{00000000-0005-0000-0000-000017380000}"/>
    <cellStyle name="40 % - Markeringsfarve1 4 3 3 4" xfId="25636" xr:uid="{00000000-0005-0000-0000-000018380000}"/>
    <cellStyle name="40 % - Markeringsfarve1 4 3 4" xfId="6257" xr:uid="{00000000-0005-0000-0000-000019380000}"/>
    <cellStyle name="40 % - Markeringsfarve1 4 3 4 2" xfId="11190" xr:uid="{00000000-0005-0000-0000-00001A380000}"/>
    <cellStyle name="40 % - Markeringsfarve1 4 3 4 2 2" xfId="18955" xr:uid="{00000000-0005-0000-0000-00001B380000}"/>
    <cellStyle name="40 % - Markeringsfarve1 4 3 4 2 2 2" xfId="36906" xr:uid="{00000000-0005-0000-0000-00001C380000}"/>
    <cellStyle name="40 % - Markeringsfarve1 4 3 4 2 3" xfId="29905" xr:uid="{00000000-0005-0000-0000-00001D380000}"/>
    <cellStyle name="40 % - Markeringsfarve1 4 3 4 3" xfId="14682" xr:uid="{00000000-0005-0000-0000-00001E380000}"/>
    <cellStyle name="40 % - Markeringsfarve1 4 3 4 3 2" xfId="32639" xr:uid="{00000000-0005-0000-0000-00001F380000}"/>
    <cellStyle name="40 % - Markeringsfarve1 4 3 4 4" xfId="25637" xr:uid="{00000000-0005-0000-0000-000020380000}"/>
    <cellStyle name="40 % - Markeringsfarve1 4 3 5" xfId="8685" xr:uid="{00000000-0005-0000-0000-000021380000}"/>
    <cellStyle name="40 % - Markeringsfarve1 4 3 5 2" xfId="16474" xr:uid="{00000000-0005-0000-0000-000022380000}"/>
    <cellStyle name="40 % - Markeringsfarve1 4 3 5 2 2" xfId="34425" xr:uid="{00000000-0005-0000-0000-000023380000}"/>
    <cellStyle name="40 % - Markeringsfarve1 4 3 5 3" xfId="27424" xr:uid="{00000000-0005-0000-0000-000024380000}"/>
    <cellStyle name="40 % - Markeringsfarve1 4 3 6" xfId="14678" xr:uid="{00000000-0005-0000-0000-000025380000}"/>
    <cellStyle name="40 % - Markeringsfarve1 4 3 6 2" xfId="32635" xr:uid="{00000000-0005-0000-0000-000026380000}"/>
    <cellStyle name="40 % - Markeringsfarve1 4 3 7" xfId="25633" xr:uid="{00000000-0005-0000-0000-000027380000}"/>
    <cellStyle name="40 % - Markeringsfarve1 4 4" xfId="6258" xr:uid="{00000000-0005-0000-0000-000028380000}"/>
    <cellStyle name="40 % - Markeringsfarve1 4 4 2" xfId="6259" xr:uid="{00000000-0005-0000-0000-000029380000}"/>
    <cellStyle name="40 % - Markeringsfarve1 4 4 2 2" xfId="6260" xr:uid="{00000000-0005-0000-0000-00002A380000}"/>
    <cellStyle name="40 % - Markeringsfarve1 4 4 2 2 2" xfId="10783" xr:uid="{00000000-0005-0000-0000-00002B380000}"/>
    <cellStyle name="40 % - Markeringsfarve1 4 4 2 2 2 2" xfId="18555" xr:uid="{00000000-0005-0000-0000-00002C380000}"/>
    <cellStyle name="40 % - Markeringsfarve1 4 4 2 2 2 2 2" xfId="36506" xr:uid="{00000000-0005-0000-0000-00002D380000}"/>
    <cellStyle name="40 % - Markeringsfarve1 4 4 2 2 2 3" xfId="29505" xr:uid="{00000000-0005-0000-0000-00002E380000}"/>
    <cellStyle name="40 % - Markeringsfarve1 4 4 2 2 3" xfId="14685" xr:uid="{00000000-0005-0000-0000-00002F380000}"/>
    <cellStyle name="40 % - Markeringsfarve1 4 4 2 2 3 2" xfId="32642" xr:uid="{00000000-0005-0000-0000-000030380000}"/>
    <cellStyle name="40 % - Markeringsfarve1 4 4 2 2 4" xfId="25640" xr:uid="{00000000-0005-0000-0000-000031380000}"/>
    <cellStyle name="40 % - Markeringsfarve1 4 4 2 3" xfId="9324" xr:uid="{00000000-0005-0000-0000-000032380000}"/>
    <cellStyle name="40 % - Markeringsfarve1 4 4 2 3 2" xfId="17109" xr:uid="{00000000-0005-0000-0000-000033380000}"/>
    <cellStyle name="40 % - Markeringsfarve1 4 4 2 3 2 2" xfId="35060" xr:uid="{00000000-0005-0000-0000-000034380000}"/>
    <cellStyle name="40 % - Markeringsfarve1 4 4 2 3 3" xfId="28059" xr:uid="{00000000-0005-0000-0000-000035380000}"/>
    <cellStyle name="40 % - Markeringsfarve1 4 4 2 4" xfId="14684" xr:uid="{00000000-0005-0000-0000-000036380000}"/>
    <cellStyle name="40 % - Markeringsfarve1 4 4 2 4 2" xfId="32641" xr:uid="{00000000-0005-0000-0000-000037380000}"/>
    <cellStyle name="40 % - Markeringsfarve1 4 4 2 5" xfId="25639" xr:uid="{00000000-0005-0000-0000-000038380000}"/>
    <cellStyle name="40 % - Markeringsfarve1 4 4 3" xfId="6261" xr:uid="{00000000-0005-0000-0000-000039380000}"/>
    <cellStyle name="40 % - Markeringsfarve1 4 4 3 2" xfId="10059" xr:uid="{00000000-0005-0000-0000-00003A380000}"/>
    <cellStyle name="40 % - Markeringsfarve1 4 4 3 2 2" xfId="17840" xr:uid="{00000000-0005-0000-0000-00003B380000}"/>
    <cellStyle name="40 % - Markeringsfarve1 4 4 3 2 2 2" xfId="35791" xr:uid="{00000000-0005-0000-0000-00003C380000}"/>
    <cellStyle name="40 % - Markeringsfarve1 4 4 3 2 3" xfId="28790" xr:uid="{00000000-0005-0000-0000-00003D380000}"/>
    <cellStyle name="40 % - Markeringsfarve1 4 4 3 3" xfId="14686" xr:uid="{00000000-0005-0000-0000-00003E380000}"/>
    <cellStyle name="40 % - Markeringsfarve1 4 4 3 3 2" xfId="32643" xr:uid="{00000000-0005-0000-0000-00003F380000}"/>
    <cellStyle name="40 % - Markeringsfarve1 4 4 3 4" xfId="25641" xr:uid="{00000000-0005-0000-0000-000040380000}"/>
    <cellStyle name="40 % - Markeringsfarve1 4 4 4" xfId="6262" xr:uid="{00000000-0005-0000-0000-000041380000}"/>
    <cellStyle name="40 % - Markeringsfarve1 4 4 4 2" xfId="11495" xr:uid="{00000000-0005-0000-0000-000042380000}"/>
    <cellStyle name="40 % - Markeringsfarve1 4 4 4 2 2" xfId="19252" xr:uid="{00000000-0005-0000-0000-000043380000}"/>
    <cellStyle name="40 % - Markeringsfarve1 4 4 4 2 2 2" xfId="37203" xr:uid="{00000000-0005-0000-0000-000044380000}"/>
    <cellStyle name="40 % - Markeringsfarve1 4 4 4 2 3" xfId="30202" xr:uid="{00000000-0005-0000-0000-000045380000}"/>
    <cellStyle name="40 % - Markeringsfarve1 4 4 4 3" xfId="14687" xr:uid="{00000000-0005-0000-0000-000046380000}"/>
    <cellStyle name="40 % - Markeringsfarve1 4 4 4 3 2" xfId="32644" xr:uid="{00000000-0005-0000-0000-000047380000}"/>
    <cellStyle name="40 % - Markeringsfarve1 4 4 4 4" xfId="25642" xr:uid="{00000000-0005-0000-0000-000048380000}"/>
    <cellStyle name="40 % - Markeringsfarve1 4 4 5" xfId="8686" xr:uid="{00000000-0005-0000-0000-000049380000}"/>
    <cellStyle name="40 % - Markeringsfarve1 4 4 5 2" xfId="16475" xr:uid="{00000000-0005-0000-0000-00004A380000}"/>
    <cellStyle name="40 % - Markeringsfarve1 4 4 5 2 2" xfId="34426" xr:uid="{00000000-0005-0000-0000-00004B380000}"/>
    <cellStyle name="40 % - Markeringsfarve1 4 4 5 3" xfId="27425" xr:uid="{00000000-0005-0000-0000-00004C380000}"/>
    <cellStyle name="40 % - Markeringsfarve1 4 4 6" xfId="14683" xr:uid="{00000000-0005-0000-0000-00004D380000}"/>
    <cellStyle name="40 % - Markeringsfarve1 4 4 6 2" xfId="32640" xr:uid="{00000000-0005-0000-0000-00004E380000}"/>
    <cellStyle name="40 % - Markeringsfarve1 4 4 7" xfId="25638" xr:uid="{00000000-0005-0000-0000-00004F380000}"/>
    <cellStyle name="40 % - Markeringsfarve1 4 5" xfId="6263" xr:uid="{00000000-0005-0000-0000-000050380000}"/>
    <cellStyle name="40 % - Markeringsfarve1 4 5 2" xfId="6264" xr:uid="{00000000-0005-0000-0000-000051380000}"/>
    <cellStyle name="40 % - Markeringsfarve1 4 5 2 2" xfId="6265" xr:uid="{00000000-0005-0000-0000-000052380000}"/>
    <cellStyle name="40 % - Markeringsfarve1 4 5 2 2 2" xfId="10900" xr:uid="{00000000-0005-0000-0000-000053380000}"/>
    <cellStyle name="40 % - Markeringsfarve1 4 5 2 2 2 2" xfId="18672" xr:uid="{00000000-0005-0000-0000-000054380000}"/>
    <cellStyle name="40 % - Markeringsfarve1 4 5 2 2 2 2 2" xfId="36623" xr:uid="{00000000-0005-0000-0000-000055380000}"/>
    <cellStyle name="40 % - Markeringsfarve1 4 5 2 2 2 3" xfId="29622" xr:uid="{00000000-0005-0000-0000-000056380000}"/>
    <cellStyle name="40 % - Markeringsfarve1 4 5 2 2 3" xfId="14690" xr:uid="{00000000-0005-0000-0000-000057380000}"/>
    <cellStyle name="40 % - Markeringsfarve1 4 5 2 2 3 2" xfId="32647" xr:uid="{00000000-0005-0000-0000-000058380000}"/>
    <cellStyle name="40 % - Markeringsfarve1 4 5 2 2 4" xfId="25645" xr:uid="{00000000-0005-0000-0000-000059380000}"/>
    <cellStyle name="40 % - Markeringsfarve1 4 5 2 3" xfId="9423" xr:uid="{00000000-0005-0000-0000-00005A380000}"/>
    <cellStyle name="40 % - Markeringsfarve1 4 5 2 3 2" xfId="17208" xr:uid="{00000000-0005-0000-0000-00005B380000}"/>
    <cellStyle name="40 % - Markeringsfarve1 4 5 2 3 2 2" xfId="35159" xr:uid="{00000000-0005-0000-0000-00005C380000}"/>
    <cellStyle name="40 % - Markeringsfarve1 4 5 2 3 3" xfId="28158" xr:uid="{00000000-0005-0000-0000-00005D380000}"/>
    <cellStyle name="40 % - Markeringsfarve1 4 5 2 4" xfId="14689" xr:uid="{00000000-0005-0000-0000-00005E380000}"/>
    <cellStyle name="40 % - Markeringsfarve1 4 5 2 4 2" xfId="32646" xr:uid="{00000000-0005-0000-0000-00005F380000}"/>
    <cellStyle name="40 % - Markeringsfarve1 4 5 2 5" xfId="25644" xr:uid="{00000000-0005-0000-0000-000060380000}"/>
    <cellStyle name="40 % - Markeringsfarve1 4 5 3" xfId="6266" xr:uid="{00000000-0005-0000-0000-000061380000}"/>
    <cellStyle name="40 % - Markeringsfarve1 4 5 3 2" xfId="10176" xr:uid="{00000000-0005-0000-0000-000062380000}"/>
    <cellStyle name="40 % - Markeringsfarve1 4 5 3 2 2" xfId="17957" xr:uid="{00000000-0005-0000-0000-000063380000}"/>
    <cellStyle name="40 % - Markeringsfarve1 4 5 3 2 2 2" xfId="35908" xr:uid="{00000000-0005-0000-0000-000064380000}"/>
    <cellStyle name="40 % - Markeringsfarve1 4 5 3 2 3" xfId="28907" xr:uid="{00000000-0005-0000-0000-000065380000}"/>
    <cellStyle name="40 % - Markeringsfarve1 4 5 3 3" xfId="14691" xr:uid="{00000000-0005-0000-0000-000066380000}"/>
    <cellStyle name="40 % - Markeringsfarve1 4 5 3 3 2" xfId="32648" xr:uid="{00000000-0005-0000-0000-000067380000}"/>
    <cellStyle name="40 % - Markeringsfarve1 4 5 3 4" xfId="25646" xr:uid="{00000000-0005-0000-0000-000068380000}"/>
    <cellStyle name="40 % - Markeringsfarve1 4 5 4" xfId="6267" xr:uid="{00000000-0005-0000-0000-000069380000}"/>
    <cellStyle name="40 % - Markeringsfarve1 4 5 4 2" xfId="11147" xr:uid="{00000000-0005-0000-0000-00006A380000}"/>
    <cellStyle name="40 % - Markeringsfarve1 4 5 4 2 2" xfId="18914" xr:uid="{00000000-0005-0000-0000-00006B380000}"/>
    <cellStyle name="40 % - Markeringsfarve1 4 5 4 2 2 2" xfId="36865" xr:uid="{00000000-0005-0000-0000-00006C380000}"/>
    <cellStyle name="40 % - Markeringsfarve1 4 5 4 2 3" xfId="29864" xr:uid="{00000000-0005-0000-0000-00006D380000}"/>
    <cellStyle name="40 % - Markeringsfarve1 4 5 4 3" xfId="14692" xr:uid="{00000000-0005-0000-0000-00006E380000}"/>
    <cellStyle name="40 % - Markeringsfarve1 4 5 4 3 2" xfId="32649" xr:uid="{00000000-0005-0000-0000-00006F380000}"/>
    <cellStyle name="40 % - Markeringsfarve1 4 5 4 4" xfId="25647" xr:uid="{00000000-0005-0000-0000-000070380000}"/>
    <cellStyle name="40 % - Markeringsfarve1 4 5 5" xfId="8687" xr:uid="{00000000-0005-0000-0000-000071380000}"/>
    <cellStyle name="40 % - Markeringsfarve1 4 5 5 2" xfId="16476" xr:uid="{00000000-0005-0000-0000-000072380000}"/>
    <cellStyle name="40 % - Markeringsfarve1 4 5 5 2 2" xfId="34427" xr:uid="{00000000-0005-0000-0000-000073380000}"/>
    <cellStyle name="40 % - Markeringsfarve1 4 5 5 3" xfId="27426" xr:uid="{00000000-0005-0000-0000-000074380000}"/>
    <cellStyle name="40 % - Markeringsfarve1 4 5 6" xfId="14688" xr:uid="{00000000-0005-0000-0000-000075380000}"/>
    <cellStyle name="40 % - Markeringsfarve1 4 5 6 2" xfId="32645" xr:uid="{00000000-0005-0000-0000-000076380000}"/>
    <cellStyle name="40 % - Markeringsfarve1 4 5 7" xfId="25643" xr:uid="{00000000-0005-0000-0000-000077380000}"/>
    <cellStyle name="40 % - Markeringsfarve1 4 6" xfId="6268" xr:uid="{00000000-0005-0000-0000-000078380000}"/>
    <cellStyle name="40 % - Markeringsfarve1 4 6 2" xfId="6269" xr:uid="{00000000-0005-0000-0000-000079380000}"/>
    <cellStyle name="40 % - Markeringsfarve1 4 6 2 2" xfId="6270" xr:uid="{00000000-0005-0000-0000-00007A380000}"/>
    <cellStyle name="40 % - Markeringsfarve1 4 6 2 2 2" xfId="11038" xr:uid="{00000000-0005-0000-0000-00007B380000}"/>
    <cellStyle name="40 % - Markeringsfarve1 4 6 2 2 2 2" xfId="18810" xr:uid="{00000000-0005-0000-0000-00007C380000}"/>
    <cellStyle name="40 % - Markeringsfarve1 4 6 2 2 2 2 2" xfId="36761" xr:uid="{00000000-0005-0000-0000-00007D380000}"/>
    <cellStyle name="40 % - Markeringsfarve1 4 6 2 2 2 3" xfId="29760" xr:uid="{00000000-0005-0000-0000-00007E380000}"/>
    <cellStyle name="40 % - Markeringsfarve1 4 6 2 2 3" xfId="14695" xr:uid="{00000000-0005-0000-0000-00007F380000}"/>
    <cellStyle name="40 % - Markeringsfarve1 4 6 2 2 3 2" xfId="32652" xr:uid="{00000000-0005-0000-0000-000080380000}"/>
    <cellStyle name="40 % - Markeringsfarve1 4 6 2 2 4" xfId="25650" xr:uid="{00000000-0005-0000-0000-000081380000}"/>
    <cellStyle name="40 % - Markeringsfarve1 4 6 2 3" xfId="9540" xr:uid="{00000000-0005-0000-0000-000082380000}"/>
    <cellStyle name="40 % - Markeringsfarve1 4 6 2 3 2" xfId="17325" xr:uid="{00000000-0005-0000-0000-000083380000}"/>
    <cellStyle name="40 % - Markeringsfarve1 4 6 2 3 2 2" xfId="35276" xr:uid="{00000000-0005-0000-0000-000084380000}"/>
    <cellStyle name="40 % - Markeringsfarve1 4 6 2 3 3" xfId="28275" xr:uid="{00000000-0005-0000-0000-000085380000}"/>
    <cellStyle name="40 % - Markeringsfarve1 4 6 2 4" xfId="14694" xr:uid="{00000000-0005-0000-0000-000086380000}"/>
    <cellStyle name="40 % - Markeringsfarve1 4 6 2 4 2" xfId="32651" xr:uid="{00000000-0005-0000-0000-000087380000}"/>
    <cellStyle name="40 % - Markeringsfarve1 4 6 2 5" xfId="25649" xr:uid="{00000000-0005-0000-0000-000088380000}"/>
    <cellStyle name="40 % - Markeringsfarve1 4 6 3" xfId="6271" xr:uid="{00000000-0005-0000-0000-000089380000}"/>
    <cellStyle name="40 % - Markeringsfarve1 4 6 3 2" xfId="10315" xr:uid="{00000000-0005-0000-0000-00008A380000}"/>
    <cellStyle name="40 % - Markeringsfarve1 4 6 3 2 2" xfId="18096" xr:uid="{00000000-0005-0000-0000-00008B380000}"/>
    <cellStyle name="40 % - Markeringsfarve1 4 6 3 2 2 2" xfId="36047" xr:uid="{00000000-0005-0000-0000-00008C380000}"/>
    <cellStyle name="40 % - Markeringsfarve1 4 6 3 2 3" xfId="29046" xr:uid="{00000000-0005-0000-0000-00008D380000}"/>
    <cellStyle name="40 % - Markeringsfarve1 4 6 3 3" xfId="14696" xr:uid="{00000000-0005-0000-0000-00008E380000}"/>
    <cellStyle name="40 % - Markeringsfarve1 4 6 3 3 2" xfId="32653" xr:uid="{00000000-0005-0000-0000-00008F380000}"/>
    <cellStyle name="40 % - Markeringsfarve1 4 6 3 4" xfId="25651" xr:uid="{00000000-0005-0000-0000-000090380000}"/>
    <cellStyle name="40 % - Markeringsfarve1 4 6 4" xfId="6272" xr:uid="{00000000-0005-0000-0000-000091380000}"/>
    <cellStyle name="40 % - Markeringsfarve1 4 6 4 2" xfId="9619" xr:uid="{00000000-0005-0000-0000-000092380000}"/>
    <cellStyle name="40 % - Markeringsfarve1 4 6 4 2 2" xfId="17403" xr:uid="{00000000-0005-0000-0000-000093380000}"/>
    <cellStyle name="40 % - Markeringsfarve1 4 6 4 2 2 2" xfId="35354" xr:uid="{00000000-0005-0000-0000-000094380000}"/>
    <cellStyle name="40 % - Markeringsfarve1 4 6 4 2 3" xfId="28353" xr:uid="{00000000-0005-0000-0000-000095380000}"/>
    <cellStyle name="40 % - Markeringsfarve1 4 6 4 3" xfId="14697" xr:uid="{00000000-0005-0000-0000-000096380000}"/>
    <cellStyle name="40 % - Markeringsfarve1 4 6 4 3 2" xfId="32654" xr:uid="{00000000-0005-0000-0000-000097380000}"/>
    <cellStyle name="40 % - Markeringsfarve1 4 6 4 4" xfId="25652" xr:uid="{00000000-0005-0000-0000-000098380000}"/>
    <cellStyle name="40 % - Markeringsfarve1 4 6 5" xfId="8688" xr:uid="{00000000-0005-0000-0000-000099380000}"/>
    <cellStyle name="40 % - Markeringsfarve1 4 6 5 2" xfId="16477" xr:uid="{00000000-0005-0000-0000-00009A380000}"/>
    <cellStyle name="40 % - Markeringsfarve1 4 6 5 2 2" xfId="34428" xr:uid="{00000000-0005-0000-0000-00009B380000}"/>
    <cellStyle name="40 % - Markeringsfarve1 4 6 5 3" xfId="27427" xr:uid="{00000000-0005-0000-0000-00009C380000}"/>
    <cellStyle name="40 % - Markeringsfarve1 4 6 6" xfId="14693" xr:uid="{00000000-0005-0000-0000-00009D380000}"/>
    <cellStyle name="40 % - Markeringsfarve1 4 6 6 2" xfId="32650" xr:uid="{00000000-0005-0000-0000-00009E380000}"/>
    <cellStyle name="40 % - Markeringsfarve1 4 6 7" xfId="25648" xr:uid="{00000000-0005-0000-0000-00009F380000}"/>
    <cellStyle name="40 % - Markeringsfarve1 4 7" xfId="6273" xr:uid="{00000000-0005-0000-0000-0000A0380000}"/>
    <cellStyle name="40 % - Markeringsfarve1 4 7 2" xfId="6274" xr:uid="{00000000-0005-0000-0000-0000A1380000}"/>
    <cellStyle name="40 % - Markeringsfarve1 4 7 2 2" xfId="10426" xr:uid="{00000000-0005-0000-0000-0000A2380000}"/>
    <cellStyle name="40 % - Markeringsfarve1 4 7 2 2 2" xfId="18198" xr:uid="{00000000-0005-0000-0000-0000A3380000}"/>
    <cellStyle name="40 % - Markeringsfarve1 4 7 2 2 2 2" xfId="36149" xr:uid="{00000000-0005-0000-0000-0000A4380000}"/>
    <cellStyle name="40 % - Markeringsfarve1 4 7 2 2 3" xfId="29148" xr:uid="{00000000-0005-0000-0000-0000A5380000}"/>
    <cellStyle name="40 % - Markeringsfarve1 4 7 2 3" xfId="14699" xr:uid="{00000000-0005-0000-0000-0000A6380000}"/>
    <cellStyle name="40 % - Markeringsfarve1 4 7 2 3 2" xfId="32656" xr:uid="{00000000-0005-0000-0000-0000A7380000}"/>
    <cellStyle name="40 % - Markeringsfarve1 4 7 2 4" xfId="25654" xr:uid="{00000000-0005-0000-0000-0000A8380000}"/>
    <cellStyle name="40 % - Markeringsfarve1 4 7 3" xfId="9023" xr:uid="{00000000-0005-0000-0000-0000A9380000}"/>
    <cellStyle name="40 % - Markeringsfarve1 4 7 3 2" xfId="16811" xr:uid="{00000000-0005-0000-0000-0000AA380000}"/>
    <cellStyle name="40 % - Markeringsfarve1 4 7 3 2 2" xfId="34762" xr:uid="{00000000-0005-0000-0000-0000AB380000}"/>
    <cellStyle name="40 % - Markeringsfarve1 4 7 3 3" xfId="27761" xr:uid="{00000000-0005-0000-0000-0000AC380000}"/>
    <cellStyle name="40 % - Markeringsfarve1 4 7 4" xfId="14698" xr:uid="{00000000-0005-0000-0000-0000AD380000}"/>
    <cellStyle name="40 % - Markeringsfarve1 4 7 4 2" xfId="32655" xr:uid="{00000000-0005-0000-0000-0000AE380000}"/>
    <cellStyle name="40 % - Markeringsfarve1 4 7 5" xfId="25653" xr:uid="{00000000-0005-0000-0000-0000AF380000}"/>
    <cellStyle name="40 % - Markeringsfarve1 4 8" xfId="6275" xr:uid="{00000000-0005-0000-0000-0000B0380000}"/>
    <cellStyle name="40 % - Markeringsfarve1 4 8 2" xfId="9654" xr:uid="{00000000-0005-0000-0000-0000B1380000}"/>
    <cellStyle name="40 % - Markeringsfarve1 4 8 2 2" xfId="17436" xr:uid="{00000000-0005-0000-0000-0000B2380000}"/>
    <cellStyle name="40 % - Markeringsfarve1 4 8 2 2 2" xfId="35387" xr:uid="{00000000-0005-0000-0000-0000B3380000}"/>
    <cellStyle name="40 % - Markeringsfarve1 4 8 2 3" xfId="28386" xr:uid="{00000000-0005-0000-0000-0000B4380000}"/>
    <cellStyle name="40 % - Markeringsfarve1 4 8 3" xfId="14700" xr:uid="{00000000-0005-0000-0000-0000B5380000}"/>
    <cellStyle name="40 % - Markeringsfarve1 4 8 3 2" xfId="32657" xr:uid="{00000000-0005-0000-0000-0000B6380000}"/>
    <cellStyle name="40 % - Markeringsfarve1 4 8 4" xfId="25655" xr:uid="{00000000-0005-0000-0000-0000B7380000}"/>
    <cellStyle name="40 % - Markeringsfarve1 4 9" xfId="6276" xr:uid="{00000000-0005-0000-0000-0000B8380000}"/>
    <cellStyle name="40 % - Markeringsfarve1 4 9 2" xfId="11310" xr:uid="{00000000-0005-0000-0000-0000B9380000}"/>
    <cellStyle name="40 % - Markeringsfarve1 4 9 2 2" xfId="19074" xr:uid="{00000000-0005-0000-0000-0000BA380000}"/>
    <cellStyle name="40 % - Markeringsfarve1 4 9 2 2 2" xfId="37025" xr:uid="{00000000-0005-0000-0000-0000BB380000}"/>
    <cellStyle name="40 % - Markeringsfarve1 4 9 2 3" xfId="30024" xr:uid="{00000000-0005-0000-0000-0000BC380000}"/>
    <cellStyle name="40 % - Markeringsfarve1 4 9 3" xfId="14701" xr:uid="{00000000-0005-0000-0000-0000BD380000}"/>
    <cellStyle name="40 % - Markeringsfarve1 4 9 3 2" xfId="32658" xr:uid="{00000000-0005-0000-0000-0000BE380000}"/>
    <cellStyle name="40 % - Markeringsfarve1 4 9 4" xfId="25656" xr:uid="{00000000-0005-0000-0000-0000BF380000}"/>
    <cellStyle name="40 % - Markeringsfarve1 5" xfId="2948" xr:uid="{00000000-0005-0000-0000-0000C0380000}"/>
    <cellStyle name="40 % - Markeringsfarve1 5 10" xfId="8689" xr:uid="{00000000-0005-0000-0000-0000C1380000}"/>
    <cellStyle name="40 % - Markeringsfarve1 5 10 2" xfId="16478" xr:uid="{00000000-0005-0000-0000-0000C2380000}"/>
    <cellStyle name="40 % - Markeringsfarve1 5 10 2 2" xfId="34429" xr:uid="{00000000-0005-0000-0000-0000C3380000}"/>
    <cellStyle name="40 % - Markeringsfarve1 5 10 3" xfId="27428" xr:uid="{00000000-0005-0000-0000-0000C4380000}"/>
    <cellStyle name="40 % - Markeringsfarve1 5 11" xfId="14702" xr:uid="{00000000-0005-0000-0000-0000C5380000}"/>
    <cellStyle name="40 % - Markeringsfarve1 5 11 2" xfId="32659" xr:uid="{00000000-0005-0000-0000-0000C6380000}"/>
    <cellStyle name="40 % - Markeringsfarve1 5 12" xfId="6277" xr:uid="{00000000-0005-0000-0000-0000C7380000}"/>
    <cellStyle name="40 % - Markeringsfarve1 5 12 2" xfId="25657" xr:uid="{00000000-0005-0000-0000-0000C8380000}"/>
    <cellStyle name="40 % - Markeringsfarve1 5 13" xfId="22326" xr:uid="{00000000-0005-0000-0000-0000C9380000}"/>
    <cellStyle name="40 % - Markeringsfarve1 5 2" xfId="2949" xr:uid="{00000000-0005-0000-0000-0000CA380000}"/>
    <cellStyle name="40 % - Markeringsfarve1 5 2 2" xfId="6279" xr:uid="{00000000-0005-0000-0000-0000CB380000}"/>
    <cellStyle name="40 % - Markeringsfarve1 5 2 2 2" xfId="6280" xr:uid="{00000000-0005-0000-0000-0000CC380000}"/>
    <cellStyle name="40 % - Markeringsfarve1 5 2 2 2 2" xfId="10584" xr:uid="{00000000-0005-0000-0000-0000CD380000}"/>
    <cellStyle name="40 % - Markeringsfarve1 5 2 2 2 2 2" xfId="18356" xr:uid="{00000000-0005-0000-0000-0000CE380000}"/>
    <cellStyle name="40 % - Markeringsfarve1 5 2 2 2 2 2 2" xfId="36307" xr:uid="{00000000-0005-0000-0000-0000CF380000}"/>
    <cellStyle name="40 % - Markeringsfarve1 5 2 2 2 2 3" xfId="29306" xr:uid="{00000000-0005-0000-0000-0000D0380000}"/>
    <cellStyle name="40 % - Markeringsfarve1 5 2 2 2 3" xfId="14705" xr:uid="{00000000-0005-0000-0000-0000D1380000}"/>
    <cellStyle name="40 % - Markeringsfarve1 5 2 2 2 3 2" xfId="32662" xr:uid="{00000000-0005-0000-0000-0000D2380000}"/>
    <cellStyle name="40 % - Markeringsfarve1 5 2 2 2 4" xfId="25660" xr:uid="{00000000-0005-0000-0000-0000D3380000}"/>
    <cellStyle name="40 % - Markeringsfarve1 5 2 2 3" xfId="9155" xr:uid="{00000000-0005-0000-0000-0000D4380000}"/>
    <cellStyle name="40 % - Markeringsfarve1 5 2 2 3 2" xfId="16943" xr:uid="{00000000-0005-0000-0000-0000D5380000}"/>
    <cellStyle name="40 % - Markeringsfarve1 5 2 2 3 2 2" xfId="34894" xr:uid="{00000000-0005-0000-0000-0000D6380000}"/>
    <cellStyle name="40 % - Markeringsfarve1 5 2 2 3 3" xfId="27893" xr:uid="{00000000-0005-0000-0000-0000D7380000}"/>
    <cellStyle name="40 % - Markeringsfarve1 5 2 2 4" xfId="14704" xr:uid="{00000000-0005-0000-0000-0000D8380000}"/>
    <cellStyle name="40 % - Markeringsfarve1 5 2 2 4 2" xfId="32661" xr:uid="{00000000-0005-0000-0000-0000D9380000}"/>
    <cellStyle name="40 % - Markeringsfarve1 5 2 2 5" xfId="25659" xr:uid="{00000000-0005-0000-0000-0000DA380000}"/>
    <cellStyle name="40 % - Markeringsfarve1 5 2 3" xfId="6281" xr:uid="{00000000-0005-0000-0000-0000DB380000}"/>
    <cellStyle name="40 % - Markeringsfarve1 5 2 3 2" xfId="9814" xr:uid="{00000000-0005-0000-0000-0000DC380000}"/>
    <cellStyle name="40 % - Markeringsfarve1 5 2 3 2 2" xfId="17596" xr:uid="{00000000-0005-0000-0000-0000DD380000}"/>
    <cellStyle name="40 % - Markeringsfarve1 5 2 3 2 2 2" xfId="35547" xr:uid="{00000000-0005-0000-0000-0000DE380000}"/>
    <cellStyle name="40 % - Markeringsfarve1 5 2 3 2 3" xfId="28546" xr:uid="{00000000-0005-0000-0000-0000DF380000}"/>
    <cellStyle name="40 % - Markeringsfarve1 5 2 3 3" xfId="14706" xr:uid="{00000000-0005-0000-0000-0000E0380000}"/>
    <cellStyle name="40 % - Markeringsfarve1 5 2 3 3 2" xfId="32663" xr:uid="{00000000-0005-0000-0000-0000E1380000}"/>
    <cellStyle name="40 % - Markeringsfarve1 5 2 3 4" xfId="25661" xr:uid="{00000000-0005-0000-0000-0000E2380000}"/>
    <cellStyle name="40 % - Markeringsfarve1 5 2 4" xfId="6282" xr:uid="{00000000-0005-0000-0000-0000E3380000}"/>
    <cellStyle name="40 % - Markeringsfarve1 5 2 4 2" xfId="11427" xr:uid="{00000000-0005-0000-0000-0000E4380000}"/>
    <cellStyle name="40 % - Markeringsfarve1 5 2 4 2 2" xfId="19186" xr:uid="{00000000-0005-0000-0000-0000E5380000}"/>
    <cellStyle name="40 % - Markeringsfarve1 5 2 4 2 2 2" xfId="37137" xr:uid="{00000000-0005-0000-0000-0000E6380000}"/>
    <cellStyle name="40 % - Markeringsfarve1 5 2 4 2 3" xfId="30136" xr:uid="{00000000-0005-0000-0000-0000E7380000}"/>
    <cellStyle name="40 % - Markeringsfarve1 5 2 4 3" xfId="14707" xr:uid="{00000000-0005-0000-0000-0000E8380000}"/>
    <cellStyle name="40 % - Markeringsfarve1 5 2 4 3 2" xfId="32664" xr:uid="{00000000-0005-0000-0000-0000E9380000}"/>
    <cellStyle name="40 % - Markeringsfarve1 5 2 4 4" xfId="25662" xr:uid="{00000000-0005-0000-0000-0000EA380000}"/>
    <cellStyle name="40 % - Markeringsfarve1 5 2 5" xfId="8690" xr:uid="{00000000-0005-0000-0000-0000EB380000}"/>
    <cellStyle name="40 % - Markeringsfarve1 5 2 5 2" xfId="16479" xr:uid="{00000000-0005-0000-0000-0000EC380000}"/>
    <cellStyle name="40 % - Markeringsfarve1 5 2 5 2 2" xfId="34430" xr:uid="{00000000-0005-0000-0000-0000ED380000}"/>
    <cellStyle name="40 % - Markeringsfarve1 5 2 5 3" xfId="27429" xr:uid="{00000000-0005-0000-0000-0000EE380000}"/>
    <cellStyle name="40 % - Markeringsfarve1 5 2 6" xfId="14703" xr:uid="{00000000-0005-0000-0000-0000EF380000}"/>
    <cellStyle name="40 % - Markeringsfarve1 5 2 6 2" xfId="32660" xr:uid="{00000000-0005-0000-0000-0000F0380000}"/>
    <cellStyle name="40 % - Markeringsfarve1 5 2 7" xfId="6278" xr:uid="{00000000-0005-0000-0000-0000F1380000}"/>
    <cellStyle name="40 % - Markeringsfarve1 5 2 7 2" xfId="25658" xr:uid="{00000000-0005-0000-0000-0000F2380000}"/>
    <cellStyle name="40 % - Markeringsfarve1 5 2 8" xfId="22327" xr:uid="{00000000-0005-0000-0000-0000F3380000}"/>
    <cellStyle name="40 % - Markeringsfarve1 5 3" xfId="6283" xr:uid="{00000000-0005-0000-0000-0000F4380000}"/>
    <cellStyle name="40 % - Markeringsfarve1 5 3 2" xfId="6284" xr:uid="{00000000-0005-0000-0000-0000F5380000}"/>
    <cellStyle name="40 % - Markeringsfarve1 5 3 2 2" xfId="6285" xr:uid="{00000000-0005-0000-0000-0000F6380000}"/>
    <cellStyle name="40 % - Markeringsfarve1 5 3 2 2 2" xfId="10685" xr:uid="{00000000-0005-0000-0000-0000F7380000}"/>
    <cellStyle name="40 % - Markeringsfarve1 5 3 2 2 2 2" xfId="18457" xr:uid="{00000000-0005-0000-0000-0000F8380000}"/>
    <cellStyle name="40 % - Markeringsfarve1 5 3 2 2 2 2 2" xfId="36408" xr:uid="{00000000-0005-0000-0000-0000F9380000}"/>
    <cellStyle name="40 % - Markeringsfarve1 5 3 2 2 2 3" xfId="29407" xr:uid="{00000000-0005-0000-0000-0000FA380000}"/>
    <cellStyle name="40 % - Markeringsfarve1 5 3 2 2 3" xfId="14710" xr:uid="{00000000-0005-0000-0000-0000FB380000}"/>
    <cellStyle name="40 % - Markeringsfarve1 5 3 2 2 3 2" xfId="32667" xr:uid="{00000000-0005-0000-0000-0000FC380000}"/>
    <cellStyle name="40 % - Markeringsfarve1 5 3 2 2 4" xfId="25665" xr:uid="{00000000-0005-0000-0000-0000FD380000}"/>
    <cellStyle name="40 % - Markeringsfarve1 5 3 2 3" xfId="9240" xr:uid="{00000000-0005-0000-0000-0000FE380000}"/>
    <cellStyle name="40 % - Markeringsfarve1 5 3 2 3 2" xfId="17028" xr:uid="{00000000-0005-0000-0000-0000FF380000}"/>
    <cellStyle name="40 % - Markeringsfarve1 5 3 2 3 2 2" xfId="34979" xr:uid="{00000000-0005-0000-0000-000000390000}"/>
    <cellStyle name="40 % - Markeringsfarve1 5 3 2 3 3" xfId="27978" xr:uid="{00000000-0005-0000-0000-000001390000}"/>
    <cellStyle name="40 % - Markeringsfarve1 5 3 2 4" xfId="14709" xr:uid="{00000000-0005-0000-0000-000002390000}"/>
    <cellStyle name="40 % - Markeringsfarve1 5 3 2 4 2" xfId="32666" xr:uid="{00000000-0005-0000-0000-000003390000}"/>
    <cellStyle name="40 % - Markeringsfarve1 5 3 2 5" xfId="25664" xr:uid="{00000000-0005-0000-0000-000004390000}"/>
    <cellStyle name="40 % - Markeringsfarve1 5 3 3" xfId="6286" xr:uid="{00000000-0005-0000-0000-000005390000}"/>
    <cellStyle name="40 % - Markeringsfarve1 5 3 3 2" xfId="9915" xr:uid="{00000000-0005-0000-0000-000006390000}"/>
    <cellStyle name="40 % - Markeringsfarve1 5 3 3 2 2" xfId="17697" xr:uid="{00000000-0005-0000-0000-000007390000}"/>
    <cellStyle name="40 % - Markeringsfarve1 5 3 3 2 2 2" xfId="35648" xr:uid="{00000000-0005-0000-0000-000008390000}"/>
    <cellStyle name="40 % - Markeringsfarve1 5 3 3 2 3" xfId="28647" xr:uid="{00000000-0005-0000-0000-000009390000}"/>
    <cellStyle name="40 % - Markeringsfarve1 5 3 3 3" xfId="14711" xr:uid="{00000000-0005-0000-0000-00000A390000}"/>
    <cellStyle name="40 % - Markeringsfarve1 5 3 3 3 2" xfId="32668" xr:uid="{00000000-0005-0000-0000-00000B390000}"/>
    <cellStyle name="40 % - Markeringsfarve1 5 3 3 4" xfId="25666" xr:uid="{00000000-0005-0000-0000-00000C390000}"/>
    <cellStyle name="40 % - Markeringsfarve1 5 3 4" xfId="6287" xr:uid="{00000000-0005-0000-0000-00000D390000}"/>
    <cellStyle name="40 % - Markeringsfarve1 5 3 4 2" xfId="11672" xr:uid="{00000000-0005-0000-0000-00000E390000}"/>
    <cellStyle name="40 % - Markeringsfarve1 5 3 4 2 2" xfId="19419" xr:uid="{00000000-0005-0000-0000-00000F390000}"/>
    <cellStyle name="40 % - Markeringsfarve1 5 3 4 2 2 2" xfId="37370" xr:uid="{00000000-0005-0000-0000-000010390000}"/>
    <cellStyle name="40 % - Markeringsfarve1 5 3 4 2 3" xfId="30369" xr:uid="{00000000-0005-0000-0000-000011390000}"/>
    <cellStyle name="40 % - Markeringsfarve1 5 3 4 3" xfId="14712" xr:uid="{00000000-0005-0000-0000-000012390000}"/>
    <cellStyle name="40 % - Markeringsfarve1 5 3 4 3 2" xfId="32669" xr:uid="{00000000-0005-0000-0000-000013390000}"/>
    <cellStyle name="40 % - Markeringsfarve1 5 3 4 4" xfId="25667" xr:uid="{00000000-0005-0000-0000-000014390000}"/>
    <cellStyle name="40 % - Markeringsfarve1 5 3 5" xfId="8691" xr:uid="{00000000-0005-0000-0000-000015390000}"/>
    <cellStyle name="40 % - Markeringsfarve1 5 3 5 2" xfId="16480" xr:uid="{00000000-0005-0000-0000-000016390000}"/>
    <cellStyle name="40 % - Markeringsfarve1 5 3 5 2 2" xfId="34431" xr:uid="{00000000-0005-0000-0000-000017390000}"/>
    <cellStyle name="40 % - Markeringsfarve1 5 3 5 3" xfId="27430" xr:uid="{00000000-0005-0000-0000-000018390000}"/>
    <cellStyle name="40 % - Markeringsfarve1 5 3 6" xfId="14708" xr:uid="{00000000-0005-0000-0000-000019390000}"/>
    <cellStyle name="40 % - Markeringsfarve1 5 3 6 2" xfId="32665" xr:uid="{00000000-0005-0000-0000-00001A390000}"/>
    <cellStyle name="40 % - Markeringsfarve1 5 3 7" xfId="25663" xr:uid="{00000000-0005-0000-0000-00001B390000}"/>
    <cellStyle name="40 % - Markeringsfarve1 5 4" xfId="6288" xr:uid="{00000000-0005-0000-0000-00001C390000}"/>
    <cellStyle name="40 % - Markeringsfarve1 5 4 2" xfId="6289" xr:uid="{00000000-0005-0000-0000-00001D390000}"/>
    <cellStyle name="40 % - Markeringsfarve1 5 4 2 2" xfId="6290" xr:uid="{00000000-0005-0000-0000-00001E390000}"/>
    <cellStyle name="40 % - Markeringsfarve1 5 4 2 2 2" xfId="10822" xr:uid="{00000000-0005-0000-0000-00001F390000}"/>
    <cellStyle name="40 % - Markeringsfarve1 5 4 2 2 2 2" xfId="18594" xr:uid="{00000000-0005-0000-0000-000020390000}"/>
    <cellStyle name="40 % - Markeringsfarve1 5 4 2 2 2 2 2" xfId="36545" xr:uid="{00000000-0005-0000-0000-000021390000}"/>
    <cellStyle name="40 % - Markeringsfarve1 5 4 2 2 2 3" xfId="29544" xr:uid="{00000000-0005-0000-0000-000022390000}"/>
    <cellStyle name="40 % - Markeringsfarve1 5 4 2 2 3" xfId="14715" xr:uid="{00000000-0005-0000-0000-000023390000}"/>
    <cellStyle name="40 % - Markeringsfarve1 5 4 2 2 3 2" xfId="32672" xr:uid="{00000000-0005-0000-0000-000024390000}"/>
    <cellStyle name="40 % - Markeringsfarve1 5 4 2 2 4" xfId="25670" xr:uid="{00000000-0005-0000-0000-000025390000}"/>
    <cellStyle name="40 % - Markeringsfarve1 5 4 2 3" xfId="9357" xr:uid="{00000000-0005-0000-0000-000026390000}"/>
    <cellStyle name="40 % - Markeringsfarve1 5 4 2 3 2" xfId="17142" xr:uid="{00000000-0005-0000-0000-000027390000}"/>
    <cellStyle name="40 % - Markeringsfarve1 5 4 2 3 2 2" xfId="35093" xr:uid="{00000000-0005-0000-0000-000028390000}"/>
    <cellStyle name="40 % - Markeringsfarve1 5 4 2 3 3" xfId="28092" xr:uid="{00000000-0005-0000-0000-000029390000}"/>
    <cellStyle name="40 % - Markeringsfarve1 5 4 2 4" xfId="14714" xr:uid="{00000000-0005-0000-0000-00002A390000}"/>
    <cellStyle name="40 % - Markeringsfarve1 5 4 2 4 2" xfId="32671" xr:uid="{00000000-0005-0000-0000-00002B390000}"/>
    <cellStyle name="40 % - Markeringsfarve1 5 4 2 5" xfId="25669" xr:uid="{00000000-0005-0000-0000-00002C390000}"/>
    <cellStyle name="40 % - Markeringsfarve1 5 4 3" xfId="6291" xr:uid="{00000000-0005-0000-0000-00002D390000}"/>
    <cellStyle name="40 % - Markeringsfarve1 5 4 3 2" xfId="10098" xr:uid="{00000000-0005-0000-0000-00002E390000}"/>
    <cellStyle name="40 % - Markeringsfarve1 5 4 3 2 2" xfId="17879" xr:uid="{00000000-0005-0000-0000-00002F390000}"/>
    <cellStyle name="40 % - Markeringsfarve1 5 4 3 2 2 2" xfId="35830" xr:uid="{00000000-0005-0000-0000-000030390000}"/>
    <cellStyle name="40 % - Markeringsfarve1 5 4 3 2 3" xfId="28829" xr:uid="{00000000-0005-0000-0000-000031390000}"/>
    <cellStyle name="40 % - Markeringsfarve1 5 4 3 3" xfId="14716" xr:uid="{00000000-0005-0000-0000-000032390000}"/>
    <cellStyle name="40 % - Markeringsfarve1 5 4 3 3 2" xfId="32673" xr:uid="{00000000-0005-0000-0000-000033390000}"/>
    <cellStyle name="40 % - Markeringsfarve1 5 4 3 4" xfId="25671" xr:uid="{00000000-0005-0000-0000-000034390000}"/>
    <cellStyle name="40 % - Markeringsfarve1 5 4 4" xfId="6292" xr:uid="{00000000-0005-0000-0000-000035390000}"/>
    <cellStyle name="40 % - Markeringsfarve1 5 4 4 2" xfId="11392" xr:uid="{00000000-0005-0000-0000-000036390000}"/>
    <cellStyle name="40 % - Markeringsfarve1 5 4 4 2 2" xfId="19152" xr:uid="{00000000-0005-0000-0000-000037390000}"/>
    <cellStyle name="40 % - Markeringsfarve1 5 4 4 2 2 2" xfId="37103" xr:uid="{00000000-0005-0000-0000-000038390000}"/>
    <cellStyle name="40 % - Markeringsfarve1 5 4 4 2 3" xfId="30102" xr:uid="{00000000-0005-0000-0000-000039390000}"/>
    <cellStyle name="40 % - Markeringsfarve1 5 4 4 3" xfId="14717" xr:uid="{00000000-0005-0000-0000-00003A390000}"/>
    <cellStyle name="40 % - Markeringsfarve1 5 4 4 3 2" xfId="32674" xr:uid="{00000000-0005-0000-0000-00003B390000}"/>
    <cellStyle name="40 % - Markeringsfarve1 5 4 4 4" xfId="25672" xr:uid="{00000000-0005-0000-0000-00003C390000}"/>
    <cellStyle name="40 % - Markeringsfarve1 5 4 5" xfId="8692" xr:uid="{00000000-0005-0000-0000-00003D390000}"/>
    <cellStyle name="40 % - Markeringsfarve1 5 4 5 2" xfId="16481" xr:uid="{00000000-0005-0000-0000-00003E390000}"/>
    <cellStyle name="40 % - Markeringsfarve1 5 4 5 2 2" xfId="34432" xr:uid="{00000000-0005-0000-0000-00003F390000}"/>
    <cellStyle name="40 % - Markeringsfarve1 5 4 5 3" xfId="27431" xr:uid="{00000000-0005-0000-0000-000040390000}"/>
    <cellStyle name="40 % - Markeringsfarve1 5 4 6" xfId="14713" xr:uid="{00000000-0005-0000-0000-000041390000}"/>
    <cellStyle name="40 % - Markeringsfarve1 5 4 6 2" xfId="32670" xr:uid="{00000000-0005-0000-0000-000042390000}"/>
    <cellStyle name="40 % - Markeringsfarve1 5 4 7" xfId="25668" xr:uid="{00000000-0005-0000-0000-000043390000}"/>
    <cellStyle name="40 % - Markeringsfarve1 5 5" xfId="6293" xr:uid="{00000000-0005-0000-0000-000044390000}"/>
    <cellStyle name="40 % - Markeringsfarve1 5 5 2" xfId="6294" xr:uid="{00000000-0005-0000-0000-000045390000}"/>
    <cellStyle name="40 % - Markeringsfarve1 5 5 2 2" xfId="6295" xr:uid="{00000000-0005-0000-0000-000046390000}"/>
    <cellStyle name="40 % - Markeringsfarve1 5 5 2 2 2" xfId="10939" xr:uid="{00000000-0005-0000-0000-000047390000}"/>
    <cellStyle name="40 % - Markeringsfarve1 5 5 2 2 2 2" xfId="18711" xr:uid="{00000000-0005-0000-0000-000048390000}"/>
    <cellStyle name="40 % - Markeringsfarve1 5 5 2 2 2 2 2" xfId="36662" xr:uid="{00000000-0005-0000-0000-000049390000}"/>
    <cellStyle name="40 % - Markeringsfarve1 5 5 2 2 2 3" xfId="29661" xr:uid="{00000000-0005-0000-0000-00004A390000}"/>
    <cellStyle name="40 % - Markeringsfarve1 5 5 2 2 3" xfId="14720" xr:uid="{00000000-0005-0000-0000-00004B390000}"/>
    <cellStyle name="40 % - Markeringsfarve1 5 5 2 2 3 2" xfId="32677" xr:uid="{00000000-0005-0000-0000-00004C390000}"/>
    <cellStyle name="40 % - Markeringsfarve1 5 5 2 2 4" xfId="25675" xr:uid="{00000000-0005-0000-0000-00004D390000}"/>
    <cellStyle name="40 % - Markeringsfarve1 5 5 2 3" xfId="9456" xr:uid="{00000000-0005-0000-0000-00004E390000}"/>
    <cellStyle name="40 % - Markeringsfarve1 5 5 2 3 2" xfId="17241" xr:uid="{00000000-0005-0000-0000-00004F390000}"/>
    <cellStyle name="40 % - Markeringsfarve1 5 5 2 3 2 2" xfId="35192" xr:uid="{00000000-0005-0000-0000-000050390000}"/>
    <cellStyle name="40 % - Markeringsfarve1 5 5 2 3 3" xfId="28191" xr:uid="{00000000-0005-0000-0000-000051390000}"/>
    <cellStyle name="40 % - Markeringsfarve1 5 5 2 4" xfId="14719" xr:uid="{00000000-0005-0000-0000-000052390000}"/>
    <cellStyle name="40 % - Markeringsfarve1 5 5 2 4 2" xfId="32676" xr:uid="{00000000-0005-0000-0000-000053390000}"/>
    <cellStyle name="40 % - Markeringsfarve1 5 5 2 5" xfId="25674" xr:uid="{00000000-0005-0000-0000-000054390000}"/>
    <cellStyle name="40 % - Markeringsfarve1 5 5 3" xfId="6296" xr:uid="{00000000-0005-0000-0000-000055390000}"/>
    <cellStyle name="40 % - Markeringsfarve1 5 5 3 2" xfId="10215" xr:uid="{00000000-0005-0000-0000-000056390000}"/>
    <cellStyle name="40 % - Markeringsfarve1 5 5 3 2 2" xfId="17996" xr:uid="{00000000-0005-0000-0000-000057390000}"/>
    <cellStyle name="40 % - Markeringsfarve1 5 5 3 2 2 2" xfId="35947" xr:uid="{00000000-0005-0000-0000-000058390000}"/>
    <cellStyle name="40 % - Markeringsfarve1 5 5 3 2 3" xfId="28946" xr:uid="{00000000-0005-0000-0000-000059390000}"/>
    <cellStyle name="40 % - Markeringsfarve1 5 5 3 3" xfId="14721" xr:uid="{00000000-0005-0000-0000-00005A390000}"/>
    <cellStyle name="40 % - Markeringsfarve1 5 5 3 3 2" xfId="32678" xr:uid="{00000000-0005-0000-0000-00005B390000}"/>
    <cellStyle name="40 % - Markeringsfarve1 5 5 3 4" xfId="25676" xr:uid="{00000000-0005-0000-0000-00005C390000}"/>
    <cellStyle name="40 % - Markeringsfarve1 5 5 4" xfId="6297" xr:uid="{00000000-0005-0000-0000-00005D390000}"/>
    <cellStyle name="40 % - Markeringsfarve1 5 5 4 2" xfId="9601" xr:uid="{00000000-0005-0000-0000-00005E390000}"/>
    <cellStyle name="40 % - Markeringsfarve1 5 5 4 2 2" xfId="17385" xr:uid="{00000000-0005-0000-0000-00005F390000}"/>
    <cellStyle name="40 % - Markeringsfarve1 5 5 4 2 2 2" xfId="35336" xr:uid="{00000000-0005-0000-0000-000060390000}"/>
    <cellStyle name="40 % - Markeringsfarve1 5 5 4 2 3" xfId="28335" xr:uid="{00000000-0005-0000-0000-000061390000}"/>
    <cellStyle name="40 % - Markeringsfarve1 5 5 4 3" xfId="14722" xr:uid="{00000000-0005-0000-0000-000062390000}"/>
    <cellStyle name="40 % - Markeringsfarve1 5 5 4 3 2" xfId="32679" xr:uid="{00000000-0005-0000-0000-000063390000}"/>
    <cellStyle name="40 % - Markeringsfarve1 5 5 4 4" xfId="25677" xr:uid="{00000000-0005-0000-0000-000064390000}"/>
    <cellStyle name="40 % - Markeringsfarve1 5 5 5" xfId="8693" xr:uid="{00000000-0005-0000-0000-000065390000}"/>
    <cellStyle name="40 % - Markeringsfarve1 5 5 5 2" xfId="16482" xr:uid="{00000000-0005-0000-0000-000066390000}"/>
    <cellStyle name="40 % - Markeringsfarve1 5 5 5 2 2" xfId="34433" xr:uid="{00000000-0005-0000-0000-000067390000}"/>
    <cellStyle name="40 % - Markeringsfarve1 5 5 5 3" xfId="27432" xr:uid="{00000000-0005-0000-0000-000068390000}"/>
    <cellStyle name="40 % - Markeringsfarve1 5 5 6" xfId="14718" xr:uid="{00000000-0005-0000-0000-000069390000}"/>
    <cellStyle name="40 % - Markeringsfarve1 5 5 6 2" xfId="32675" xr:uid="{00000000-0005-0000-0000-00006A390000}"/>
    <cellStyle name="40 % - Markeringsfarve1 5 5 7" xfId="25673" xr:uid="{00000000-0005-0000-0000-00006B390000}"/>
    <cellStyle name="40 % - Markeringsfarve1 5 6" xfId="6298" xr:uid="{00000000-0005-0000-0000-00006C390000}"/>
    <cellStyle name="40 % - Markeringsfarve1 5 6 2" xfId="6299" xr:uid="{00000000-0005-0000-0000-00006D390000}"/>
    <cellStyle name="40 % - Markeringsfarve1 5 6 2 2" xfId="6300" xr:uid="{00000000-0005-0000-0000-00006E390000}"/>
    <cellStyle name="40 % - Markeringsfarve1 5 6 2 2 2" xfId="11039" xr:uid="{00000000-0005-0000-0000-00006F390000}"/>
    <cellStyle name="40 % - Markeringsfarve1 5 6 2 2 2 2" xfId="18811" xr:uid="{00000000-0005-0000-0000-000070390000}"/>
    <cellStyle name="40 % - Markeringsfarve1 5 6 2 2 2 2 2" xfId="36762" xr:uid="{00000000-0005-0000-0000-000071390000}"/>
    <cellStyle name="40 % - Markeringsfarve1 5 6 2 2 2 3" xfId="29761" xr:uid="{00000000-0005-0000-0000-000072390000}"/>
    <cellStyle name="40 % - Markeringsfarve1 5 6 2 2 3" xfId="14725" xr:uid="{00000000-0005-0000-0000-000073390000}"/>
    <cellStyle name="40 % - Markeringsfarve1 5 6 2 2 3 2" xfId="32682" xr:uid="{00000000-0005-0000-0000-000074390000}"/>
    <cellStyle name="40 % - Markeringsfarve1 5 6 2 2 4" xfId="25680" xr:uid="{00000000-0005-0000-0000-000075390000}"/>
    <cellStyle name="40 % - Markeringsfarve1 5 6 2 3" xfId="9541" xr:uid="{00000000-0005-0000-0000-000076390000}"/>
    <cellStyle name="40 % - Markeringsfarve1 5 6 2 3 2" xfId="17326" xr:uid="{00000000-0005-0000-0000-000077390000}"/>
    <cellStyle name="40 % - Markeringsfarve1 5 6 2 3 2 2" xfId="35277" xr:uid="{00000000-0005-0000-0000-000078390000}"/>
    <cellStyle name="40 % - Markeringsfarve1 5 6 2 3 3" xfId="28276" xr:uid="{00000000-0005-0000-0000-000079390000}"/>
    <cellStyle name="40 % - Markeringsfarve1 5 6 2 4" xfId="14724" xr:uid="{00000000-0005-0000-0000-00007A390000}"/>
    <cellStyle name="40 % - Markeringsfarve1 5 6 2 4 2" xfId="32681" xr:uid="{00000000-0005-0000-0000-00007B390000}"/>
    <cellStyle name="40 % - Markeringsfarve1 5 6 2 5" xfId="25679" xr:uid="{00000000-0005-0000-0000-00007C390000}"/>
    <cellStyle name="40 % - Markeringsfarve1 5 6 3" xfId="6301" xr:uid="{00000000-0005-0000-0000-00007D390000}"/>
    <cellStyle name="40 % - Markeringsfarve1 5 6 3 2" xfId="10316" xr:uid="{00000000-0005-0000-0000-00007E390000}"/>
    <cellStyle name="40 % - Markeringsfarve1 5 6 3 2 2" xfId="18097" xr:uid="{00000000-0005-0000-0000-00007F390000}"/>
    <cellStyle name="40 % - Markeringsfarve1 5 6 3 2 2 2" xfId="36048" xr:uid="{00000000-0005-0000-0000-000080390000}"/>
    <cellStyle name="40 % - Markeringsfarve1 5 6 3 2 3" xfId="29047" xr:uid="{00000000-0005-0000-0000-000081390000}"/>
    <cellStyle name="40 % - Markeringsfarve1 5 6 3 3" xfId="14726" xr:uid="{00000000-0005-0000-0000-000082390000}"/>
    <cellStyle name="40 % - Markeringsfarve1 5 6 3 3 2" xfId="32683" xr:uid="{00000000-0005-0000-0000-000083390000}"/>
    <cellStyle name="40 % - Markeringsfarve1 5 6 3 4" xfId="25681" xr:uid="{00000000-0005-0000-0000-000084390000}"/>
    <cellStyle name="40 % - Markeringsfarve1 5 6 4" xfId="6302" xr:uid="{00000000-0005-0000-0000-000085390000}"/>
    <cellStyle name="40 % - Markeringsfarve1 5 6 4 2" xfId="11602" xr:uid="{00000000-0005-0000-0000-000086390000}"/>
    <cellStyle name="40 % - Markeringsfarve1 5 6 4 2 2" xfId="19353" xr:uid="{00000000-0005-0000-0000-000087390000}"/>
    <cellStyle name="40 % - Markeringsfarve1 5 6 4 2 2 2" xfId="37304" xr:uid="{00000000-0005-0000-0000-000088390000}"/>
    <cellStyle name="40 % - Markeringsfarve1 5 6 4 2 3" xfId="30303" xr:uid="{00000000-0005-0000-0000-000089390000}"/>
    <cellStyle name="40 % - Markeringsfarve1 5 6 4 3" xfId="14727" xr:uid="{00000000-0005-0000-0000-00008A390000}"/>
    <cellStyle name="40 % - Markeringsfarve1 5 6 4 3 2" xfId="32684" xr:uid="{00000000-0005-0000-0000-00008B390000}"/>
    <cellStyle name="40 % - Markeringsfarve1 5 6 4 4" xfId="25682" xr:uid="{00000000-0005-0000-0000-00008C390000}"/>
    <cellStyle name="40 % - Markeringsfarve1 5 6 5" xfId="8694" xr:uid="{00000000-0005-0000-0000-00008D390000}"/>
    <cellStyle name="40 % - Markeringsfarve1 5 6 5 2" xfId="16483" xr:uid="{00000000-0005-0000-0000-00008E390000}"/>
    <cellStyle name="40 % - Markeringsfarve1 5 6 5 2 2" xfId="34434" xr:uid="{00000000-0005-0000-0000-00008F390000}"/>
    <cellStyle name="40 % - Markeringsfarve1 5 6 5 3" xfId="27433" xr:uid="{00000000-0005-0000-0000-000090390000}"/>
    <cellStyle name="40 % - Markeringsfarve1 5 6 6" xfId="14723" xr:uid="{00000000-0005-0000-0000-000091390000}"/>
    <cellStyle name="40 % - Markeringsfarve1 5 6 6 2" xfId="32680" xr:uid="{00000000-0005-0000-0000-000092390000}"/>
    <cellStyle name="40 % - Markeringsfarve1 5 6 7" xfId="25678" xr:uid="{00000000-0005-0000-0000-000093390000}"/>
    <cellStyle name="40 % - Markeringsfarve1 5 7" xfId="6303" xr:uid="{00000000-0005-0000-0000-000094390000}"/>
    <cellStyle name="40 % - Markeringsfarve1 5 7 2" xfId="6304" xr:uid="{00000000-0005-0000-0000-000095390000}"/>
    <cellStyle name="40 % - Markeringsfarve1 5 7 2 2" xfId="10465" xr:uid="{00000000-0005-0000-0000-000096390000}"/>
    <cellStyle name="40 % - Markeringsfarve1 5 7 2 2 2" xfId="18237" xr:uid="{00000000-0005-0000-0000-000097390000}"/>
    <cellStyle name="40 % - Markeringsfarve1 5 7 2 2 2 2" xfId="36188" xr:uid="{00000000-0005-0000-0000-000098390000}"/>
    <cellStyle name="40 % - Markeringsfarve1 5 7 2 2 3" xfId="29187" xr:uid="{00000000-0005-0000-0000-000099390000}"/>
    <cellStyle name="40 % - Markeringsfarve1 5 7 2 3" xfId="14729" xr:uid="{00000000-0005-0000-0000-00009A390000}"/>
    <cellStyle name="40 % - Markeringsfarve1 5 7 2 3 2" xfId="32686" xr:uid="{00000000-0005-0000-0000-00009B390000}"/>
    <cellStyle name="40 % - Markeringsfarve1 5 7 2 4" xfId="25684" xr:uid="{00000000-0005-0000-0000-00009C390000}"/>
    <cellStyle name="40 % - Markeringsfarve1 5 7 3" xfId="9056" xr:uid="{00000000-0005-0000-0000-00009D390000}"/>
    <cellStyle name="40 % - Markeringsfarve1 5 7 3 2" xfId="16844" xr:uid="{00000000-0005-0000-0000-00009E390000}"/>
    <cellStyle name="40 % - Markeringsfarve1 5 7 3 2 2" xfId="34795" xr:uid="{00000000-0005-0000-0000-00009F390000}"/>
    <cellStyle name="40 % - Markeringsfarve1 5 7 3 3" xfId="27794" xr:uid="{00000000-0005-0000-0000-0000A0390000}"/>
    <cellStyle name="40 % - Markeringsfarve1 5 7 4" xfId="14728" xr:uid="{00000000-0005-0000-0000-0000A1390000}"/>
    <cellStyle name="40 % - Markeringsfarve1 5 7 4 2" xfId="32685" xr:uid="{00000000-0005-0000-0000-0000A2390000}"/>
    <cellStyle name="40 % - Markeringsfarve1 5 7 5" xfId="25683" xr:uid="{00000000-0005-0000-0000-0000A3390000}"/>
    <cellStyle name="40 % - Markeringsfarve1 5 8" xfId="6305" xr:uid="{00000000-0005-0000-0000-0000A4390000}"/>
    <cellStyle name="40 % - Markeringsfarve1 5 8 2" xfId="9693" xr:uid="{00000000-0005-0000-0000-0000A5390000}"/>
    <cellStyle name="40 % - Markeringsfarve1 5 8 2 2" xfId="17475" xr:uid="{00000000-0005-0000-0000-0000A6390000}"/>
    <cellStyle name="40 % - Markeringsfarve1 5 8 2 2 2" xfId="35426" xr:uid="{00000000-0005-0000-0000-0000A7390000}"/>
    <cellStyle name="40 % - Markeringsfarve1 5 8 2 3" xfId="28425" xr:uid="{00000000-0005-0000-0000-0000A8390000}"/>
    <cellStyle name="40 % - Markeringsfarve1 5 8 3" xfId="14730" xr:uid="{00000000-0005-0000-0000-0000A9390000}"/>
    <cellStyle name="40 % - Markeringsfarve1 5 8 3 2" xfId="32687" xr:uid="{00000000-0005-0000-0000-0000AA390000}"/>
    <cellStyle name="40 % - Markeringsfarve1 5 8 4" xfId="25685" xr:uid="{00000000-0005-0000-0000-0000AB390000}"/>
    <cellStyle name="40 % - Markeringsfarve1 5 9" xfId="6306" xr:uid="{00000000-0005-0000-0000-0000AC390000}"/>
    <cellStyle name="40 % - Markeringsfarve1 5 9 2" xfId="9590" xr:uid="{00000000-0005-0000-0000-0000AD390000}"/>
    <cellStyle name="40 % - Markeringsfarve1 5 9 2 2" xfId="17374" xr:uid="{00000000-0005-0000-0000-0000AE390000}"/>
    <cellStyle name="40 % - Markeringsfarve1 5 9 2 2 2" xfId="35325" xr:uid="{00000000-0005-0000-0000-0000AF390000}"/>
    <cellStyle name="40 % - Markeringsfarve1 5 9 2 3" xfId="28324" xr:uid="{00000000-0005-0000-0000-0000B0390000}"/>
    <cellStyle name="40 % - Markeringsfarve1 5 9 3" xfId="14731" xr:uid="{00000000-0005-0000-0000-0000B1390000}"/>
    <cellStyle name="40 % - Markeringsfarve1 5 9 3 2" xfId="32688" xr:uid="{00000000-0005-0000-0000-0000B2390000}"/>
    <cellStyle name="40 % - Markeringsfarve1 5 9 4" xfId="25686" xr:uid="{00000000-0005-0000-0000-0000B3390000}"/>
    <cellStyle name="40 % - Markeringsfarve1 6" xfId="2950" xr:uid="{00000000-0005-0000-0000-0000B4390000}"/>
    <cellStyle name="40 % - Markeringsfarve1 6 2" xfId="2951" xr:uid="{00000000-0005-0000-0000-0000B5390000}"/>
    <cellStyle name="40 % - Markeringsfarve1 6 2 2" xfId="6309" xr:uid="{00000000-0005-0000-0000-0000B6390000}"/>
    <cellStyle name="40 % - Markeringsfarve1 6 2 2 2" xfId="10506" xr:uid="{00000000-0005-0000-0000-0000B7390000}"/>
    <cellStyle name="40 % - Markeringsfarve1 6 2 2 2 2" xfId="18278" xr:uid="{00000000-0005-0000-0000-0000B8390000}"/>
    <cellStyle name="40 % - Markeringsfarve1 6 2 2 2 2 2" xfId="36229" xr:uid="{00000000-0005-0000-0000-0000B9390000}"/>
    <cellStyle name="40 % - Markeringsfarve1 6 2 2 2 3" xfId="29228" xr:uid="{00000000-0005-0000-0000-0000BA390000}"/>
    <cellStyle name="40 % - Markeringsfarve1 6 2 2 3" xfId="14734" xr:uid="{00000000-0005-0000-0000-0000BB390000}"/>
    <cellStyle name="40 % - Markeringsfarve1 6 2 2 3 2" xfId="32691" xr:uid="{00000000-0005-0000-0000-0000BC390000}"/>
    <cellStyle name="40 % - Markeringsfarve1 6 2 2 4" xfId="25689" xr:uid="{00000000-0005-0000-0000-0000BD390000}"/>
    <cellStyle name="40 % - Markeringsfarve1 6 2 3" xfId="9089" xr:uid="{00000000-0005-0000-0000-0000BE390000}"/>
    <cellStyle name="40 % - Markeringsfarve1 6 2 3 2" xfId="16877" xr:uid="{00000000-0005-0000-0000-0000BF390000}"/>
    <cellStyle name="40 % - Markeringsfarve1 6 2 3 2 2" xfId="34828" xr:uid="{00000000-0005-0000-0000-0000C0390000}"/>
    <cellStyle name="40 % - Markeringsfarve1 6 2 3 3" xfId="27827" xr:uid="{00000000-0005-0000-0000-0000C1390000}"/>
    <cellStyle name="40 % - Markeringsfarve1 6 2 4" xfId="14733" xr:uid="{00000000-0005-0000-0000-0000C2390000}"/>
    <cellStyle name="40 % - Markeringsfarve1 6 2 4 2" xfId="32690" xr:uid="{00000000-0005-0000-0000-0000C3390000}"/>
    <cellStyle name="40 % - Markeringsfarve1 6 2 5" xfId="6308" xr:uid="{00000000-0005-0000-0000-0000C4390000}"/>
    <cellStyle name="40 % - Markeringsfarve1 6 2 5 2" xfId="25688" xr:uid="{00000000-0005-0000-0000-0000C5390000}"/>
    <cellStyle name="40 % - Markeringsfarve1 6 2 6" xfId="22329" xr:uid="{00000000-0005-0000-0000-0000C6390000}"/>
    <cellStyle name="40 % - Markeringsfarve1 6 3" xfId="6310" xr:uid="{00000000-0005-0000-0000-0000C7390000}"/>
    <cellStyle name="40 % - Markeringsfarve1 6 3 2" xfId="9736" xr:uid="{00000000-0005-0000-0000-0000C8390000}"/>
    <cellStyle name="40 % - Markeringsfarve1 6 3 2 2" xfId="17518" xr:uid="{00000000-0005-0000-0000-0000C9390000}"/>
    <cellStyle name="40 % - Markeringsfarve1 6 3 2 2 2" xfId="35469" xr:uid="{00000000-0005-0000-0000-0000CA390000}"/>
    <cellStyle name="40 % - Markeringsfarve1 6 3 2 3" xfId="28468" xr:uid="{00000000-0005-0000-0000-0000CB390000}"/>
    <cellStyle name="40 % - Markeringsfarve1 6 3 3" xfId="14735" xr:uid="{00000000-0005-0000-0000-0000CC390000}"/>
    <cellStyle name="40 % - Markeringsfarve1 6 3 3 2" xfId="32692" xr:uid="{00000000-0005-0000-0000-0000CD390000}"/>
    <cellStyle name="40 % - Markeringsfarve1 6 3 4" xfId="25690" xr:uid="{00000000-0005-0000-0000-0000CE390000}"/>
    <cellStyle name="40 % - Markeringsfarve1 6 4" xfId="6311" xr:uid="{00000000-0005-0000-0000-0000CF390000}"/>
    <cellStyle name="40 % - Markeringsfarve1 6 4 2" xfId="11327" xr:uid="{00000000-0005-0000-0000-0000D0390000}"/>
    <cellStyle name="40 % - Markeringsfarve1 6 4 2 2" xfId="19090" xr:uid="{00000000-0005-0000-0000-0000D1390000}"/>
    <cellStyle name="40 % - Markeringsfarve1 6 4 2 2 2" xfId="37041" xr:uid="{00000000-0005-0000-0000-0000D2390000}"/>
    <cellStyle name="40 % - Markeringsfarve1 6 4 2 3" xfId="30040" xr:uid="{00000000-0005-0000-0000-0000D3390000}"/>
    <cellStyle name="40 % - Markeringsfarve1 6 4 3" xfId="14736" xr:uid="{00000000-0005-0000-0000-0000D4390000}"/>
    <cellStyle name="40 % - Markeringsfarve1 6 4 3 2" xfId="32693" xr:uid="{00000000-0005-0000-0000-0000D5390000}"/>
    <cellStyle name="40 % - Markeringsfarve1 6 4 4" xfId="25691" xr:uid="{00000000-0005-0000-0000-0000D6390000}"/>
    <cellStyle name="40 % - Markeringsfarve1 6 5" xfId="8695" xr:uid="{00000000-0005-0000-0000-0000D7390000}"/>
    <cellStyle name="40 % - Markeringsfarve1 6 5 2" xfId="16484" xr:uid="{00000000-0005-0000-0000-0000D8390000}"/>
    <cellStyle name="40 % - Markeringsfarve1 6 5 2 2" xfId="34435" xr:uid="{00000000-0005-0000-0000-0000D9390000}"/>
    <cellStyle name="40 % - Markeringsfarve1 6 5 3" xfId="27434" xr:uid="{00000000-0005-0000-0000-0000DA390000}"/>
    <cellStyle name="40 % - Markeringsfarve1 6 6" xfId="14732" xr:uid="{00000000-0005-0000-0000-0000DB390000}"/>
    <cellStyle name="40 % - Markeringsfarve1 6 6 2" xfId="32689" xr:uid="{00000000-0005-0000-0000-0000DC390000}"/>
    <cellStyle name="40 % - Markeringsfarve1 6 7" xfId="6307" xr:uid="{00000000-0005-0000-0000-0000DD390000}"/>
    <cellStyle name="40 % - Markeringsfarve1 6 7 2" xfId="25687" xr:uid="{00000000-0005-0000-0000-0000DE390000}"/>
    <cellStyle name="40 % - Markeringsfarve1 6 8" xfId="22328" xr:uid="{00000000-0005-0000-0000-0000DF390000}"/>
    <cellStyle name="40 % - Markeringsfarve1 7" xfId="2952" xr:uid="{00000000-0005-0000-0000-0000E0390000}"/>
    <cellStyle name="40 % - Markeringsfarve1 7 2" xfId="6313" xr:uid="{00000000-0005-0000-0000-0000E1390000}"/>
    <cellStyle name="40 % - Markeringsfarve1 7 2 2" xfId="6314" xr:uid="{00000000-0005-0000-0000-0000E2390000}"/>
    <cellStyle name="40 % - Markeringsfarve1 7 2 2 2" xfId="10677" xr:uid="{00000000-0005-0000-0000-0000E3390000}"/>
    <cellStyle name="40 % - Markeringsfarve1 7 2 2 2 2" xfId="18449" xr:uid="{00000000-0005-0000-0000-0000E4390000}"/>
    <cellStyle name="40 % - Markeringsfarve1 7 2 2 2 2 2" xfId="36400" xr:uid="{00000000-0005-0000-0000-0000E5390000}"/>
    <cellStyle name="40 % - Markeringsfarve1 7 2 2 2 3" xfId="29399" xr:uid="{00000000-0005-0000-0000-0000E6390000}"/>
    <cellStyle name="40 % - Markeringsfarve1 7 2 2 3" xfId="14739" xr:uid="{00000000-0005-0000-0000-0000E7390000}"/>
    <cellStyle name="40 % - Markeringsfarve1 7 2 2 3 2" xfId="32696" xr:uid="{00000000-0005-0000-0000-0000E8390000}"/>
    <cellStyle name="40 % - Markeringsfarve1 7 2 2 4" xfId="25694" xr:uid="{00000000-0005-0000-0000-0000E9390000}"/>
    <cellStyle name="40 % - Markeringsfarve1 7 2 3" xfId="9232" xr:uid="{00000000-0005-0000-0000-0000EA390000}"/>
    <cellStyle name="40 % - Markeringsfarve1 7 2 3 2" xfId="17020" xr:uid="{00000000-0005-0000-0000-0000EB390000}"/>
    <cellStyle name="40 % - Markeringsfarve1 7 2 3 2 2" xfId="34971" xr:uid="{00000000-0005-0000-0000-0000EC390000}"/>
    <cellStyle name="40 % - Markeringsfarve1 7 2 3 3" xfId="27970" xr:uid="{00000000-0005-0000-0000-0000ED390000}"/>
    <cellStyle name="40 % - Markeringsfarve1 7 2 4" xfId="14738" xr:uid="{00000000-0005-0000-0000-0000EE390000}"/>
    <cellStyle name="40 % - Markeringsfarve1 7 2 4 2" xfId="32695" xr:uid="{00000000-0005-0000-0000-0000EF390000}"/>
    <cellStyle name="40 % - Markeringsfarve1 7 2 5" xfId="25693" xr:uid="{00000000-0005-0000-0000-0000F0390000}"/>
    <cellStyle name="40 % - Markeringsfarve1 7 3" xfId="6315" xr:uid="{00000000-0005-0000-0000-0000F1390000}"/>
    <cellStyle name="40 % - Markeringsfarve1 7 3 2" xfId="9907" xr:uid="{00000000-0005-0000-0000-0000F2390000}"/>
    <cellStyle name="40 % - Markeringsfarve1 7 3 2 2" xfId="17689" xr:uid="{00000000-0005-0000-0000-0000F3390000}"/>
    <cellStyle name="40 % - Markeringsfarve1 7 3 2 2 2" xfId="35640" xr:uid="{00000000-0005-0000-0000-0000F4390000}"/>
    <cellStyle name="40 % - Markeringsfarve1 7 3 2 3" xfId="28639" xr:uid="{00000000-0005-0000-0000-0000F5390000}"/>
    <cellStyle name="40 % - Markeringsfarve1 7 3 3" xfId="14740" xr:uid="{00000000-0005-0000-0000-0000F6390000}"/>
    <cellStyle name="40 % - Markeringsfarve1 7 3 3 2" xfId="32697" xr:uid="{00000000-0005-0000-0000-0000F7390000}"/>
    <cellStyle name="40 % - Markeringsfarve1 7 3 4" xfId="25695" xr:uid="{00000000-0005-0000-0000-0000F8390000}"/>
    <cellStyle name="40 % - Markeringsfarve1 7 4" xfId="6316" xr:uid="{00000000-0005-0000-0000-0000F9390000}"/>
    <cellStyle name="40 % - Markeringsfarve1 7 4 2" xfId="11563" xr:uid="{00000000-0005-0000-0000-0000FA390000}"/>
    <cellStyle name="40 % - Markeringsfarve1 7 4 2 2" xfId="19316" xr:uid="{00000000-0005-0000-0000-0000FB390000}"/>
    <cellStyle name="40 % - Markeringsfarve1 7 4 2 2 2" xfId="37267" xr:uid="{00000000-0005-0000-0000-0000FC390000}"/>
    <cellStyle name="40 % - Markeringsfarve1 7 4 2 3" xfId="30266" xr:uid="{00000000-0005-0000-0000-0000FD390000}"/>
    <cellStyle name="40 % - Markeringsfarve1 7 4 3" xfId="14741" xr:uid="{00000000-0005-0000-0000-0000FE390000}"/>
    <cellStyle name="40 % - Markeringsfarve1 7 4 3 2" xfId="32698" xr:uid="{00000000-0005-0000-0000-0000FF390000}"/>
    <cellStyle name="40 % - Markeringsfarve1 7 4 4" xfId="25696" xr:uid="{00000000-0005-0000-0000-0000003A0000}"/>
    <cellStyle name="40 % - Markeringsfarve1 7 5" xfId="8696" xr:uid="{00000000-0005-0000-0000-0000013A0000}"/>
    <cellStyle name="40 % - Markeringsfarve1 7 5 2" xfId="16485" xr:uid="{00000000-0005-0000-0000-0000023A0000}"/>
    <cellStyle name="40 % - Markeringsfarve1 7 5 2 2" xfId="34436" xr:uid="{00000000-0005-0000-0000-0000033A0000}"/>
    <cellStyle name="40 % - Markeringsfarve1 7 5 3" xfId="27435" xr:uid="{00000000-0005-0000-0000-0000043A0000}"/>
    <cellStyle name="40 % - Markeringsfarve1 7 6" xfId="14737" xr:uid="{00000000-0005-0000-0000-0000053A0000}"/>
    <cellStyle name="40 % - Markeringsfarve1 7 6 2" xfId="32694" xr:uid="{00000000-0005-0000-0000-0000063A0000}"/>
    <cellStyle name="40 % - Markeringsfarve1 7 7" xfId="6312" xr:uid="{00000000-0005-0000-0000-0000073A0000}"/>
    <cellStyle name="40 % - Markeringsfarve1 7 7 2" xfId="25692" xr:uid="{00000000-0005-0000-0000-0000083A0000}"/>
    <cellStyle name="40 % - Markeringsfarve1 7 8" xfId="22330" xr:uid="{00000000-0005-0000-0000-0000093A0000}"/>
    <cellStyle name="40 % - Markeringsfarve1 8" xfId="6317" xr:uid="{00000000-0005-0000-0000-00000A3A0000}"/>
    <cellStyle name="40 % - Markeringsfarve1 8 2" xfId="6318" xr:uid="{00000000-0005-0000-0000-00000B3A0000}"/>
    <cellStyle name="40 % - Markeringsfarve1 8 2 2" xfId="6319" xr:uid="{00000000-0005-0000-0000-00000C3A0000}"/>
    <cellStyle name="40 % - Markeringsfarve1 8 2 2 2" xfId="10744" xr:uid="{00000000-0005-0000-0000-00000D3A0000}"/>
    <cellStyle name="40 % - Markeringsfarve1 8 2 2 2 2" xfId="18516" xr:uid="{00000000-0005-0000-0000-00000E3A0000}"/>
    <cellStyle name="40 % - Markeringsfarve1 8 2 2 2 2 2" xfId="36467" xr:uid="{00000000-0005-0000-0000-00000F3A0000}"/>
    <cellStyle name="40 % - Markeringsfarve1 8 2 2 2 3" xfId="29466" xr:uid="{00000000-0005-0000-0000-0000103A0000}"/>
    <cellStyle name="40 % - Markeringsfarve1 8 2 2 3" xfId="14744" xr:uid="{00000000-0005-0000-0000-0000113A0000}"/>
    <cellStyle name="40 % - Markeringsfarve1 8 2 2 3 2" xfId="32701" xr:uid="{00000000-0005-0000-0000-0000123A0000}"/>
    <cellStyle name="40 % - Markeringsfarve1 8 2 2 4" xfId="25699" xr:uid="{00000000-0005-0000-0000-0000133A0000}"/>
    <cellStyle name="40 % - Markeringsfarve1 8 2 3" xfId="9291" xr:uid="{00000000-0005-0000-0000-0000143A0000}"/>
    <cellStyle name="40 % - Markeringsfarve1 8 2 3 2" xfId="17076" xr:uid="{00000000-0005-0000-0000-0000153A0000}"/>
    <cellStyle name="40 % - Markeringsfarve1 8 2 3 2 2" xfId="35027" xr:uid="{00000000-0005-0000-0000-0000163A0000}"/>
    <cellStyle name="40 % - Markeringsfarve1 8 2 3 3" xfId="28026" xr:uid="{00000000-0005-0000-0000-0000173A0000}"/>
    <cellStyle name="40 % - Markeringsfarve1 8 2 4" xfId="14743" xr:uid="{00000000-0005-0000-0000-0000183A0000}"/>
    <cellStyle name="40 % - Markeringsfarve1 8 2 4 2" xfId="32700" xr:uid="{00000000-0005-0000-0000-0000193A0000}"/>
    <cellStyle name="40 % - Markeringsfarve1 8 2 5" xfId="25698" xr:uid="{00000000-0005-0000-0000-00001A3A0000}"/>
    <cellStyle name="40 % - Markeringsfarve1 8 3" xfId="6320" xr:uid="{00000000-0005-0000-0000-00001B3A0000}"/>
    <cellStyle name="40 % - Markeringsfarve1 8 3 2" xfId="10020" xr:uid="{00000000-0005-0000-0000-00001C3A0000}"/>
    <cellStyle name="40 % - Markeringsfarve1 8 3 2 2" xfId="17801" xr:uid="{00000000-0005-0000-0000-00001D3A0000}"/>
    <cellStyle name="40 % - Markeringsfarve1 8 3 2 2 2" xfId="35752" xr:uid="{00000000-0005-0000-0000-00001E3A0000}"/>
    <cellStyle name="40 % - Markeringsfarve1 8 3 2 3" xfId="28751" xr:uid="{00000000-0005-0000-0000-00001F3A0000}"/>
    <cellStyle name="40 % - Markeringsfarve1 8 3 3" xfId="14745" xr:uid="{00000000-0005-0000-0000-0000203A0000}"/>
    <cellStyle name="40 % - Markeringsfarve1 8 3 3 2" xfId="32702" xr:uid="{00000000-0005-0000-0000-0000213A0000}"/>
    <cellStyle name="40 % - Markeringsfarve1 8 3 4" xfId="25700" xr:uid="{00000000-0005-0000-0000-0000223A0000}"/>
    <cellStyle name="40 % - Markeringsfarve1 8 4" xfId="6321" xr:uid="{00000000-0005-0000-0000-0000233A0000}"/>
    <cellStyle name="40 % - Markeringsfarve1 8 4 2" xfId="11285" xr:uid="{00000000-0005-0000-0000-0000243A0000}"/>
    <cellStyle name="40 % - Markeringsfarve1 8 4 2 2" xfId="19049" xr:uid="{00000000-0005-0000-0000-0000253A0000}"/>
    <cellStyle name="40 % - Markeringsfarve1 8 4 2 2 2" xfId="37000" xr:uid="{00000000-0005-0000-0000-0000263A0000}"/>
    <cellStyle name="40 % - Markeringsfarve1 8 4 2 3" xfId="29999" xr:uid="{00000000-0005-0000-0000-0000273A0000}"/>
    <cellStyle name="40 % - Markeringsfarve1 8 4 3" xfId="14746" xr:uid="{00000000-0005-0000-0000-0000283A0000}"/>
    <cellStyle name="40 % - Markeringsfarve1 8 4 3 2" xfId="32703" xr:uid="{00000000-0005-0000-0000-0000293A0000}"/>
    <cellStyle name="40 % - Markeringsfarve1 8 4 4" xfId="25701" xr:uid="{00000000-0005-0000-0000-00002A3A0000}"/>
    <cellStyle name="40 % - Markeringsfarve1 8 5" xfId="8697" xr:uid="{00000000-0005-0000-0000-00002B3A0000}"/>
    <cellStyle name="40 % - Markeringsfarve1 8 5 2" xfId="16486" xr:uid="{00000000-0005-0000-0000-00002C3A0000}"/>
    <cellStyle name="40 % - Markeringsfarve1 8 5 2 2" xfId="34437" xr:uid="{00000000-0005-0000-0000-00002D3A0000}"/>
    <cellStyle name="40 % - Markeringsfarve1 8 5 3" xfId="27436" xr:uid="{00000000-0005-0000-0000-00002E3A0000}"/>
    <cellStyle name="40 % - Markeringsfarve1 8 6" xfId="14742" xr:uid="{00000000-0005-0000-0000-00002F3A0000}"/>
    <cellStyle name="40 % - Markeringsfarve1 8 6 2" xfId="32699" xr:uid="{00000000-0005-0000-0000-0000303A0000}"/>
    <cellStyle name="40 % - Markeringsfarve1 8 7" xfId="25697" xr:uid="{00000000-0005-0000-0000-0000313A0000}"/>
    <cellStyle name="40 % - Markeringsfarve1 9" xfId="6322" xr:uid="{00000000-0005-0000-0000-0000323A0000}"/>
    <cellStyle name="40 % - Markeringsfarve1 9 2" xfId="6323" xr:uid="{00000000-0005-0000-0000-0000333A0000}"/>
    <cellStyle name="40 % - Markeringsfarve1 9 2 2" xfId="6324" xr:uid="{00000000-0005-0000-0000-0000343A0000}"/>
    <cellStyle name="40 % - Markeringsfarve1 9 2 2 2" xfId="10861" xr:uid="{00000000-0005-0000-0000-0000353A0000}"/>
    <cellStyle name="40 % - Markeringsfarve1 9 2 2 2 2" xfId="18633" xr:uid="{00000000-0005-0000-0000-0000363A0000}"/>
    <cellStyle name="40 % - Markeringsfarve1 9 2 2 2 2 2" xfId="36584" xr:uid="{00000000-0005-0000-0000-0000373A0000}"/>
    <cellStyle name="40 % - Markeringsfarve1 9 2 2 2 3" xfId="29583" xr:uid="{00000000-0005-0000-0000-0000383A0000}"/>
    <cellStyle name="40 % - Markeringsfarve1 9 2 2 3" xfId="14749" xr:uid="{00000000-0005-0000-0000-0000393A0000}"/>
    <cellStyle name="40 % - Markeringsfarve1 9 2 2 3 2" xfId="32706" xr:uid="{00000000-0005-0000-0000-00003A3A0000}"/>
    <cellStyle name="40 % - Markeringsfarve1 9 2 2 4" xfId="25704" xr:uid="{00000000-0005-0000-0000-00003B3A0000}"/>
    <cellStyle name="40 % - Markeringsfarve1 9 2 3" xfId="9390" xr:uid="{00000000-0005-0000-0000-00003C3A0000}"/>
    <cellStyle name="40 % - Markeringsfarve1 9 2 3 2" xfId="17175" xr:uid="{00000000-0005-0000-0000-00003D3A0000}"/>
    <cellStyle name="40 % - Markeringsfarve1 9 2 3 2 2" xfId="35126" xr:uid="{00000000-0005-0000-0000-00003E3A0000}"/>
    <cellStyle name="40 % - Markeringsfarve1 9 2 3 3" xfId="28125" xr:uid="{00000000-0005-0000-0000-00003F3A0000}"/>
    <cellStyle name="40 % - Markeringsfarve1 9 2 4" xfId="14748" xr:uid="{00000000-0005-0000-0000-0000403A0000}"/>
    <cellStyle name="40 % - Markeringsfarve1 9 2 4 2" xfId="32705" xr:uid="{00000000-0005-0000-0000-0000413A0000}"/>
    <cellStyle name="40 % - Markeringsfarve1 9 2 5" xfId="25703" xr:uid="{00000000-0005-0000-0000-0000423A0000}"/>
    <cellStyle name="40 % - Markeringsfarve1 9 3" xfId="6325" xr:uid="{00000000-0005-0000-0000-0000433A0000}"/>
    <cellStyle name="40 % - Markeringsfarve1 9 3 2" xfId="10137" xr:uid="{00000000-0005-0000-0000-0000443A0000}"/>
    <cellStyle name="40 % - Markeringsfarve1 9 3 2 2" xfId="17918" xr:uid="{00000000-0005-0000-0000-0000453A0000}"/>
    <cellStyle name="40 % - Markeringsfarve1 9 3 2 2 2" xfId="35869" xr:uid="{00000000-0005-0000-0000-0000463A0000}"/>
    <cellStyle name="40 % - Markeringsfarve1 9 3 2 3" xfId="28868" xr:uid="{00000000-0005-0000-0000-0000473A0000}"/>
    <cellStyle name="40 % - Markeringsfarve1 9 3 3" xfId="14750" xr:uid="{00000000-0005-0000-0000-0000483A0000}"/>
    <cellStyle name="40 % - Markeringsfarve1 9 3 3 2" xfId="32707" xr:uid="{00000000-0005-0000-0000-0000493A0000}"/>
    <cellStyle name="40 % - Markeringsfarve1 9 3 4" xfId="25705" xr:uid="{00000000-0005-0000-0000-00004A3A0000}"/>
    <cellStyle name="40 % - Markeringsfarve1 9 4" xfId="6326" xr:uid="{00000000-0005-0000-0000-00004B3A0000}"/>
    <cellStyle name="40 % - Markeringsfarve1 9 4 2" xfId="11534" xr:uid="{00000000-0005-0000-0000-00004C3A0000}"/>
    <cellStyle name="40 % - Markeringsfarve1 9 4 2 2" xfId="19288" xr:uid="{00000000-0005-0000-0000-00004D3A0000}"/>
    <cellStyle name="40 % - Markeringsfarve1 9 4 2 2 2" xfId="37239" xr:uid="{00000000-0005-0000-0000-00004E3A0000}"/>
    <cellStyle name="40 % - Markeringsfarve1 9 4 2 3" xfId="30238" xr:uid="{00000000-0005-0000-0000-00004F3A0000}"/>
    <cellStyle name="40 % - Markeringsfarve1 9 4 3" xfId="14751" xr:uid="{00000000-0005-0000-0000-0000503A0000}"/>
    <cellStyle name="40 % - Markeringsfarve1 9 4 3 2" xfId="32708" xr:uid="{00000000-0005-0000-0000-0000513A0000}"/>
    <cellStyle name="40 % - Markeringsfarve1 9 4 4" xfId="25706" xr:uid="{00000000-0005-0000-0000-0000523A0000}"/>
    <cellStyle name="40 % - Markeringsfarve1 9 5" xfId="8698" xr:uid="{00000000-0005-0000-0000-0000533A0000}"/>
    <cellStyle name="40 % - Markeringsfarve1 9 5 2" xfId="16487" xr:uid="{00000000-0005-0000-0000-0000543A0000}"/>
    <cellStyle name="40 % - Markeringsfarve1 9 5 2 2" xfId="34438" xr:uid="{00000000-0005-0000-0000-0000553A0000}"/>
    <cellStyle name="40 % - Markeringsfarve1 9 5 3" xfId="27437" xr:uid="{00000000-0005-0000-0000-0000563A0000}"/>
    <cellStyle name="40 % - Markeringsfarve1 9 6" xfId="14747" xr:uid="{00000000-0005-0000-0000-0000573A0000}"/>
    <cellStyle name="40 % - Markeringsfarve1 9 6 2" xfId="32704" xr:uid="{00000000-0005-0000-0000-0000583A0000}"/>
    <cellStyle name="40 % - Markeringsfarve1 9 7" xfId="25702" xr:uid="{00000000-0005-0000-0000-0000593A0000}"/>
    <cellStyle name="40 % - Markeringsfarve2 10" xfId="6327" xr:uid="{00000000-0005-0000-0000-00005A3A0000}"/>
    <cellStyle name="40 % - Markeringsfarve2 10 2" xfId="6328" xr:uid="{00000000-0005-0000-0000-00005B3A0000}"/>
    <cellStyle name="40 % - Markeringsfarve2 10 2 2" xfId="11040" xr:uid="{00000000-0005-0000-0000-00005C3A0000}"/>
    <cellStyle name="40 % - Markeringsfarve2 10 2 2 2" xfId="18812" xr:uid="{00000000-0005-0000-0000-00005D3A0000}"/>
    <cellStyle name="40 % - Markeringsfarve2 10 2 2 2 2" xfId="36763" xr:uid="{00000000-0005-0000-0000-00005E3A0000}"/>
    <cellStyle name="40 % - Markeringsfarve2 10 2 2 3" xfId="29762" xr:uid="{00000000-0005-0000-0000-00005F3A0000}"/>
    <cellStyle name="40 % - Markeringsfarve2 10 2 3" xfId="14753" xr:uid="{00000000-0005-0000-0000-0000603A0000}"/>
    <cellStyle name="40 % - Markeringsfarve2 10 2 3 2" xfId="32710" xr:uid="{00000000-0005-0000-0000-0000613A0000}"/>
    <cellStyle name="40 % - Markeringsfarve2 10 2 4" xfId="25708" xr:uid="{00000000-0005-0000-0000-0000623A0000}"/>
    <cellStyle name="40 % - Markeringsfarve2 10 3" xfId="6329" xr:uid="{00000000-0005-0000-0000-0000633A0000}"/>
    <cellStyle name="40 % - Markeringsfarve2 10 3 2" xfId="10317" xr:uid="{00000000-0005-0000-0000-0000643A0000}"/>
    <cellStyle name="40 % - Markeringsfarve2 10 3 2 2" xfId="18098" xr:uid="{00000000-0005-0000-0000-0000653A0000}"/>
    <cellStyle name="40 % - Markeringsfarve2 10 3 2 2 2" xfId="36049" xr:uid="{00000000-0005-0000-0000-0000663A0000}"/>
    <cellStyle name="40 % - Markeringsfarve2 10 3 2 3" xfId="29048" xr:uid="{00000000-0005-0000-0000-0000673A0000}"/>
    <cellStyle name="40 % - Markeringsfarve2 10 3 3" xfId="14754" xr:uid="{00000000-0005-0000-0000-0000683A0000}"/>
    <cellStyle name="40 % - Markeringsfarve2 10 3 3 2" xfId="32711" xr:uid="{00000000-0005-0000-0000-0000693A0000}"/>
    <cellStyle name="40 % - Markeringsfarve2 10 3 4" xfId="25709" xr:uid="{00000000-0005-0000-0000-00006A3A0000}"/>
    <cellStyle name="40 % - Markeringsfarve2 10 4" xfId="8699" xr:uid="{00000000-0005-0000-0000-00006B3A0000}"/>
    <cellStyle name="40 % - Markeringsfarve2 10 4 2" xfId="16488" xr:uid="{00000000-0005-0000-0000-00006C3A0000}"/>
    <cellStyle name="40 % - Markeringsfarve2 10 4 2 2" xfId="34439" xr:uid="{00000000-0005-0000-0000-00006D3A0000}"/>
    <cellStyle name="40 % - Markeringsfarve2 10 4 3" xfId="27438" xr:uid="{00000000-0005-0000-0000-00006E3A0000}"/>
    <cellStyle name="40 % - Markeringsfarve2 10 5" xfId="14752" xr:uid="{00000000-0005-0000-0000-00006F3A0000}"/>
    <cellStyle name="40 % - Markeringsfarve2 10 5 2" xfId="32709" xr:uid="{00000000-0005-0000-0000-0000703A0000}"/>
    <cellStyle name="40 % - Markeringsfarve2 10 6" xfId="25707" xr:uid="{00000000-0005-0000-0000-0000713A0000}"/>
    <cellStyle name="40 % - Markeringsfarve2 11" xfId="6330" xr:uid="{00000000-0005-0000-0000-0000723A0000}"/>
    <cellStyle name="40 % - Markeringsfarve2 11 2" xfId="6331" xr:uid="{00000000-0005-0000-0000-0000733A0000}"/>
    <cellStyle name="40 % - Markeringsfarve2 11 2 2" xfId="10388" xr:uid="{00000000-0005-0000-0000-0000743A0000}"/>
    <cellStyle name="40 % - Markeringsfarve2 11 2 2 2" xfId="18160" xr:uid="{00000000-0005-0000-0000-0000753A0000}"/>
    <cellStyle name="40 % - Markeringsfarve2 11 2 2 2 2" xfId="36111" xr:uid="{00000000-0005-0000-0000-0000763A0000}"/>
    <cellStyle name="40 % - Markeringsfarve2 11 2 2 3" xfId="29110" xr:uid="{00000000-0005-0000-0000-0000773A0000}"/>
    <cellStyle name="40 % - Markeringsfarve2 11 2 3" xfId="14756" xr:uid="{00000000-0005-0000-0000-0000783A0000}"/>
    <cellStyle name="40 % - Markeringsfarve2 11 2 3 2" xfId="32713" xr:uid="{00000000-0005-0000-0000-0000793A0000}"/>
    <cellStyle name="40 % - Markeringsfarve2 11 2 4" xfId="25711" xr:uid="{00000000-0005-0000-0000-00007A3A0000}"/>
    <cellStyle name="40 % - Markeringsfarve2 11 3" xfId="8700" xr:uid="{00000000-0005-0000-0000-00007B3A0000}"/>
    <cellStyle name="40 % - Markeringsfarve2 11 3 2" xfId="16489" xr:uid="{00000000-0005-0000-0000-00007C3A0000}"/>
    <cellStyle name="40 % - Markeringsfarve2 11 3 2 2" xfId="34440" xr:uid="{00000000-0005-0000-0000-00007D3A0000}"/>
    <cellStyle name="40 % - Markeringsfarve2 11 3 3" xfId="27439" xr:uid="{00000000-0005-0000-0000-00007E3A0000}"/>
    <cellStyle name="40 % - Markeringsfarve2 11 4" xfId="14755" xr:uid="{00000000-0005-0000-0000-00007F3A0000}"/>
    <cellStyle name="40 % - Markeringsfarve2 11 4 2" xfId="32712" xr:uid="{00000000-0005-0000-0000-0000803A0000}"/>
    <cellStyle name="40 % - Markeringsfarve2 11 5" xfId="25710" xr:uid="{00000000-0005-0000-0000-0000813A0000}"/>
    <cellStyle name="40 % - Markeringsfarve2 12" xfId="6332" xr:uid="{00000000-0005-0000-0000-0000823A0000}"/>
    <cellStyle name="40 % - Markeringsfarve2 12 2" xfId="9610" xr:uid="{00000000-0005-0000-0000-0000833A0000}"/>
    <cellStyle name="40 % - Markeringsfarve2 12 2 2" xfId="17394" xr:uid="{00000000-0005-0000-0000-0000843A0000}"/>
    <cellStyle name="40 % - Markeringsfarve2 12 2 2 2" xfId="35345" xr:uid="{00000000-0005-0000-0000-0000853A0000}"/>
    <cellStyle name="40 % - Markeringsfarve2 12 2 3" xfId="28344" xr:uid="{00000000-0005-0000-0000-0000863A0000}"/>
    <cellStyle name="40 % - Markeringsfarve2 12 3" xfId="14757" xr:uid="{00000000-0005-0000-0000-0000873A0000}"/>
    <cellStyle name="40 % - Markeringsfarve2 12 3 2" xfId="32714" xr:uid="{00000000-0005-0000-0000-0000883A0000}"/>
    <cellStyle name="40 % - Markeringsfarve2 12 4" xfId="25712" xr:uid="{00000000-0005-0000-0000-0000893A0000}"/>
    <cellStyle name="40 % - Markeringsfarve2 13" xfId="8286" xr:uid="{00000000-0005-0000-0000-00008A3A0000}"/>
    <cellStyle name="40 % - Markeringsfarve2 13 2" xfId="16083" xr:uid="{00000000-0005-0000-0000-00008B3A0000}"/>
    <cellStyle name="40 % - Markeringsfarve2 13 2 2" xfId="34034" xr:uid="{00000000-0005-0000-0000-00008C3A0000}"/>
    <cellStyle name="40 % - Markeringsfarve2 13 3" xfId="27033" xr:uid="{00000000-0005-0000-0000-00008D3A0000}"/>
    <cellStyle name="40 % - Markeringsfarve2 2" xfId="2953" xr:uid="{00000000-0005-0000-0000-00008E3A0000}"/>
    <cellStyle name="40 % - Markeringsfarve2 2 10" xfId="6334" xr:uid="{00000000-0005-0000-0000-00008F3A0000}"/>
    <cellStyle name="40 % - Markeringsfarve2 2 10 2" xfId="9642" xr:uid="{00000000-0005-0000-0000-0000903A0000}"/>
    <cellStyle name="40 % - Markeringsfarve2 2 10 2 2" xfId="17424" xr:uid="{00000000-0005-0000-0000-0000913A0000}"/>
    <cellStyle name="40 % - Markeringsfarve2 2 10 2 2 2" xfId="35375" xr:uid="{00000000-0005-0000-0000-0000923A0000}"/>
    <cellStyle name="40 % - Markeringsfarve2 2 10 2 3" xfId="28374" xr:uid="{00000000-0005-0000-0000-0000933A0000}"/>
    <cellStyle name="40 % - Markeringsfarve2 2 10 3" xfId="14759" xr:uid="{00000000-0005-0000-0000-0000943A0000}"/>
    <cellStyle name="40 % - Markeringsfarve2 2 10 3 2" xfId="32716" xr:uid="{00000000-0005-0000-0000-0000953A0000}"/>
    <cellStyle name="40 % - Markeringsfarve2 2 10 4" xfId="25714" xr:uid="{00000000-0005-0000-0000-0000963A0000}"/>
    <cellStyle name="40 % - Markeringsfarve2 2 11" xfId="8701" xr:uid="{00000000-0005-0000-0000-0000973A0000}"/>
    <cellStyle name="40 % - Markeringsfarve2 2 11 2" xfId="16490" xr:uid="{00000000-0005-0000-0000-0000983A0000}"/>
    <cellStyle name="40 % - Markeringsfarve2 2 11 2 2" xfId="34441" xr:uid="{00000000-0005-0000-0000-0000993A0000}"/>
    <cellStyle name="40 % - Markeringsfarve2 2 11 3" xfId="27440" xr:uid="{00000000-0005-0000-0000-00009A3A0000}"/>
    <cellStyle name="40 % - Markeringsfarve2 2 12" xfId="14758" xr:uid="{00000000-0005-0000-0000-00009B3A0000}"/>
    <cellStyle name="40 % - Markeringsfarve2 2 12 2" xfId="32715" xr:uid="{00000000-0005-0000-0000-00009C3A0000}"/>
    <cellStyle name="40 % - Markeringsfarve2 2 13" xfId="6333" xr:uid="{00000000-0005-0000-0000-00009D3A0000}"/>
    <cellStyle name="40 % - Markeringsfarve2 2 13 2" xfId="25713" xr:uid="{00000000-0005-0000-0000-00009E3A0000}"/>
    <cellStyle name="40 % - Markeringsfarve2 2 14" xfId="22331" xr:uid="{00000000-0005-0000-0000-00009F3A0000}"/>
    <cellStyle name="40 % - Markeringsfarve2 2 2" xfId="2954" xr:uid="{00000000-0005-0000-0000-0000A03A0000}"/>
    <cellStyle name="40 % - Markeringsfarve2 2 2 10" xfId="14760" xr:uid="{00000000-0005-0000-0000-0000A13A0000}"/>
    <cellStyle name="40 % - Markeringsfarve2 2 2 10 2" xfId="32717" xr:uid="{00000000-0005-0000-0000-0000A23A0000}"/>
    <cellStyle name="40 % - Markeringsfarve2 2 2 11" xfId="6335" xr:uid="{00000000-0005-0000-0000-0000A33A0000}"/>
    <cellStyle name="40 % - Markeringsfarve2 2 2 11 2" xfId="25715" xr:uid="{00000000-0005-0000-0000-0000A43A0000}"/>
    <cellStyle name="40 % - Markeringsfarve2 2 2 12" xfId="22332" xr:uid="{00000000-0005-0000-0000-0000A53A0000}"/>
    <cellStyle name="40 % - Markeringsfarve2 2 2 2" xfId="2955" xr:uid="{00000000-0005-0000-0000-0000A63A0000}"/>
    <cellStyle name="40 % - Markeringsfarve2 2 2 2 2" xfId="6337" xr:uid="{00000000-0005-0000-0000-0000A73A0000}"/>
    <cellStyle name="40 % - Markeringsfarve2 2 2 2 2 2" xfId="10573" xr:uid="{00000000-0005-0000-0000-0000A83A0000}"/>
    <cellStyle name="40 % - Markeringsfarve2 2 2 2 2 2 2" xfId="18345" xr:uid="{00000000-0005-0000-0000-0000A93A0000}"/>
    <cellStyle name="40 % - Markeringsfarve2 2 2 2 2 2 2 2" xfId="36296" xr:uid="{00000000-0005-0000-0000-0000AA3A0000}"/>
    <cellStyle name="40 % - Markeringsfarve2 2 2 2 2 2 3" xfId="29295" xr:uid="{00000000-0005-0000-0000-0000AB3A0000}"/>
    <cellStyle name="40 % - Markeringsfarve2 2 2 2 2 3" xfId="14762" xr:uid="{00000000-0005-0000-0000-0000AC3A0000}"/>
    <cellStyle name="40 % - Markeringsfarve2 2 2 2 2 3 2" xfId="32719" xr:uid="{00000000-0005-0000-0000-0000AD3A0000}"/>
    <cellStyle name="40 % - Markeringsfarve2 2 2 2 2 4" xfId="25717" xr:uid="{00000000-0005-0000-0000-0000AE3A0000}"/>
    <cellStyle name="40 % - Markeringsfarve2 2 2 2 3" xfId="6338" xr:uid="{00000000-0005-0000-0000-0000AF3A0000}"/>
    <cellStyle name="40 % - Markeringsfarve2 2 2 2 3 2" xfId="9803" xr:uid="{00000000-0005-0000-0000-0000B03A0000}"/>
    <cellStyle name="40 % - Markeringsfarve2 2 2 2 3 2 2" xfId="17585" xr:uid="{00000000-0005-0000-0000-0000B13A0000}"/>
    <cellStyle name="40 % - Markeringsfarve2 2 2 2 3 2 2 2" xfId="35536" xr:uid="{00000000-0005-0000-0000-0000B23A0000}"/>
    <cellStyle name="40 % - Markeringsfarve2 2 2 2 3 2 3" xfId="28535" xr:uid="{00000000-0005-0000-0000-0000B33A0000}"/>
    <cellStyle name="40 % - Markeringsfarve2 2 2 2 3 3" xfId="14763" xr:uid="{00000000-0005-0000-0000-0000B43A0000}"/>
    <cellStyle name="40 % - Markeringsfarve2 2 2 2 3 3 2" xfId="32720" xr:uid="{00000000-0005-0000-0000-0000B53A0000}"/>
    <cellStyle name="40 % - Markeringsfarve2 2 2 2 3 4" xfId="25718" xr:uid="{00000000-0005-0000-0000-0000B63A0000}"/>
    <cellStyle name="40 % - Markeringsfarve2 2 2 2 4" xfId="8703" xr:uid="{00000000-0005-0000-0000-0000B73A0000}"/>
    <cellStyle name="40 % - Markeringsfarve2 2 2 2 4 2" xfId="16492" xr:uid="{00000000-0005-0000-0000-0000B83A0000}"/>
    <cellStyle name="40 % - Markeringsfarve2 2 2 2 4 2 2" xfId="34443" xr:uid="{00000000-0005-0000-0000-0000B93A0000}"/>
    <cellStyle name="40 % - Markeringsfarve2 2 2 2 4 3" xfId="27442" xr:uid="{00000000-0005-0000-0000-0000BA3A0000}"/>
    <cellStyle name="40 % - Markeringsfarve2 2 2 2 5" xfId="14761" xr:uid="{00000000-0005-0000-0000-0000BB3A0000}"/>
    <cellStyle name="40 % - Markeringsfarve2 2 2 2 5 2" xfId="32718" xr:uid="{00000000-0005-0000-0000-0000BC3A0000}"/>
    <cellStyle name="40 % - Markeringsfarve2 2 2 2 6" xfId="6336" xr:uid="{00000000-0005-0000-0000-0000BD3A0000}"/>
    <cellStyle name="40 % - Markeringsfarve2 2 2 2 6 2" xfId="25716" xr:uid="{00000000-0005-0000-0000-0000BE3A0000}"/>
    <cellStyle name="40 % - Markeringsfarve2 2 2 2 7" xfId="22333" xr:uid="{00000000-0005-0000-0000-0000BF3A0000}"/>
    <cellStyle name="40 % - Markeringsfarve2 2 2 3" xfId="6339" xr:uid="{00000000-0005-0000-0000-0000C03A0000}"/>
    <cellStyle name="40 % - Markeringsfarve2 2 2 3 2" xfId="6340" xr:uid="{00000000-0005-0000-0000-0000C13A0000}"/>
    <cellStyle name="40 % - Markeringsfarve2 2 2 3 2 2" xfId="10688" xr:uid="{00000000-0005-0000-0000-0000C23A0000}"/>
    <cellStyle name="40 % - Markeringsfarve2 2 2 3 2 2 2" xfId="18460" xr:uid="{00000000-0005-0000-0000-0000C33A0000}"/>
    <cellStyle name="40 % - Markeringsfarve2 2 2 3 2 2 2 2" xfId="36411" xr:uid="{00000000-0005-0000-0000-0000C43A0000}"/>
    <cellStyle name="40 % - Markeringsfarve2 2 2 3 2 2 3" xfId="29410" xr:uid="{00000000-0005-0000-0000-0000C53A0000}"/>
    <cellStyle name="40 % - Markeringsfarve2 2 2 3 2 3" xfId="14765" xr:uid="{00000000-0005-0000-0000-0000C63A0000}"/>
    <cellStyle name="40 % - Markeringsfarve2 2 2 3 2 3 2" xfId="32722" xr:uid="{00000000-0005-0000-0000-0000C73A0000}"/>
    <cellStyle name="40 % - Markeringsfarve2 2 2 3 2 4" xfId="25720" xr:uid="{00000000-0005-0000-0000-0000C83A0000}"/>
    <cellStyle name="40 % - Markeringsfarve2 2 2 3 3" xfId="6341" xr:uid="{00000000-0005-0000-0000-0000C93A0000}"/>
    <cellStyle name="40 % - Markeringsfarve2 2 2 3 3 2" xfId="9918" xr:uid="{00000000-0005-0000-0000-0000CA3A0000}"/>
    <cellStyle name="40 % - Markeringsfarve2 2 2 3 3 2 2" xfId="17700" xr:uid="{00000000-0005-0000-0000-0000CB3A0000}"/>
    <cellStyle name="40 % - Markeringsfarve2 2 2 3 3 2 2 2" xfId="35651" xr:uid="{00000000-0005-0000-0000-0000CC3A0000}"/>
    <cellStyle name="40 % - Markeringsfarve2 2 2 3 3 2 3" xfId="28650" xr:uid="{00000000-0005-0000-0000-0000CD3A0000}"/>
    <cellStyle name="40 % - Markeringsfarve2 2 2 3 3 3" xfId="14766" xr:uid="{00000000-0005-0000-0000-0000CE3A0000}"/>
    <cellStyle name="40 % - Markeringsfarve2 2 2 3 3 3 2" xfId="32723" xr:uid="{00000000-0005-0000-0000-0000CF3A0000}"/>
    <cellStyle name="40 % - Markeringsfarve2 2 2 3 3 4" xfId="25721" xr:uid="{00000000-0005-0000-0000-0000D03A0000}"/>
    <cellStyle name="40 % - Markeringsfarve2 2 2 3 4" xfId="8704" xr:uid="{00000000-0005-0000-0000-0000D13A0000}"/>
    <cellStyle name="40 % - Markeringsfarve2 2 2 3 4 2" xfId="16493" xr:uid="{00000000-0005-0000-0000-0000D23A0000}"/>
    <cellStyle name="40 % - Markeringsfarve2 2 2 3 4 2 2" xfId="34444" xr:uid="{00000000-0005-0000-0000-0000D33A0000}"/>
    <cellStyle name="40 % - Markeringsfarve2 2 2 3 4 3" xfId="27443" xr:uid="{00000000-0005-0000-0000-0000D43A0000}"/>
    <cellStyle name="40 % - Markeringsfarve2 2 2 3 5" xfId="14764" xr:uid="{00000000-0005-0000-0000-0000D53A0000}"/>
    <cellStyle name="40 % - Markeringsfarve2 2 2 3 5 2" xfId="32721" xr:uid="{00000000-0005-0000-0000-0000D63A0000}"/>
    <cellStyle name="40 % - Markeringsfarve2 2 2 3 6" xfId="25719" xr:uid="{00000000-0005-0000-0000-0000D73A0000}"/>
    <cellStyle name="40 % - Markeringsfarve2 2 2 4" xfId="6342" xr:uid="{00000000-0005-0000-0000-0000D83A0000}"/>
    <cellStyle name="40 % - Markeringsfarve2 2 2 4 2" xfId="6343" xr:uid="{00000000-0005-0000-0000-0000D93A0000}"/>
    <cellStyle name="40 % - Markeringsfarve2 2 2 4 2 2" xfId="10811" xr:uid="{00000000-0005-0000-0000-0000DA3A0000}"/>
    <cellStyle name="40 % - Markeringsfarve2 2 2 4 2 2 2" xfId="18583" xr:uid="{00000000-0005-0000-0000-0000DB3A0000}"/>
    <cellStyle name="40 % - Markeringsfarve2 2 2 4 2 2 2 2" xfId="36534" xr:uid="{00000000-0005-0000-0000-0000DC3A0000}"/>
    <cellStyle name="40 % - Markeringsfarve2 2 2 4 2 2 3" xfId="29533" xr:uid="{00000000-0005-0000-0000-0000DD3A0000}"/>
    <cellStyle name="40 % - Markeringsfarve2 2 2 4 2 3" xfId="14768" xr:uid="{00000000-0005-0000-0000-0000DE3A0000}"/>
    <cellStyle name="40 % - Markeringsfarve2 2 2 4 2 3 2" xfId="32725" xr:uid="{00000000-0005-0000-0000-0000DF3A0000}"/>
    <cellStyle name="40 % - Markeringsfarve2 2 2 4 2 4" xfId="25723" xr:uid="{00000000-0005-0000-0000-0000E03A0000}"/>
    <cellStyle name="40 % - Markeringsfarve2 2 2 4 3" xfId="6344" xr:uid="{00000000-0005-0000-0000-0000E13A0000}"/>
    <cellStyle name="40 % - Markeringsfarve2 2 2 4 3 2" xfId="10087" xr:uid="{00000000-0005-0000-0000-0000E23A0000}"/>
    <cellStyle name="40 % - Markeringsfarve2 2 2 4 3 2 2" xfId="17868" xr:uid="{00000000-0005-0000-0000-0000E33A0000}"/>
    <cellStyle name="40 % - Markeringsfarve2 2 2 4 3 2 2 2" xfId="35819" xr:uid="{00000000-0005-0000-0000-0000E43A0000}"/>
    <cellStyle name="40 % - Markeringsfarve2 2 2 4 3 2 3" xfId="28818" xr:uid="{00000000-0005-0000-0000-0000E53A0000}"/>
    <cellStyle name="40 % - Markeringsfarve2 2 2 4 3 3" xfId="14769" xr:uid="{00000000-0005-0000-0000-0000E63A0000}"/>
    <cellStyle name="40 % - Markeringsfarve2 2 2 4 3 3 2" xfId="32726" xr:uid="{00000000-0005-0000-0000-0000E73A0000}"/>
    <cellStyle name="40 % - Markeringsfarve2 2 2 4 3 4" xfId="25724" xr:uid="{00000000-0005-0000-0000-0000E83A0000}"/>
    <cellStyle name="40 % - Markeringsfarve2 2 2 4 4" xfId="8705" xr:uid="{00000000-0005-0000-0000-0000E93A0000}"/>
    <cellStyle name="40 % - Markeringsfarve2 2 2 4 4 2" xfId="16494" xr:uid="{00000000-0005-0000-0000-0000EA3A0000}"/>
    <cellStyle name="40 % - Markeringsfarve2 2 2 4 4 2 2" xfId="34445" xr:uid="{00000000-0005-0000-0000-0000EB3A0000}"/>
    <cellStyle name="40 % - Markeringsfarve2 2 2 4 4 3" xfId="27444" xr:uid="{00000000-0005-0000-0000-0000EC3A0000}"/>
    <cellStyle name="40 % - Markeringsfarve2 2 2 4 5" xfId="14767" xr:uid="{00000000-0005-0000-0000-0000ED3A0000}"/>
    <cellStyle name="40 % - Markeringsfarve2 2 2 4 5 2" xfId="32724" xr:uid="{00000000-0005-0000-0000-0000EE3A0000}"/>
    <cellStyle name="40 % - Markeringsfarve2 2 2 4 6" xfId="25722" xr:uid="{00000000-0005-0000-0000-0000EF3A0000}"/>
    <cellStyle name="40 % - Markeringsfarve2 2 2 5" xfId="6345" xr:uid="{00000000-0005-0000-0000-0000F03A0000}"/>
    <cellStyle name="40 % - Markeringsfarve2 2 2 5 2" xfId="6346" xr:uid="{00000000-0005-0000-0000-0000F13A0000}"/>
    <cellStyle name="40 % - Markeringsfarve2 2 2 5 2 2" xfId="10928" xr:uid="{00000000-0005-0000-0000-0000F23A0000}"/>
    <cellStyle name="40 % - Markeringsfarve2 2 2 5 2 2 2" xfId="18700" xr:uid="{00000000-0005-0000-0000-0000F33A0000}"/>
    <cellStyle name="40 % - Markeringsfarve2 2 2 5 2 2 2 2" xfId="36651" xr:uid="{00000000-0005-0000-0000-0000F43A0000}"/>
    <cellStyle name="40 % - Markeringsfarve2 2 2 5 2 2 3" xfId="29650" xr:uid="{00000000-0005-0000-0000-0000F53A0000}"/>
    <cellStyle name="40 % - Markeringsfarve2 2 2 5 2 3" xfId="14771" xr:uid="{00000000-0005-0000-0000-0000F63A0000}"/>
    <cellStyle name="40 % - Markeringsfarve2 2 2 5 2 3 2" xfId="32728" xr:uid="{00000000-0005-0000-0000-0000F73A0000}"/>
    <cellStyle name="40 % - Markeringsfarve2 2 2 5 2 4" xfId="25726" xr:uid="{00000000-0005-0000-0000-0000F83A0000}"/>
    <cellStyle name="40 % - Markeringsfarve2 2 2 5 3" xfId="6347" xr:uid="{00000000-0005-0000-0000-0000F93A0000}"/>
    <cellStyle name="40 % - Markeringsfarve2 2 2 5 3 2" xfId="10204" xr:uid="{00000000-0005-0000-0000-0000FA3A0000}"/>
    <cellStyle name="40 % - Markeringsfarve2 2 2 5 3 2 2" xfId="17985" xr:uid="{00000000-0005-0000-0000-0000FB3A0000}"/>
    <cellStyle name="40 % - Markeringsfarve2 2 2 5 3 2 2 2" xfId="35936" xr:uid="{00000000-0005-0000-0000-0000FC3A0000}"/>
    <cellStyle name="40 % - Markeringsfarve2 2 2 5 3 2 3" xfId="28935" xr:uid="{00000000-0005-0000-0000-0000FD3A0000}"/>
    <cellStyle name="40 % - Markeringsfarve2 2 2 5 3 3" xfId="14772" xr:uid="{00000000-0005-0000-0000-0000FE3A0000}"/>
    <cellStyle name="40 % - Markeringsfarve2 2 2 5 3 3 2" xfId="32729" xr:uid="{00000000-0005-0000-0000-0000FF3A0000}"/>
    <cellStyle name="40 % - Markeringsfarve2 2 2 5 3 4" xfId="25727" xr:uid="{00000000-0005-0000-0000-0000003B0000}"/>
    <cellStyle name="40 % - Markeringsfarve2 2 2 5 4" xfId="8706" xr:uid="{00000000-0005-0000-0000-0000013B0000}"/>
    <cellStyle name="40 % - Markeringsfarve2 2 2 5 4 2" xfId="16495" xr:uid="{00000000-0005-0000-0000-0000023B0000}"/>
    <cellStyle name="40 % - Markeringsfarve2 2 2 5 4 2 2" xfId="34446" xr:uid="{00000000-0005-0000-0000-0000033B0000}"/>
    <cellStyle name="40 % - Markeringsfarve2 2 2 5 4 3" xfId="27445" xr:uid="{00000000-0005-0000-0000-0000043B0000}"/>
    <cellStyle name="40 % - Markeringsfarve2 2 2 5 5" xfId="14770" xr:uid="{00000000-0005-0000-0000-0000053B0000}"/>
    <cellStyle name="40 % - Markeringsfarve2 2 2 5 5 2" xfId="32727" xr:uid="{00000000-0005-0000-0000-0000063B0000}"/>
    <cellStyle name="40 % - Markeringsfarve2 2 2 5 6" xfId="25725" xr:uid="{00000000-0005-0000-0000-0000073B0000}"/>
    <cellStyle name="40 % - Markeringsfarve2 2 2 6" xfId="6348" xr:uid="{00000000-0005-0000-0000-0000083B0000}"/>
    <cellStyle name="40 % - Markeringsfarve2 2 2 6 2" xfId="6349" xr:uid="{00000000-0005-0000-0000-0000093B0000}"/>
    <cellStyle name="40 % - Markeringsfarve2 2 2 6 2 2" xfId="11042" xr:uid="{00000000-0005-0000-0000-00000A3B0000}"/>
    <cellStyle name="40 % - Markeringsfarve2 2 2 6 2 2 2" xfId="18814" xr:uid="{00000000-0005-0000-0000-00000B3B0000}"/>
    <cellStyle name="40 % - Markeringsfarve2 2 2 6 2 2 2 2" xfId="36765" xr:uid="{00000000-0005-0000-0000-00000C3B0000}"/>
    <cellStyle name="40 % - Markeringsfarve2 2 2 6 2 2 3" xfId="29764" xr:uid="{00000000-0005-0000-0000-00000D3B0000}"/>
    <cellStyle name="40 % - Markeringsfarve2 2 2 6 2 3" xfId="14774" xr:uid="{00000000-0005-0000-0000-00000E3B0000}"/>
    <cellStyle name="40 % - Markeringsfarve2 2 2 6 2 3 2" xfId="32731" xr:uid="{00000000-0005-0000-0000-00000F3B0000}"/>
    <cellStyle name="40 % - Markeringsfarve2 2 2 6 2 4" xfId="25729" xr:uid="{00000000-0005-0000-0000-0000103B0000}"/>
    <cellStyle name="40 % - Markeringsfarve2 2 2 6 3" xfId="6350" xr:uid="{00000000-0005-0000-0000-0000113B0000}"/>
    <cellStyle name="40 % - Markeringsfarve2 2 2 6 3 2" xfId="10319" xr:uid="{00000000-0005-0000-0000-0000123B0000}"/>
    <cellStyle name="40 % - Markeringsfarve2 2 2 6 3 2 2" xfId="18100" xr:uid="{00000000-0005-0000-0000-0000133B0000}"/>
    <cellStyle name="40 % - Markeringsfarve2 2 2 6 3 2 2 2" xfId="36051" xr:uid="{00000000-0005-0000-0000-0000143B0000}"/>
    <cellStyle name="40 % - Markeringsfarve2 2 2 6 3 2 3" xfId="29050" xr:uid="{00000000-0005-0000-0000-0000153B0000}"/>
    <cellStyle name="40 % - Markeringsfarve2 2 2 6 3 3" xfId="14775" xr:uid="{00000000-0005-0000-0000-0000163B0000}"/>
    <cellStyle name="40 % - Markeringsfarve2 2 2 6 3 3 2" xfId="32732" xr:uid="{00000000-0005-0000-0000-0000173B0000}"/>
    <cellStyle name="40 % - Markeringsfarve2 2 2 6 3 4" xfId="25730" xr:uid="{00000000-0005-0000-0000-0000183B0000}"/>
    <cellStyle name="40 % - Markeringsfarve2 2 2 6 4" xfId="8707" xr:uid="{00000000-0005-0000-0000-0000193B0000}"/>
    <cellStyle name="40 % - Markeringsfarve2 2 2 6 4 2" xfId="16496" xr:uid="{00000000-0005-0000-0000-00001A3B0000}"/>
    <cellStyle name="40 % - Markeringsfarve2 2 2 6 4 2 2" xfId="34447" xr:uid="{00000000-0005-0000-0000-00001B3B0000}"/>
    <cellStyle name="40 % - Markeringsfarve2 2 2 6 4 3" xfId="27446" xr:uid="{00000000-0005-0000-0000-00001C3B0000}"/>
    <cellStyle name="40 % - Markeringsfarve2 2 2 6 5" xfId="14773" xr:uid="{00000000-0005-0000-0000-00001D3B0000}"/>
    <cellStyle name="40 % - Markeringsfarve2 2 2 6 5 2" xfId="32730" xr:uid="{00000000-0005-0000-0000-00001E3B0000}"/>
    <cellStyle name="40 % - Markeringsfarve2 2 2 6 6" xfId="25728" xr:uid="{00000000-0005-0000-0000-00001F3B0000}"/>
    <cellStyle name="40 % - Markeringsfarve2 2 2 7" xfId="6351" xr:uid="{00000000-0005-0000-0000-0000203B0000}"/>
    <cellStyle name="40 % - Markeringsfarve2 2 2 7 2" xfId="10454" xr:uid="{00000000-0005-0000-0000-0000213B0000}"/>
    <cellStyle name="40 % - Markeringsfarve2 2 2 7 2 2" xfId="18226" xr:uid="{00000000-0005-0000-0000-0000223B0000}"/>
    <cellStyle name="40 % - Markeringsfarve2 2 2 7 2 2 2" xfId="36177" xr:uid="{00000000-0005-0000-0000-0000233B0000}"/>
    <cellStyle name="40 % - Markeringsfarve2 2 2 7 2 3" xfId="29176" xr:uid="{00000000-0005-0000-0000-0000243B0000}"/>
    <cellStyle name="40 % - Markeringsfarve2 2 2 7 3" xfId="14776" xr:uid="{00000000-0005-0000-0000-0000253B0000}"/>
    <cellStyle name="40 % - Markeringsfarve2 2 2 7 3 2" xfId="32733" xr:uid="{00000000-0005-0000-0000-0000263B0000}"/>
    <cellStyle name="40 % - Markeringsfarve2 2 2 7 4" xfId="25731" xr:uid="{00000000-0005-0000-0000-0000273B0000}"/>
    <cellStyle name="40 % - Markeringsfarve2 2 2 8" xfId="6352" xr:uid="{00000000-0005-0000-0000-0000283B0000}"/>
    <cellStyle name="40 % - Markeringsfarve2 2 2 8 2" xfId="9682" xr:uid="{00000000-0005-0000-0000-0000293B0000}"/>
    <cellStyle name="40 % - Markeringsfarve2 2 2 8 2 2" xfId="17464" xr:uid="{00000000-0005-0000-0000-00002A3B0000}"/>
    <cellStyle name="40 % - Markeringsfarve2 2 2 8 2 2 2" xfId="35415" xr:uid="{00000000-0005-0000-0000-00002B3B0000}"/>
    <cellStyle name="40 % - Markeringsfarve2 2 2 8 2 3" xfId="28414" xr:uid="{00000000-0005-0000-0000-00002C3B0000}"/>
    <cellStyle name="40 % - Markeringsfarve2 2 2 8 3" xfId="14777" xr:uid="{00000000-0005-0000-0000-00002D3B0000}"/>
    <cellStyle name="40 % - Markeringsfarve2 2 2 8 3 2" xfId="32734" xr:uid="{00000000-0005-0000-0000-00002E3B0000}"/>
    <cellStyle name="40 % - Markeringsfarve2 2 2 8 4" xfId="25732" xr:uid="{00000000-0005-0000-0000-00002F3B0000}"/>
    <cellStyle name="40 % - Markeringsfarve2 2 2 9" xfId="8702" xr:uid="{00000000-0005-0000-0000-0000303B0000}"/>
    <cellStyle name="40 % - Markeringsfarve2 2 2 9 2" xfId="16491" xr:uid="{00000000-0005-0000-0000-0000313B0000}"/>
    <cellStyle name="40 % - Markeringsfarve2 2 2 9 2 2" xfId="34442" xr:uid="{00000000-0005-0000-0000-0000323B0000}"/>
    <cellStyle name="40 % - Markeringsfarve2 2 2 9 3" xfId="27441" xr:uid="{00000000-0005-0000-0000-0000333B0000}"/>
    <cellStyle name="40 % - Markeringsfarve2 2 3" xfId="2956" xr:uid="{00000000-0005-0000-0000-0000343B0000}"/>
    <cellStyle name="40 % - Markeringsfarve2 2 3 10" xfId="14778" xr:uid="{00000000-0005-0000-0000-0000353B0000}"/>
    <cellStyle name="40 % - Markeringsfarve2 2 3 10 2" xfId="32735" xr:uid="{00000000-0005-0000-0000-0000363B0000}"/>
    <cellStyle name="40 % - Markeringsfarve2 2 3 11" xfId="6353" xr:uid="{00000000-0005-0000-0000-0000373B0000}"/>
    <cellStyle name="40 % - Markeringsfarve2 2 3 11 2" xfId="25733" xr:uid="{00000000-0005-0000-0000-0000383B0000}"/>
    <cellStyle name="40 % - Markeringsfarve2 2 3 12" xfId="22334" xr:uid="{00000000-0005-0000-0000-0000393B0000}"/>
    <cellStyle name="40 % - Markeringsfarve2 2 3 2" xfId="2957" xr:uid="{00000000-0005-0000-0000-00003A3B0000}"/>
    <cellStyle name="40 % - Markeringsfarve2 2 3 2 2" xfId="6355" xr:uid="{00000000-0005-0000-0000-00003B3B0000}"/>
    <cellStyle name="40 % - Markeringsfarve2 2 3 2 2 2" xfId="10612" xr:uid="{00000000-0005-0000-0000-00003C3B0000}"/>
    <cellStyle name="40 % - Markeringsfarve2 2 3 2 2 2 2" xfId="18384" xr:uid="{00000000-0005-0000-0000-00003D3B0000}"/>
    <cellStyle name="40 % - Markeringsfarve2 2 3 2 2 2 2 2" xfId="36335" xr:uid="{00000000-0005-0000-0000-00003E3B0000}"/>
    <cellStyle name="40 % - Markeringsfarve2 2 3 2 2 2 3" xfId="29334" xr:uid="{00000000-0005-0000-0000-00003F3B0000}"/>
    <cellStyle name="40 % - Markeringsfarve2 2 3 2 2 3" xfId="14780" xr:uid="{00000000-0005-0000-0000-0000403B0000}"/>
    <cellStyle name="40 % - Markeringsfarve2 2 3 2 2 3 2" xfId="32737" xr:uid="{00000000-0005-0000-0000-0000413B0000}"/>
    <cellStyle name="40 % - Markeringsfarve2 2 3 2 2 4" xfId="25735" xr:uid="{00000000-0005-0000-0000-0000423B0000}"/>
    <cellStyle name="40 % - Markeringsfarve2 2 3 2 3" xfId="6356" xr:uid="{00000000-0005-0000-0000-0000433B0000}"/>
    <cellStyle name="40 % - Markeringsfarve2 2 3 2 3 2" xfId="9842" xr:uid="{00000000-0005-0000-0000-0000443B0000}"/>
    <cellStyle name="40 % - Markeringsfarve2 2 3 2 3 2 2" xfId="17624" xr:uid="{00000000-0005-0000-0000-0000453B0000}"/>
    <cellStyle name="40 % - Markeringsfarve2 2 3 2 3 2 2 2" xfId="35575" xr:uid="{00000000-0005-0000-0000-0000463B0000}"/>
    <cellStyle name="40 % - Markeringsfarve2 2 3 2 3 2 3" xfId="28574" xr:uid="{00000000-0005-0000-0000-0000473B0000}"/>
    <cellStyle name="40 % - Markeringsfarve2 2 3 2 3 3" xfId="14781" xr:uid="{00000000-0005-0000-0000-0000483B0000}"/>
    <cellStyle name="40 % - Markeringsfarve2 2 3 2 3 3 2" xfId="32738" xr:uid="{00000000-0005-0000-0000-0000493B0000}"/>
    <cellStyle name="40 % - Markeringsfarve2 2 3 2 3 4" xfId="25736" xr:uid="{00000000-0005-0000-0000-00004A3B0000}"/>
    <cellStyle name="40 % - Markeringsfarve2 2 3 2 4" xfId="8709" xr:uid="{00000000-0005-0000-0000-00004B3B0000}"/>
    <cellStyle name="40 % - Markeringsfarve2 2 3 2 4 2" xfId="16498" xr:uid="{00000000-0005-0000-0000-00004C3B0000}"/>
    <cellStyle name="40 % - Markeringsfarve2 2 3 2 4 2 2" xfId="34449" xr:uid="{00000000-0005-0000-0000-00004D3B0000}"/>
    <cellStyle name="40 % - Markeringsfarve2 2 3 2 4 3" xfId="27448" xr:uid="{00000000-0005-0000-0000-00004E3B0000}"/>
    <cellStyle name="40 % - Markeringsfarve2 2 3 2 5" xfId="14779" xr:uid="{00000000-0005-0000-0000-00004F3B0000}"/>
    <cellStyle name="40 % - Markeringsfarve2 2 3 2 5 2" xfId="32736" xr:uid="{00000000-0005-0000-0000-0000503B0000}"/>
    <cellStyle name="40 % - Markeringsfarve2 2 3 2 6" xfId="6354" xr:uid="{00000000-0005-0000-0000-0000513B0000}"/>
    <cellStyle name="40 % - Markeringsfarve2 2 3 2 6 2" xfId="25734" xr:uid="{00000000-0005-0000-0000-0000523B0000}"/>
    <cellStyle name="40 % - Markeringsfarve2 2 3 2 7" xfId="22335" xr:uid="{00000000-0005-0000-0000-0000533B0000}"/>
    <cellStyle name="40 % - Markeringsfarve2 2 3 3" xfId="6357" xr:uid="{00000000-0005-0000-0000-0000543B0000}"/>
    <cellStyle name="40 % - Markeringsfarve2 2 3 3 2" xfId="6358" xr:uid="{00000000-0005-0000-0000-0000553B0000}"/>
    <cellStyle name="40 % - Markeringsfarve2 2 3 3 2 2" xfId="10689" xr:uid="{00000000-0005-0000-0000-0000563B0000}"/>
    <cellStyle name="40 % - Markeringsfarve2 2 3 3 2 2 2" xfId="18461" xr:uid="{00000000-0005-0000-0000-0000573B0000}"/>
    <cellStyle name="40 % - Markeringsfarve2 2 3 3 2 2 2 2" xfId="36412" xr:uid="{00000000-0005-0000-0000-0000583B0000}"/>
    <cellStyle name="40 % - Markeringsfarve2 2 3 3 2 2 3" xfId="29411" xr:uid="{00000000-0005-0000-0000-0000593B0000}"/>
    <cellStyle name="40 % - Markeringsfarve2 2 3 3 2 3" xfId="14783" xr:uid="{00000000-0005-0000-0000-00005A3B0000}"/>
    <cellStyle name="40 % - Markeringsfarve2 2 3 3 2 3 2" xfId="32740" xr:uid="{00000000-0005-0000-0000-00005B3B0000}"/>
    <cellStyle name="40 % - Markeringsfarve2 2 3 3 2 4" xfId="25738" xr:uid="{00000000-0005-0000-0000-00005C3B0000}"/>
    <cellStyle name="40 % - Markeringsfarve2 2 3 3 3" xfId="6359" xr:uid="{00000000-0005-0000-0000-00005D3B0000}"/>
    <cellStyle name="40 % - Markeringsfarve2 2 3 3 3 2" xfId="9919" xr:uid="{00000000-0005-0000-0000-00005E3B0000}"/>
    <cellStyle name="40 % - Markeringsfarve2 2 3 3 3 2 2" xfId="17701" xr:uid="{00000000-0005-0000-0000-00005F3B0000}"/>
    <cellStyle name="40 % - Markeringsfarve2 2 3 3 3 2 2 2" xfId="35652" xr:uid="{00000000-0005-0000-0000-0000603B0000}"/>
    <cellStyle name="40 % - Markeringsfarve2 2 3 3 3 2 3" xfId="28651" xr:uid="{00000000-0005-0000-0000-0000613B0000}"/>
    <cellStyle name="40 % - Markeringsfarve2 2 3 3 3 3" xfId="14784" xr:uid="{00000000-0005-0000-0000-0000623B0000}"/>
    <cellStyle name="40 % - Markeringsfarve2 2 3 3 3 3 2" xfId="32741" xr:uid="{00000000-0005-0000-0000-0000633B0000}"/>
    <cellStyle name="40 % - Markeringsfarve2 2 3 3 3 4" xfId="25739" xr:uid="{00000000-0005-0000-0000-0000643B0000}"/>
    <cellStyle name="40 % - Markeringsfarve2 2 3 3 4" xfId="8710" xr:uid="{00000000-0005-0000-0000-0000653B0000}"/>
    <cellStyle name="40 % - Markeringsfarve2 2 3 3 4 2" xfId="16499" xr:uid="{00000000-0005-0000-0000-0000663B0000}"/>
    <cellStyle name="40 % - Markeringsfarve2 2 3 3 4 2 2" xfId="34450" xr:uid="{00000000-0005-0000-0000-0000673B0000}"/>
    <cellStyle name="40 % - Markeringsfarve2 2 3 3 4 3" xfId="27449" xr:uid="{00000000-0005-0000-0000-0000683B0000}"/>
    <cellStyle name="40 % - Markeringsfarve2 2 3 3 5" xfId="14782" xr:uid="{00000000-0005-0000-0000-0000693B0000}"/>
    <cellStyle name="40 % - Markeringsfarve2 2 3 3 5 2" xfId="32739" xr:uid="{00000000-0005-0000-0000-00006A3B0000}"/>
    <cellStyle name="40 % - Markeringsfarve2 2 3 3 6" xfId="25737" xr:uid="{00000000-0005-0000-0000-00006B3B0000}"/>
    <cellStyle name="40 % - Markeringsfarve2 2 3 4" xfId="6360" xr:uid="{00000000-0005-0000-0000-00006C3B0000}"/>
    <cellStyle name="40 % - Markeringsfarve2 2 3 4 2" xfId="6361" xr:uid="{00000000-0005-0000-0000-00006D3B0000}"/>
    <cellStyle name="40 % - Markeringsfarve2 2 3 4 2 2" xfId="10850" xr:uid="{00000000-0005-0000-0000-00006E3B0000}"/>
    <cellStyle name="40 % - Markeringsfarve2 2 3 4 2 2 2" xfId="18622" xr:uid="{00000000-0005-0000-0000-00006F3B0000}"/>
    <cellStyle name="40 % - Markeringsfarve2 2 3 4 2 2 2 2" xfId="36573" xr:uid="{00000000-0005-0000-0000-0000703B0000}"/>
    <cellStyle name="40 % - Markeringsfarve2 2 3 4 2 2 3" xfId="29572" xr:uid="{00000000-0005-0000-0000-0000713B0000}"/>
    <cellStyle name="40 % - Markeringsfarve2 2 3 4 2 3" xfId="14786" xr:uid="{00000000-0005-0000-0000-0000723B0000}"/>
    <cellStyle name="40 % - Markeringsfarve2 2 3 4 2 3 2" xfId="32743" xr:uid="{00000000-0005-0000-0000-0000733B0000}"/>
    <cellStyle name="40 % - Markeringsfarve2 2 3 4 2 4" xfId="25741" xr:uid="{00000000-0005-0000-0000-0000743B0000}"/>
    <cellStyle name="40 % - Markeringsfarve2 2 3 4 3" xfId="6362" xr:uid="{00000000-0005-0000-0000-0000753B0000}"/>
    <cellStyle name="40 % - Markeringsfarve2 2 3 4 3 2" xfId="10126" xr:uid="{00000000-0005-0000-0000-0000763B0000}"/>
    <cellStyle name="40 % - Markeringsfarve2 2 3 4 3 2 2" xfId="17907" xr:uid="{00000000-0005-0000-0000-0000773B0000}"/>
    <cellStyle name="40 % - Markeringsfarve2 2 3 4 3 2 2 2" xfId="35858" xr:uid="{00000000-0005-0000-0000-0000783B0000}"/>
    <cellStyle name="40 % - Markeringsfarve2 2 3 4 3 2 3" xfId="28857" xr:uid="{00000000-0005-0000-0000-0000793B0000}"/>
    <cellStyle name="40 % - Markeringsfarve2 2 3 4 3 3" xfId="14787" xr:uid="{00000000-0005-0000-0000-00007A3B0000}"/>
    <cellStyle name="40 % - Markeringsfarve2 2 3 4 3 3 2" xfId="32744" xr:uid="{00000000-0005-0000-0000-00007B3B0000}"/>
    <cellStyle name="40 % - Markeringsfarve2 2 3 4 3 4" xfId="25742" xr:uid="{00000000-0005-0000-0000-00007C3B0000}"/>
    <cellStyle name="40 % - Markeringsfarve2 2 3 4 4" xfId="8711" xr:uid="{00000000-0005-0000-0000-00007D3B0000}"/>
    <cellStyle name="40 % - Markeringsfarve2 2 3 4 4 2" xfId="16500" xr:uid="{00000000-0005-0000-0000-00007E3B0000}"/>
    <cellStyle name="40 % - Markeringsfarve2 2 3 4 4 2 2" xfId="34451" xr:uid="{00000000-0005-0000-0000-00007F3B0000}"/>
    <cellStyle name="40 % - Markeringsfarve2 2 3 4 4 3" xfId="27450" xr:uid="{00000000-0005-0000-0000-0000803B0000}"/>
    <cellStyle name="40 % - Markeringsfarve2 2 3 4 5" xfId="14785" xr:uid="{00000000-0005-0000-0000-0000813B0000}"/>
    <cellStyle name="40 % - Markeringsfarve2 2 3 4 5 2" xfId="32742" xr:uid="{00000000-0005-0000-0000-0000823B0000}"/>
    <cellStyle name="40 % - Markeringsfarve2 2 3 4 6" xfId="25740" xr:uid="{00000000-0005-0000-0000-0000833B0000}"/>
    <cellStyle name="40 % - Markeringsfarve2 2 3 5" xfId="6363" xr:uid="{00000000-0005-0000-0000-0000843B0000}"/>
    <cellStyle name="40 % - Markeringsfarve2 2 3 5 2" xfId="6364" xr:uid="{00000000-0005-0000-0000-0000853B0000}"/>
    <cellStyle name="40 % - Markeringsfarve2 2 3 5 2 2" xfId="10967" xr:uid="{00000000-0005-0000-0000-0000863B0000}"/>
    <cellStyle name="40 % - Markeringsfarve2 2 3 5 2 2 2" xfId="18739" xr:uid="{00000000-0005-0000-0000-0000873B0000}"/>
    <cellStyle name="40 % - Markeringsfarve2 2 3 5 2 2 2 2" xfId="36690" xr:uid="{00000000-0005-0000-0000-0000883B0000}"/>
    <cellStyle name="40 % - Markeringsfarve2 2 3 5 2 2 3" xfId="29689" xr:uid="{00000000-0005-0000-0000-0000893B0000}"/>
    <cellStyle name="40 % - Markeringsfarve2 2 3 5 2 3" xfId="14789" xr:uid="{00000000-0005-0000-0000-00008A3B0000}"/>
    <cellStyle name="40 % - Markeringsfarve2 2 3 5 2 3 2" xfId="32746" xr:uid="{00000000-0005-0000-0000-00008B3B0000}"/>
    <cellStyle name="40 % - Markeringsfarve2 2 3 5 2 4" xfId="25744" xr:uid="{00000000-0005-0000-0000-00008C3B0000}"/>
    <cellStyle name="40 % - Markeringsfarve2 2 3 5 3" xfId="6365" xr:uid="{00000000-0005-0000-0000-00008D3B0000}"/>
    <cellStyle name="40 % - Markeringsfarve2 2 3 5 3 2" xfId="10243" xr:uid="{00000000-0005-0000-0000-00008E3B0000}"/>
    <cellStyle name="40 % - Markeringsfarve2 2 3 5 3 2 2" xfId="18024" xr:uid="{00000000-0005-0000-0000-00008F3B0000}"/>
    <cellStyle name="40 % - Markeringsfarve2 2 3 5 3 2 2 2" xfId="35975" xr:uid="{00000000-0005-0000-0000-0000903B0000}"/>
    <cellStyle name="40 % - Markeringsfarve2 2 3 5 3 2 3" xfId="28974" xr:uid="{00000000-0005-0000-0000-0000913B0000}"/>
    <cellStyle name="40 % - Markeringsfarve2 2 3 5 3 3" xfId="14790" xr:uid="{00000000-0005-0000-0000-0000923B0000}"/>
    <cellStyle name="40 % - Markeringsfarve2 2 3 5 3 3 2" xfId="32747" xr:uid="{00000000-0005-0000-0000-0000933B0000}"/>
    <cellStyle name="40 % - Markeringsfarve2 2 3 5 3 4" xfId="25745" xr:uid="{00000000-0005-0000-0000-0000943B0000}"/>
    <cellStyle name="40 % - Markeringsfarve2 2 3 5 4" xfId="8712" xr:uid="{00000000-0005-0000-0000-0000953B0000}"/>
    <cellStyle name="40 % - Markeringsfarve2 2 3 5 4 2" xfId="16501" xr:uid="{00000000-0005-0000-0000-0000963B0000}"/>
    <cellStyle name="40 % - Markeringsfarve2 2 3 5 4 2 2" xfId="34452" xr:uid="{00000000-0005-0000-0000-0000973B0000}"/>
    <cellStyle name="40 % - Markeringsfarve2 2 3 5 4 3" xfId="27451" xr:uid="{00000000-0005-0000-0000-0000983B0000}"/>
    <cellStyle name="40 % - Markeringsfarve2 2 3 5 5" xfId="14788" xr:uid="{00000000-0005-0000-0000-0000993B0000}"/>
    <cellStyle name="40 % - Markeringsfarve2 2 3 5 5 2" xfId="32745" xr:uid="{00000000-0005-0000-0000-00009A3B0000}"/>
    <cellStyle name="40 % - Markeringsfarve2 2 3 5 6" xfId="25743" xr:uid="{00000000-0005-0000-0000-00009B3B0000}"/>
    <cellStyle name="40 % - Markeringsfarve2 2 3 6" xfId="6366" xr:uid="{00000000-0005-0000-0000-00009C3B0000}"/>
    <cellStyle name="40 % - Markeringsfarve2 2 3 6 2" xfId="6367" xr:uid="{00000000-0005-0000-0000-00009D3B0000}"/>
    <cellStyle name="40 % - Markeringsfarve2 2 3 6 2 2" xfId="11043" xr:uid="{00000000-0005-0000-0000-00009E3B0000}"/>
    <cellStyle name="40 % - Markeringsfarve2 2 3 6 2 2 2" xfId="18815" xr:uid="{00000000-0005-0000-0000-00009F3B0000}"/>
    <cellStyle name="40 % - Markeringsfarve2 2 3 6 2 2 2 2" xfId="36766" xr:uid="{00000000-0005-0000-0000-0000A03B0000}"/>
    <cellStyle name="40 % - Markeringsfarve2 2 3 6 2 2 3" xfId="29765" xr:uid="{00000000-0005-0000-0000-0000A13B0000}"/>
    <cellStyle name="40 % - Markeringsfarve2 2 3 6 2 3" xfId="14792" xr:uid="{00000000-0005-0000-0000-0000A23B0000}"/>
    <cellStyle name="40 % - Markeringsfarve2 2 3 6 2 3 2" xfId="32749" xr:uid="{00000000-0005-0000-0000-0000A33B0000}"/>
    <cellStyle name="40 % - Markeringsfarve2 2 3 6 2 4" xfId="25747" xr:uid="{00000000-0005-0000-0000-0000A43B0000}"/>
    <cellStyle name="40 % - Markeringsfarve2 2 3 6 3" xfId="6368" xr:uid="{00000000-0005-0000-0000-0000A53B0000}"/>
    <cellStyle name="40 % - Markeringsfarve2 2 3 6 3 2" xfId="10320" xr:uid="{00000000-0005-0000-0000-0000A63B0000}"/>
    <cellStyle name="40 % - Markeringsfarve2 2 3 6 3 2 2" xfId="18101" xr:uid="{00000000-0005-0000-0000-0000A73B0000}"/>
    <cellStyle name="40 % - Markeringsfarve2 2 3 6 3 2 2 2" xfId="36052" xr:uid="{00000000-0005-0000-0000-0000A83B0000}"/>
    <cellStyle name="40 % - Markeringsfarve2 2 3 6 3 2 3" xfId="29051" xr:uid="{00000000-0005-0000-0000-0000A93B0000}"/>
    <cellStyle name="40 % - Markeringsfarve2 2 3 6 3 3" xfId="14793" xr:uid="{00000000-0005-0000-0000-0000AA3B0000}"/>
    <cellStyle name="40 % - Markeringsfarve2 2 3 6 3 3 2" xfId="32750" xr:uid="{00000000-0005-0000-0000-0000AB3B0000}"/>
    <cellStyle name="40 % - Markeringsfarve2 2 3 6 3 4" xfId="25748" xr:uid="{00000000-0005-0000-0000-0000AC3B0000}"/>
    <cellStyle name="40 % - Markeringsfarve2 2 3 6 4" xfId="8713" xr:uid="{00000000-0005-0000-0000-0000AD3B0000}"/>
    <cellStyle name="40 % - Markeringsfarve2 2 3 6 4 2" xfId="16502" xr:uid="{00000000-0005-0000-0000-0000AE3B0000}"/>
    <cellStyle name="40 % - Markeringsfarve2 2 3 6 4 2 2" xfId="34453" xr:uid="{00000000-0005-0000-0000-0000AF3B0000}"/>
    <cellStyle name="40 % - Markeringsfarve2 2 3 6 4 3" xfId="27452" xr:uid="{00000000-0005-0000-0000-0000B03B0000}"/>
    <cellStyle name="40 % - Markeringsfarve2 2 3 6 5" xfId="14791" xr:uid="{00000000-0005-0000-0000-0000B13B0000}"/>
    <cellStyle name="40 % - Markeringsfarve2 2 3 6 5 2" xfId="32748" xr:uid="{00000000-0005-0000-0000-0000B23B0000}"/>
    <cellStyle name="40 % - Markeringsfarve2 2 3 6 6" xfId="25746" xr:uid="{00000000-0005-0000-0000-0000B33B0000}"/>
    <cellStyle name="40 % - Markeringsfarve2 2 3 7" xfId="6369" xr:uid="{00000000-0005-0000-0000-0000B43B0000}"/>
    <cellStyle name="40 % - Markeringsfarve2 2 3 7 2" xfId="10493" xr:uid="{00000000-0005-0000-0000-0000B53B0000}"/>
    <cellStyle name="40 % - Markeringsfarve2 2 3 7 2 2" xfId="18265" xr:uid="{00000000-0005-0000-0000-0000B63B0000}"/>
    <cellStyle name="40 % - Markeringsfarve2 2 3 7 2 2 2" xfId="36216" xr:uid="{00000000-0005-0000-0000-0000B73B0000}"/>
    <cellStyle name="40 % - Markeringsfarve2 2 3 7 2 3" xfId="29215" xr:uid="{00000000-0005-0000-0000-0000B83B0000}"/>
    <cellStyle name="40 % - Markeringsfarve2 2 3 7 3" xfId="14794" xr:uid="{00000000-0005-0000-0000-0000B93B0000}"/>
    <cellStyle name="40 % - Markeringsfarve2 2 3 7 3 2" xfId="32751" xr:uid="{00000000-0005-0000-0000-0000BA3B0000}"/>
    <cellStyle name="40 % - Markeringsfarve2 2 3 7 4" xfId="25749" xr:uid="{00000000-0005-0000-0000-0000BB3B0000}"/>
    <cellStyle name="40 % - Markeringsfarve2 2 3 8" xfId="6370" xr:uid="{00000000-0005-0000-0000-0000BC3B0000}"/>
    <cellStyle name="40 % - Markeringsfarve2 2 3 8 2" xfId="9721" xr:uid="{00000000-0005-0000-0000-0000BD3B0000}"/>
    <cellStyle name="40 % - Markeringsfarve2 2 3 8 2 2" xfId="17503" xr:uid="{00000000-0005-0000-0000-0000BE3B0000}"/>
    <cellStyle name="40 % - Markeringsfarve2 2 3 8 2 2 2" xfId="35454" xr:uid="{00000000-0005-0000-0000-0000BF3B0000}"/>
    <cellStyle name="40 % - Markeringsfarve2 2 3 8 2 3" xfId="28453" xr:uid="{00000000-0005-0000-0000-0000C03B0000}"/>
    <cellStyle name="40 % - Markeringsfarve2 2 3 8 3" xfId="14795" xr:uid="{00000000-0005-0000-0000-0000C13B0000}"/>
    <cellStyle name="40 % - Markeringsfarve2 2 3 8 3 2" xfId="32752" xr:uid="{00000000-0005-0000-0000-0000C23B0000}"/>
    <cellStyle name="40 % - Markeringsfarve2 2 3 8 4" xfId="25750" xr:uid="{00000000-0005-0000-0000-0000C33B0000}"/>
    <cellStyle name="40 % - Markeringsfarve2 2 3 9" xfId="8708" xr:uid="{00000000-0005-0000-0000-0000C43B0000}"/>
    <cellStyle name="40 % - Markeringsfarve2 2 3 9 2" xfId="16497" xr:uid="{00000000-0005-0000-0000-0000C53B0000}"/>
    <cellStyle name="40 % - Markeringsfarve2 2 3 9 2 2" xfId="34448" xr:uid="{00000000-0005-0000-0000-0000C63B0000}"/>
    <cellStyle name="40 % - Markeringsfarve2 2 3 9 3" xfId="27447" xr:uid="{00000000-0005-0000-0000-0000C73B0000}"/>
    <cellStyle name="40 % - Markeringsfarve2 2 4" xfId="2958" xr:uid="{00000000-0005-0000-0000-0000C83B0000}"/>
    <cellStyle name="40 % - Markeringsfarve2 2 4 2" xfId="6372" xr:uid="{00000000-0005-0000-0000-0000C93B0000}"/>
    <cellStyle name="40 % - Markeringsfarve2 2 4 2 2" xfId="10534" xr:uid="{00000000-0005-0000-0000-0000CA3B0000}"/>
    <cellStyle name="40 % - Markeringsfarve2 2 4 2 2 2" xfId="18306" xr:uid="{00000000-0005-0000-0000-0000CB3B0000}"/>
    <cellStyle name="40 % - Markeringsfarve2 2 4 2 2 2 2" xfId="36257" xr:uid="{00000000-0005-0000-0000-0000CC3B0000}"/>
    <cellStyle name="40 % - Markeringsfarve2 2 4 2 2 3" xfId="29256" xr:uid="{00000000-0005-0000-0000-0000CD3B0000}"/>
    <cellStyle name="40 % - Markeringsfarve2 2 4 2 3" xfId="14797" xr:uid="{00000000-0005-0000-0000-0000CE3B0000}"/>
    <cellStyle name="40 % - Markeringsfarve2 2 4 2 3 2" xfId="32754" xr:uid="{00000000-0005-0000-0000-0000CF3B0000}"/>
    <cellStyle name="40 % - Markeringsfarve2 2 4 2 4" xfId="25752" xr:uid="{00000000-0005-0000-0000-0000D03B0000}"/>
    <cellStyle name="40 % - Markeringsfarve2 2 4 3" xfId="6373" xr:uid="{00000000-0005-0000-0000-0000D13B0000}"/>
    <cellStyle name="40 % - Markeringsfarve2 2 4 3 2" xfId="9764" xr:uid="{00000000-0005-0000-0000-0000D23B0000}"/>
    <cellStyle name="40 % - Markeringsfarve2 2 4 3 2 2" xfId="17546" xr:uid="{00000000-0005-0000-0000-0000D33B0000}"/>
    <cellStyle name="40 % - Markeringsfarve2 2 4 3 2 2 2" xfId="35497" xr:uid="{00000000-0005-0000-0000-0000D43B0000}"/>
    <cellStyle name="40 % - Markeringsfarve2 2 4 3 2 3" xfId="28496" xr:uid="{00000000-0005-0000-0000-0000D53B0000}"/>
    <cellStyle name="40 % - Markeringsfarve2 2 4 3 3" xfId="14798" xr:uid="{00000000-0005-0000-0000-0000D63B0000}"/>
    <cellStyle name="40 % - Markeringsfarve2 2 4 3 3 2" xfId="32755" xr:uid="{00000000-0005-0000-0000-0000D73B0000}"/>
    <cellStyle name="40 % - Markeringsfarve2 2 4 3 4" xfId="25753" xr:uid="{00000000-0005-0000-0000-0000D83B0000}"/>
    <cellStyle name="40 % - Markeringsfarve2 2 4 4" xfId="8714" xr:uid="{00000000-0005-0000-0000-0000D93B0000}"/>
    <cellStyle name="40 % - Markeringsfarve2 2 4 4 2" xfId="16503" xr:uid="{00000000-0005-0000-0000-0000DA3B0000}"/>
    <cellStyle name="40 % - Markeringsfarve2 2 4 4 2 2" xfId="34454" xr:uid="{00000000-0005-0000-0000-0000DB3B0000}"/>
    <cellStyle name="40 % - Markeringsfarve2 2 4 4 3" xfId="27453" xr:uid="{00000000-0005-0000-0000-0000DC3B0000}"/>
    <cellStyle name="40 % - Markeringsfarve2 2 4 5" xfId="14796" xr:uid="{00000000-0005-0000-0000-0000DD3B0000}"/>
    <cellStyle name="40 % - Markeringsfarve2 2 4 5 2" xfId="32753" xr:uid="{00000000-0005-0000-0000-0000DE3B0000}"/>
    <cellStyle name="40 % - Markeringsfarve2 2 4 6" xfId="6371" xr:uid="{00000000-0005-0000-0000-0000DF3B0000}"/>
    <cellStyle name="40 % - Markeringsfarve2 2 4 6 2" xfId="25751" xr:uid="{00000000-0005-0000-0000-0000E03B0000}"/>
    <cellStyle name="40 % - Markeringsfarve2 2 4 7" xfId="22336" xr:uid="{00000000-0005-0000-0000-0000E13B0000}"/>
    <cellStyle name="40 % - Markeringsfarve2 2 5" xfId="6374" xr:uid="{00000000-0005-0000-0000-0000E23B0000}"/>
    <cellStyle name="40 % - Markeringsfarve2 2 5 2" xfId="6375" xr:uid="{00000000-0005-0000-0000-0000E33B0000}"/>
    <cellStyle name="40 % - Markeringsfarve2 2 5 2 2" xfId="10687" xr:uid="{00000000-0005-0000-0000-0000E43B0000}"/>
    <cellStyle name="40 % - Markeringsfarve2 2 5 2 2 2" xfId="18459" xr:uid="{00000000-0005-0000-0000-0000E53B0000}"/>
    <cellStyle name="40 % - Markeringsfarve2 2 5 2 2 2 2" xfId="36410" xr:uid="{00000000-0005-0000-0000-0000E63B0000}"/>
    <cellStyle name="40 % - Markeringsfarve2 2 5 2 2 3" xfId="29409" xr:uid="{00000000-0005-0000-0000-0000E73B0000}"/>
    <cellStyle name="40 % - Markeringsfarve2 2 5 2 3" xfId="14800" xr:uid="{00000000-0005-0000-0000-0000E83B0000}"/>
    <cellStyle name="40 % - Markeringsfarve2 2 5 2 3 2" xfId="32757" xr:uid="{00000000-0005-0000-0000-0000E93B0000}"/>
    <cellStyle name="40 % - Markeringsfarve2 2 5 2 4" xfId="25755" xr:uid="{00000000-0005-0000-0000-0000EA3B0000}"/>
    <cellStyle name="40 % - Markeringsfarve2 2 5 3" xfId="6376" xr:uid="{00000000-0005-0000-0000-0000EB3B0000}"/>
    <cellStyle name="40 % - Markeringsfarve2 2 5 3 2" xfId="9917" xr:uid="{00000000-0005-0000-0000-0000EC3B0000}"/>
    <cellStyle name="40 % - Markeringsfarve2 2 5 3 2 2" xfId="17699" xr:uid="{00000000-0005-0000-0000-0000ED3B0000}"/>
    <cellStyle name="40 % - Markeringsfarve2 2 5 3 2 2 2" xfId="35650" xr:uid="{00000000-0005-0000-0000-0000EE3B0000}"/>
    <cellStyle name="40 % - Markeringsfarve2 2 5 3 2 3" xfId="28649" xr:uid="{00000000-0005-0000-0000-0000EF3B0000}"/>
    <cellStyle name="40 % - Markeringsfarve2 2 5 3 3" xfId="14801" xr:uid="{00000000-0005-0000-0000-0000F03B0000}"/>
    <cellStyle name="40 % - Markeringsfarve2 2 5 3 3 2" xfId="32758" xr:uid="{00000000-0005-0000-0000-0000F13B0000}"/>
    <cellStyle name="40 % - Markeringsfarve2 2 5 3 4" xfId="25756" xr:uid="{00000000-0005-0000-0000-0000F23B0000}"/>
    <cellStyle name="40 % - Markeringsfarve2 2 5 4" xfId="8715" xr:uid="{00000000-0005-0000-0000-0000F33B0000}"/>
    <cellStyle name="40 % - Markeringsfarve2 2 5 4 2" xfId="16504" xr:uid="{00000000-0005-0000-0000-0000F43B0000}"/>
    <cellStyle name="40 % - Markeringsfarve2 2 5 4 2 2" xfId="34455" xr:uid="{00000000-0005-0000-0000-0000F53B0000}"/>
    <cellStyle name="40 % - Markeringsfarve2 2 5 4 3" xfId="27454" xr:uid="{00000000-0005-0000-0000-0000F63B0000}"/>
    <cellStyle name="40 % - Markeringsfarve2 2 5 5" xfId="14799" xr:uid="{00000000-0005-0000-0000-0000F73B0000}"/>
    <cellStyle name="40 % - Markeringsfarve2 2 5 5 2" xfId="32756" xr:uid="{00000000-0005-0000-0000-0000F83B0000}"/>
    <cellStyle name="40 % - Markeringsfarve2 2 5 6" xfId="25754" xr:uid="{00000000-0005-0000-0000-0000F93B0000}"/>
    <cellStyle name="40 % - Markeringsfarve2 2 6" xfId="6377" xr:uid="{00000000-0005-0000-0000-0000FA3B0000}"/>
    <cellStyle name="40 % - Markeringsfarve2 2 6 2" xfId="6378" xr:uid="{00000000-0005-0000-0000-0000FB3B0000}"/>
    <cellStyle name="40 % - Markeringsfarve2 2 6 2 2" xfId="10772" xr:uid="{00000000-0005-0000-0000-0000FC3B0000}"/>
    <cellStyle name="40 % - Markeringsfarve2 2 6 2 2 2" xfId="18544" xr:uid="{00000000-0005-0000-0000-0000FD3B0000}"/>
    <cellStyle name="40 % - Markeringsfarve2 2 6 2 2 2 2" xfId="36495" xr:uid="{00000000-0005-0000-0000-0000FE3B0000}"/>
    <cellStyle name="40 % - Markeringsfarve2 2 6 2 2 3" xfId="29494" xr:uid="{00000000-0005-0000-0000-0000FF3B0000}"/>
    <cellStyle name="40 % - Markeringsfarve2 2 6 2 3" xfId="14803" xr:uid="{00000000-0005-0000-0000-0000003C0000}"/>
    <cellStyle name="40 % - Markeringsfarve2 2 6 2 3 2" xfId="32760" xr:uid="{00000000-0005-0000-0000-0000013C0000}"/>
    <cellStyle name="40 % - Markeringsfarve2 2 6 2 4" xfId="25758" xr:uid="{00000000-0005-0000-0000-0000023C0000}"/>
    <cellStyle name="40 % - Markeringsfarve2 2 6 3" xfId="6379" xr:uid="{00000000-0005-0000-0000-0000033C0000}"/>
    <cellStyle name="40 % - Markeringsfarve2 2 6 3 2" xfId="10048" xr:uid="{00000000-0005-0000-0000-0000043C0000}"/>
    <cellStyle name="40 % - Markeringsfarve2 2 6 3 2 2" xfId="17829" xr:uid="{00000000-0005-0000-0000-0000053C0000}"/>
    <cellStyle name="40 % - Markeringsfarve2 2 6 3 2 2 2" xfId="35780" xr:uid="{00000000-0005-0000-0000-0000063C0000}"/>
    <cellStyle name="40 % - Markeringsfarve2 2 6 3 2 3" xfId="28779" xr:uid="{00000000-0005-0000-0000-0000073C0000}"/>
    <cellStyle name="40 % - Markeringsfarve2 2 6 3 3" xfId="14804" xr:uid="{00000000-0005-0000-0000-0000083C0000}"/>
    <cellStyle name="40 % - Markeringsfarve2 2 6 3 3 2" xfId="32761" xr:uid="{00000000-0005-0000-0000-0000093C0000}"/>
    <cellStyle name="40 % - Markeringsfarve2 2 6 3 4" xfId="25759" xr:uid="{00000000-0005-0000-0000-00000A3C0000}"/>
    <cellStyle name="40 % - Markeringsfarve2 2 6 4" xfId="8716" xr:uid="{00000000-0005-0000-0000-00000B3C0000}"/>
    <cellStyle name="40 % - Markeringsfarve2 2 6 4 2" xfId="16505" xr:uid="{00000000-0005-0000-0000-00000C3C0000}"/>
    <cellStyle name="40 % - Markeringsfarve2 2 6 4 2 2" xfId="34456" xr:uid="{00000000-0005-0000-0000-00000D3C0000}"/>
    <cellStyle name="40 % - Markeringsfarve2 2 6 4 3" xfId="27455" xr:uid="{00000000-0005-0000-0000-00000E3C0000}"/>
    <cellStyle name="40 % - Markeringsfarve2 2 6 5" xfId="14802" xr:uid="{00000000-0005-0000-0000-00000F3C0000}"/>
    <cellStyle name="40 % - Markeringsfarve2 2 6 5 2" xfId="32759" xr:uid="{00000000-0005-0000-0000-0000103C0000}"/>
    <cellStyle name="40 % - Markeringsfarve2 2 6 6" xfId="25757" xr:uid="{00000000-0005-0000-0000-0000113C0000}"/>
    <cellStyle name="40 % - Markeringsfarve2 2 7" xfId="6380" xr:uid="{00000000-0005-0000-0000-0000123C0000}"/>
    <cellStyle name="40 % - Markeringsfarve2 2 7 2" xfId="6381" xr:uid="{00000000-0005-0000-0000-0000133C0000}"/>
    <cellStyle name="40 % - Markeringsfarve2 2 7 2 2" xfId="10889" xr:uid="{00000000-0005-0000-0000-0000143C0000}"/>
    <cellStyle name="40 % - Markeringsfarve2 2 7 2 2 2" xfId="18661" xr:uid="{00000000-0005-0000-0000-0000153C0000}"/>
    <cellStyle name="40 % - Markeringsfarve2 2 7 2 2 2 2" xfId="36612" xr:uid="{00000000-0005-0000-0000-0000163C0000}"/>
    <cellStyle name="40 % - Markeringsfarve2 2 7 2 2 3" xfId="29611" xr:uid="{00000000-0005-0000-0000-0000173C0000}"/>
    <cellStyle name="40 % - Markeringsfarve2 2 7 2 3" xfId="14806" xr:uid="{00000000-0005-0000-0000-0000183C0000}"/>
    <cellStyle name="40 % - Markeringsfarve2 2 7 2 3 2" xfId="32763" xr:uid="{00000000-0005-0000-0000-0000193C0000}"/>
    <cellStyle name="40 % - Markeringsfarve2 2 7 2 4" xfId="25761" xr:uid="{00000000-0005-0000-0000-00001A3C0000}"/>
    <cellStyle name="40 % - Markeringsfarve2 2 7 3" xfId="6382" xr:uid="{00000000-0005-0000-0000-00001B3C0000}"/>
    <cellStyle name="40 % - Markeringsfarve2 2 7 3 2" xfId="10165" xr:uid="{00000000-0005-0000-0000-00001C3C0000}"/>
    <cellStyle name="40 % - Markeringsfarve2 2 7 3 2 2" xfId="17946" xr:uid="{00000000-0005-0000-0000-00001D3C0000}"/>
    <cellStyle name="40 % - Markeringsfarve2 2 7 3 2 2 2" xfId="35897" xr:uid="{00000000-0005-0000-0000-00001E3C0000}"/>
    <cellStyle name="40 % - Markeringsfarve2 2 7 3 2 3" xfId="28896" xr:uid="{00000000-0005-0000-0000-00001F3C0000}"/>
    <cellStyle name="40 % - Markeringsfarve2 2 7 3 3" xfId="14807" xr:uid="{00000000-0005-0000-0000-0000203C0000}"/>
    <cellStyle name="40 % - Markeringsfarve2 2 7 3 3 2" xfId="32764" xr:uid="{00000000-0005-0000-0000-0000213C0000}"/>
    <cellStyle name="40 % - Markeringsfarve2 2 7 3 4" xfId="25762" xr:uid="{00000000-0005-0000-0000-0000223C0000}"/>
    <cellStyle name="40 % - Markeringsfarve2 2 7 4" xfId="8717" xr:uid="{00000000-0005-0000-0000-0000233C0000}"/>
    <cellStyle name="40 % - Markeringsfarve2 2 7 4 2" xfId="16506" xr:uid="{00000000-0005-0000-0000-0000243C0000}"/>
    <cellStyle name="40 % - Markeringsfarve2 2 7 4 2 2" xfId="34457" xr:uid="{00000000-0005-0000-0000-0000253C0000}"/>
    <cellStyle name="40 % - Markeringsfarve2 2 7 4 3" xfId="27456" xr:uid="{00000000-0005-0000-0000-0000263C0000}"/>
    <cellStyle name="40 % - Markeringsfarve2 2 7 5" xfId="14805" xr:uid="{00000000-0005-0000-0000-0000273C0000}"/>
    <cellStyle name="40 % - Markeringsfarve2 2 7 5 2" xfId="32762" xr:uid="{00000000-0005-0000-0000-0000283C0000}"/>
    <cellStyle name="40 % - Markeringsfarve2 2 7 6" xfId="25760" xr:uid="{00000000-0005-0000-0000-0000293C0000}"/>
    <cellStyle name="40 % - Markeringsfarve2 2 8" xfId="6383" xr:uid="{00000000-0005-0000-0000-00002A3C0000}"/>
    <cellStyle name="40 % - Markeringsfarve2 2 8 2" xfId="6384" xr:uid="{00000000-0005-0000-0000-00002B3C0000}"/>
    <cellStyle name="40 % - Markeringsfarve2 2 8 2 2" xfId="11041" xr:uid="{00000000-0005-0000-0000-00002C3C0000}"/>
    <cellStyle name="40 % - Markeringsfarve2 2 8 2 2 2" xfId="18813" xr:uid="{00000000-0005-0000-0000-00002D3C0000}"/>
    <cellStyle name="40 % - Markeringsfarve2 2 8 2 2 2 2" xfId="36764" xr:uid="{00000000-0005-0000-0000-00002E3C0000}"/>
    <cellStyle name="40 % - Markeringsfarve2 2 8 2 2 3" xfId="29763" xr:uid="{00000000-0005-0000-0000-00002F3C0000}"/>
    <cellStyle name="40 % - Markeringsfarve2 2 8 2 3" xfId="14809" xr:uid="{00000000-0005-0000-0000-0000303C0000}"/>
    <cellStyle name="40 % - Markeringsfarve2 2 8 2 3 2" xfId="32766" xr:uid="{00000000-0005-0000-0000-0000313C0000}"/>
    <cellStyle name="40 % - Markeringsfarve2 2 8 2 4" xfId="25764" xr:uid="{00000000-0005-0000-0000-0000323C0000}"/>
    <cellStyle name="40 % - Markeringsfarve2 2 8 3" xfId="6385" xr:uid="{00000000-0005-0000-0000-0000333C0000}"/>
    <cellStyle name="40 % - Markeringsfarve2 2 8 3 2" xfId="10318" xr:uid="{00000000-0005-0000-0000-0000343C0000}"/>
    <cellStyle name="40 % - Markeringsfarve2 2 8 3 2 2" xfId="18099" xr:uid="{00000000-0005-0000-0000-0000353C0000}"/>
    <cellStyle name="40 % - Markeringsfarve2 2 8 3 2 2 2" xfId="36050" xr:uid="{00000000-0005-0000-0000-0000363C0000}"/>
    <cellStyle name="40 % - Markeringsfarve2 2 8 3 2 3" xfId="29049" xr:uid="{00000000-0005-0000-0000-0000373C0000}"/>
    <cellStyle name="40 % - Markeringsfarve2 2 8 3 3" xfId="14810" xr:uid="{00000000-0005-0000-0000-0000383C0000}"/>
    <cellStyle name="40 % - Markeringsfarve2 2 8 3 3 2" xfId="32767" xr:uid="{00000000-0005-0000-0000-0000393C0000}"/>
    <cellStyle name="40 % - Markeringsfarve2 2 8 3 4" xfId="25765" xr:uid="{00000000-0005-0000-0000-00003A3C0000}"/>
    <cellStyle name="40 % - Markeringsfarve2 2 8 4" xfId="8718" xr:uid="{00000000-0005-0000-0000-00003B3C0000}"/>
    <cellStyle name="40 % - Markeringsfarve2 2 8 4 2" xfId="16507" xr:uid="{00000000-0005-0000-0000-00003C3C0000}"/>
    <cellStyle name="40 % - Markeringsfarve2 2 8 4 2 2" xfId="34458" xr:uid="{00000000-0005-0000-0000-00003D3C0000}"/>
    <cellStyle name="40 % - Markeringsfarve2 2 8 4 3" xfId="27457" xr:uid="{00000000-0005-0000-0000-00003E3C0000}"/>
    <cellStyle name="40 % - Markeringsfarve2 2 8 5" xfId="14808" xr:uid="{00000000-0005-0000-0000-00003F3C0000}"/>
    <cellStyle name="40 % - Markeringsfarve2 2 8 5 2" xfId="32765" xr:uid="{00000000-0005-0000-0000-0000403C0000}"/>
    <cellStyle name="40 % - Markeringsfarve2 2 8 6" xfId="25763" xr:uid="{00000000-0005-0000-0000-0000413C0000}"/>
    <cellStyle name="40 % - Markeringsfarve2 2 9" xfId="6386" xr:uid="{00000000-0005-0000-0000-0000423C0000}"/>
    <cellStyle name="40 % - Markeringsfarve2 2 9 2" xfId="10415" xr:uid="{00000000-0005-0000-0000-0000433C0000}"/>
    <cellStyle name="40 % - Markeringsfarve2 2 9 2 2" xfId="18187" xr:uid="{00000000-0005-0000-0000-0000443C0000}"/>
    <cellStyle name="40 % - Markeringsfarve2 2 9 2 2 2" xfId="36138" xr:uid="{00000000-0005-0000-0000-0000453C0000}"/>
    <cellStyle name="40 % - Markeringsfarve2 2 9 2 3" xfId="29137" xr:uid="{00000000-0005-0000-0000-0000463C0000}"/>
    <cellStyle name="40 % - Markeringsfarve2 2 9 3" xfId="14811" xr:uid="{00000000-0005-0000-0000-0000473C0000}"/>
    <cellStyle name="40 % - Markeringsfarve2 2 9 3 2" xfId="32768" xr:uid="{00000000-0005-0000-0000-0000483C0000}"/>
    <cellStyle name="40 % - Markeringsfarve2 2 9 4" xfId="25766" xr:uid="{00000000-0005-0000-0000-0000493C0000}"/>
    <cellStyle name="40 % - Markeringsfarve2 3" xfId="2959" xr:uid="{00000000-0005-0000-0000-00004A3C0000}"/>
    <cellStyle name="40 % - Markeringsfarve2 3 10" xfId="6388" xr:uid="{00000000-0005-0000-0000-00004B3C0000}"/>
    <cellStyle name="40 % - Markeringsfarve2 3 10 2" xfId="9628" xr:uid="{00000000-0005-0000-0000-00004C3C0000}"/>
    <cellStyle name="40 % - Markeringsfarve2 3 10 2 2" xfId="17411" xr:uid="{00000000-0005-0000-0000-00004D3C0000}"/>
    <cellStyle name="40 % - Markeringsfarve2 3 10 2 2 2" xfId="35362" xr:uid="{00000000-0005-0000-0000-00004E3C0000}"/>
    <cellStyle name="40 % - Markeringsfarve2 3 10 2 3" xfId="28361" xr:uid="{00000000-0005-0000-0000-00004F3C0000}"/>
    <cellStyle name="40 % - Markeringsfarve2 3 10 3" xfId="14813" xr:uid="{00000000-0005-0000-0000-0000503C0000}"/>
    <cellStyle name="40 % - Markeringsfarve2 3 10 3 2" xfId="32770" xr:uid="{00000000-0005-0000-0000-0000513C0000}"/>
    <cellStyle name="40 % - Markeringsfarve2 3 10 4" xfId="25768" xr:uid="{00000000-0005-0000-0000-0000523C0000}"/>
    <cellStyle name="40 % - Markeringsfarve2 3 11" xfId="8719" xr:uid="{00000000-0005-0000-0000-0000533C0000}"/>
    <cellStyle name="40 % - Markeringsfarve2 3 11 2" xfId="16508" xr:uid="{00000000-0005-0000-0000-0000543C0000}"/>
    <cellStyle name="40 % - Markeringsfarve2 3 11 2 2" xfId="34459" xr:uid="{00000000-0005-0000-0000-0000553C0000}"/>
    <cellStyle name="40 % - Markeringsfarve2 3 11 3" xfId="27458" xr:uid="{00000000-0005-0000-0000-0000563C0000}"/>
    <cellStyle name="40 % - Markeringsfarve2 3 12" xfId="14812" xr:uid="{00000000-0005-0000-0000-0000573C0000}"/>
    <cellStyle name="40 % - Markeringsfarve2 3 12 2" xfId="32769" xr:uid="{00000000-0005-0000-0000-0000583C0000}"/>
    <cellStyle name="40 % - Markeringsfarve2 3 13" xfId="6387" xr:uid="{00000000-0005-0000-0000-0000593C0000}"/>
    <cellStyle name="40 % - Markeringsfarve2 3 13 2" xfId="25767" xr:uid="{00000000-0005-0000-0000-00005A3C0000}"/>
    <cellStyle name="40 % - Markeringsfarve2 3 14" xfId="22337" xr:uid="{00000000-0005-0000-0000-00005B3C0000}"/>
    <cellStyle name="40 % - Markeringsfarve2 3 2" xfId="2960" xr:uid="{00000000-0005-0000-0000-00005C3C0000}"/>
    <cellStyle name="40 % - Markeringsfarve2 3 2 10" xfId="14814" xr:uid="{00000000-0005-0000-0000-00005D3C0000}"/>
    <cellStyle name="40 % - Markeringsfarve2 3 2 10 2" xfId="32771" xr:uid="{00000000-0005-0000-0000-00005E3C0000}"/>
    <cellStyle name="40 % - Markeringsfarve2 3 2 11" xfId="6389" xr:uid="{00000000-0005-0000-0000-00005F3C0000}"/>
    <cellStyle name="40 % - Markeringsfarve2 3 2 11 2" xfId="25769" xr:uid="{00000000-0005-0000-0000-0000603C0000}"/>
    <cellStyle name="40 % - Markeringsfarve2 3 2 12" xfId="22338" xr:uid="{00000000-0005-0000-0000-0000613C0000}"/>
    <cellStyle name="40 % - Markeringsfarve2 3 2 2" xfId="6390" xr:uid="{00000000-0005-0000-0000-0000623C0000}"/>
    <cellStyle name="40 % - Markeringsfarve2 3 2 2 2" xfId="6391" xr:uid="{00000000-0005-0000-0000-0000633C0000}"/>
    <cellStyle name="40 % - Markeringsfarve2 3 2 2 2 2" xfId="10561" xr:uid="{00000000-0005-0000-0000-0000643C0000}"/>
    <cellStyle name="40 % - Markeringsfarve2 3 2 2 2 2 2" xfId="18333" xr:uid="{00000000-0005-0000-0000-0000653C0000}"/>
    <cellStyle name="40 % - Markeringsfarve2 3 2 2 2 2 2 2" xfId="36284" xr:uid="{00000000-0005-0000-0000-0000663C0000}"/>
    <cellStyle name="40 % - Markeringsfarve2 3 2 2 2 2 3" xfId="29283" xr:uid="{00000000-0005-0000-0000-0000673C0000}"/>
    <cellStyle name="40 % - Markeringsfarve2 3 2 2 2 3" xfId="14816" xr:uid="{00000000-0005-0000-0000-0000683C0000}"/>
    <cellStyle name="40 % - Markeringsfarve2 3 2 2 2 3 2" xfId="32773" xr:uid="{00000000-0005-0000-0000-0000693C0000}"/>
    <cellStyle name="40 % - Markeringsfarve2 3 2 2 2 4" xfId="25771" xr:uid="{00000000-0005-0000-0000-00006A3C0000}"/>
    <cellStyle name="40 % - Markeringsfarve2 3 2 2 3" xfId="6392" xr:uid="{00000000-0005-0000-0000-00006B3C0000}"/>
    <cellStyle name="40 % - Markeringsfarve2 3 2 2 3 2" xfId="9791" xr:uid="{00000000-0005-0000-0000-00006C3C0000}"/>
    <cellStyle name="40 % - Markeringsfarve2 3 2 2 3 2 2" xfId="17573" xr:uid="{00000000-0005-0000-0000-00006D3C0000}"/>
    <cellStyle name="40 % - Markeringsfarve2 3 2 2 3 2 2 2" xfId="35524" xr:uid="{00000000-0005-0000-0000-00006E3C0000}"/>
    <cellStyle name="40 % - Markeringsfarve2 3 2 2 3 2 3" xfId="28523" xr:uid="{00000000-0005-0000-0000-00006F3C0000}"/>
    <cellStyle name="40 % - Markeringsfarve2 3 2 2 3 3" xfId="14817" xr:uid="{00000000-0005-0000-0000-0000703C0000}"/>
    <cellStyle name="40 % - Markeringsfarve2 3 2 2 3 3 2" xfId="32774" xr:uid="{00000000-0005-0000-0000-0000713C0000}"/>
    <cellStyle name="40 % - Markeringsfarve2 3 2 2 3 4" xfId="25772" xr:uid="{00000000-0005-0000-0000-0000723C0000}"/>
    <cellStyle name="40 % - Markeringsfarve2 3 2 2 4" xfId="8721" xr:uid="{00000000-0005-0000-0000-0000733C0000}"/>
    <cellStyle name="40 % - Markeringsfarve2 3 2 2 4 2" xfId="16510" xr:uid="{00000000-0005-0000-0000-0000743C0000}"/>
    <cellStyle name="40 % - Markeringsfarve2 3 2 2 4 2 2" xfId="34461" xr:uid="{00000000-0005-0000-0000-0000753C0000}"/>
    <cellStyle name="40 % - Markeringsfarve2 3 2 2 4 3" xfId="27460" xr:uid="{00000000-0005-0000-0000-0000763C0000}"/>
    <cellStyle name="40 % - Markeringsfarve2 3 2 2 5" xfId="14815" xr:uid="{00000000-0005-0000-0000-0000773C0000}"/>
    <cellStyle name="40 % - Markeringsfarve2 3 2 2 5 2" xfId="32772" xr:uid="{00000000-0005-0000-0000-0000783C0000}"/>
    <cellStyle name="40 % - Markeringsfarve2 3 2 2 6" xfId="25770" xr:uid="{00000000-0005-0000-0000-0000793C0000}"/>
    <cellStyle name="40 % - Markeringsfarve2 3 2 3" xfId="6393" xr:uid="{00000000-0005-0000-0000-00007A3C0000}"/>
    <cellStyle name="40 % - Markeringsfarve2 3 2 3 2" xfId="6394" xr:uid="{00000000-0005-0000-0000-00007B3C0000}"/>
    <cellStyle name="40 % - Markeringsfarve2 3 2 3 2 2" xfId="10691" xr:uid="{00000000-0005-0000-0000-00007C3C0000}"/>
    <cellStyle name="40 % - Markeringsfarve2 3 2 3 2 2 2" xfId="18463" xr:uid="{00000000-0005-0000-0000-00007D3C0000}"/>
    <cellStyle name="40 % - Markeringsfarve2 3 2 3 2 2 2 2" xfId="36414" xr:uid="{00000000-0005-0000-0000-00007E3C0000}"/>
    <cellStyle name="40 % - Markeringsfarve2 3 2 3 2 2 3" xfId="29413" xr:uid="{00000000-0005-0000-0000-00007F3C0000}"/>
    <cellStyle name="40 % - Markeringsfarve2 3 2 3 2 3" xfId="14819" xr:uid="{00000000-0005-0000-0000-0000803C0000}"/>
    <cellStyle name="40 % - Markeringsfarve2 3 2 3 2 3 2" xfId="32776" xr:uid="{00000000-0005-0000-0000-0000813C0000}"/>
    <cellStyle name="40 % - Markeringsfarve2 3 2 3 2 4" xfId="25774" xr:uid="{00000000-0005-0000-0000-0000823C0000}"/>
    <cellStyle name="40 % - Markeringsfarve2 3 2 3 3" xfId="6395" xr:uid="{00000000-0005-0000-0000-0000833C0000}"/>
    <cellStyle name="40 % - Markeringsfarve2 3 2 3 3 2" xfId="9921" xr:uid="{00000000-0005-0000-0000-0000843C0000}"/>
    <cellStyle name="40 % - Markeringsfarve2 3 2 3 3 2 2" xfId="17703" xr:uid="{00000000-0005-0000-0000-0000853C0000}"/>
    <cellStyle name="40 % - Markeringsfarve2 3 2 3 3 2 2 2" xfId="35654" xr:uid="{00000000-0005-0000-0000-0000863C0000}"/>
    <cellStyle name="40 % - Markeringsfarve2 3 2 3 3 2 3" xfId="28653" xr:uid="{00000000-0005-0000-0000-0000873C0000}"/>
    <cellStyle name="40 % - Markeringsfarve2 3 2 3 3 3" xfId="14820" xr:uid="{00000000-0005-0000-0000-0000883C0000}"/>
    <cellStyle name="40 % - Markeringsfarve2 3 2 3 3 3 2" xfId="32777" xr:uid="{00000000-0005-0000-0000-0000893C0000}"/>
    <cellStyle name="40 % - Markeringsfarve2 3 2 3 3 4" xfId="25775" xr:uid="{00000000-0005-0000-0000-00008A3C0000}"/>
    <cellStyle name="40 % - Markeringsfarve2 3 2 3 4" xfId="8722" xr:uid="{00000000-0005-0000-0000-00008B3C0000}"/>
    <cellStyle name="40 % - Markeringsfarve2 3 2 3 4 2" xfId="16511" xr:uid="{00000000-0005-0000-0000-00008C3C0000}"/>
    <cellStyle name="40 % - Markeringsfarve2 3 2 3 4 2 2" xfId="34462" xr:uid="{00000000-0005-0000-0000-00008D3C0000}"/>
    <cellStyle name="40 % - Markeringsfarve2 3 2 3 4 3" xfId="27461" xr:uid="{00000000-0005-0000-0000-00008E3C0000}"/>
    <cellStyle name="40 % - Markeringsfarve2 3 2 3 5" xfId="14818" xr:uid="{00000000-0005-0000-0000-00008F3C0000}"/>
    <cellStyle name="40 % - Markeringsfarve2 3 2 3 5 2" xfId="32775" xr:uid="{00000000-0005-0000-0000-0000903C0000}"/>
    <cellStyle name="40 % - Markeringsfarve2 3 2 3 6" xfId="25773" xr:uid="{00000000-0005-0000-0000-0000913C0000}"/>
    <cellStyle name="40 % - Markeringsfarve2 3 2 4" xfId="6396" xr:uid="{00000000-0005-0000-0000-0000923C0000}"/>
    <cellStyle name="40 % - Markeringsfarve2 3 2 4 2" xfId="6397" xr:uid="{00000000-0005-0000-0000-0000933C0000}"/>
    <cellStyle name="40 % - Markeringsfarve2 3 2 4 2 2" xfId="10799" xr:uid="{00000000-0005-0000-0000-0000943C0000}"/>
    <cellStyle name="40 % - Markeringsfarve2 3 2 4 2 2 2" xfId="18571" xr:uid="{00000000-0005-0000-0000-0000953C0000}"/>
    <cellStyle name="40 % - Markeringsfarve2 3 2 4 2 2 2 2" xfId="36522" xr:uid="{00000000-0005-0000-0000-0000963C0000}"/>
    <cellStyle name="40 % - Markeringsfarve2 3 2 4 2 2 3" xfId="29521" xr:uid="{00000000-0005-0000-0000-0000973C0000}"/>
    <cellStyle name="40 % - Markeringsfarve2 3 2 4 2 3" xfId="14822" xr:uid="{00000000-0005-0000-0000-0000983C0000}"/>
    <cellStyle name="40 % - Markeringsfarve2 3 2 4 2 3 2" xfId="32779" xr:uid="{00000000-0005-0000-0000-0000993C0000}"/>
    <cellStyle name="40 % - Markeringsfarve2 3 2 4 2 4" xfId="25777" xr:uid="{00000000-0005-0000-0000-00009A3C0000}"/>
    <cellStyle name="40 % - Markeringsfarve2 3 2 4 3" xfId="6398" xr:uid="{00000000-0005-0000-0000-00009B3C0000}"/>
    <cellStyle name="40 % - Markeringsfarve2 3 2 4 3 2" xfId="10075" xr:uid="{00000000-0005-0000-0000-00009C3C0000}"/>
    <cellStyle name="40 % - Markeringsfarve2 3 2 4 3 2 2" xfId="17856" xr:uid="{00000000-0005-0000-0000-00009D3C0000}"/>
    <cellStyle name="40 % - Markeringsfarve2 3 2 4 3 2 2 2" xfId="35807" xr:uid="{00000000-0005-0000-0000-00009E3C0000}"/>
    <cellStyle name="40 % - Markeringsfarve2 3 2 4 3 2 3" xfId="28806" xr:uid="{00000000-0005-0000-0000-00009F3C0000}"/>
    <cellStyle name="40 % - Markeringsfarve2 3 2 4 3 3" xfId="14823" xr:uid="{00000000-0005-0000-0000-0000A03C0000}"/>
    <cellStyle name="40 % - Markeringsfarve2 3 2 4 3 3 2" xfId="32780" xr:uid="{00000000-0005-0000-0000-0000A13C0000}"/>
    <cellStyle name="40 % - Markeringsfarve2 3 2 4 3 4" xfId="25778" xr:uid="{00000000-0005-0000-0000-0000A23C0000}"/>
    <cellStyle name="40 % - Markeringsfarve2 3 2 4 4" xfId="8723" xr:uid="{00000000-0005-0000-0000-0000A33C0000}"/>
    <cellStyle name="40 % - Markeringsfarve2 3 2 4 4 2" xfId="16512" xr:uid="{00000000-0005-0000-0000-0000A43C0000}"/>
    <cellStyle name="40 % - Markeringsfarve2 3 2 4 4 2 2" xfId="34463" xr:uid="{00000000-0005-0000-0000-0000A53C0000}"/>
    <cellStyle name="40 % - Markeringsfarve2 3 2 4 4 3" xfId="27462" xr:uid="{00000000-0005-0000-0000-0000A63C0000}"/>
    <cellStyle name="40 % - Markeringsfarve2 3 2 4 5" xfId="14821" xr:uid="{00000000-0005-0000-0000-0000A73C0000}"/>
    <cellStyle name="40 % - Markeringsfarve2 3 2 4 5 2" xfId="32778" xr:uid="{00000000-0005-0000-0000-0000A83C0000}"/>
    <cellStyle name="40 % - Markeringsfarve2 3 2 4 6" xfId="25776" xr:uid="{00000000-0005-0000-0000-0000A93C0000}"/>
    <cellStyle name="40 % - Markeringsfarve2 3 2 5" xfId="6399" xr:uid="{00000000-0005-0000-0000-0000AA3C0000}"/>
    <cellStyle name="40 % - Markeringsfarve2 3 2 5 2" xfId="6400" xr:uid="{00000000-0005-0000-0000-0000AB3C0000}"/>
    <cellStyle name="40 % - Markeringsfarve2 3 2 5 2 2" xfId="10916" xr:uid="{00000000-0005-0000-0000-0000AC3C0000}"/>
    <cellStyle name="40 % - Markeringsfarve2 3 2 5 2 2 2" xfId="18688" xr:uid="{00000000-0005-0000-0000-0000AD3C0000}"/>
    <cellStyle name="40 % - Markeringsfarve2 3 2 5 2 2 2 2" xfId="36639" xr:uid="{00000000-0005-0000-0000-0000AE3C0000}"/>
    <cellStyle name="40 % - Markeringsfarve2 3 2 5 2 2 3" xfId="29638" xr:uid="{00000000-0005-0000-0000-0000AF3C0000}"/>
    <cellStyle name="40 % - Markeringsfarve2 3 2 5 2 3" xfId="14825" xr:uid="{00000000-0005-0000-0000-0000B03C0000}"/>
    <cellStyle name="40 % - Markeringsfarve2 3 2 5 2 3 2" xfId="32782" xr:uid="{00000000-0005-0000-0000-0000B13C0000}"/>
    <cellStyle name="40 % - Markeringsfarve2 3 2 5 2 4" xfId="25780" xr:uid="{00000000-0005-0000-0000-0000B23C0000}"/>
    <cellStyle name="40 % - Markeringsfarve2 3 2 5 3" xfId="6401" xr:uid="{00000000-0005-0000-0000-0000B33C0000}"/>
    <cellStyle name="40 % - Markeringsfarve2 3 2 5 3 2" xfId="10192" xr:uid="{00000000-0005-0000-0000-0000B43C0000}"/>
    <cellStyle name="40 % - Markeringsfarve2 3 2 5 3 2 2" xfId="17973" xr:uid="{00000000-0005-0000-0000-0000B53C0000}"/>
    <cellStyle name="40 % - Markeringsfarve2 3 2 5 3 2 2 2" xfId="35924" xr:uid="{00000000-0005-0000-0000-0000B63C0000}"/>
    <cellStyle name="40 % - Markeringsfarve2 3 2 5 3 2 3" xfId="28923" xr:uid="{00000000-0005-0000-0000-0000B73C0000}"/>
    <cellStyle name="40 % - Markeringsfarve2 3 2 5 3 3" xfId="14826" xr:uid="{00000000-0005-0000-0000-0000B83C0000}"/>
    <cellStyle name="40 % - Markeringsfarve2 3 2 5 3 3 2" xfId="32783" xr:uid="{00000000-0005-0000-0000-0000B93C0000}"/>
    <cellStyle name="40 % - Markeringsfarve2 3 2 5 3 4" xfId="25781" xr:uid="{00000000-0005-0000-0000-0000BA3C0000}"/>
    <cellStyle name="40 % - Markeringsfarve2 3 2 5 4" xfId="8724" xr:uid="{00000000-0005-0000-0000-0000BB3C0000}"/>
    <cellStyle name="40 % - Markeringsfarve2 3 2 5 4 2" xfId="16513" xr:uid="{00000000-0005-0000-0000-0000BC3C0000}"/>
    <cellStyle name="40 % - Markeringsfarve2 3 2 5 4 2 2" xfId="34464" xr:uid="{00000000-0005-0000-0000-0000BD3C0000}"/>
    <cellStyle name="40 % - Markeringsfarve2 3 2 5 4 3" xfId="27463" xr:uid="{00000000-0005-0000-0000-0000BE3C0000}"/>
    <cellStyle name="40 % - Markeringsfarve2 3 2 5 5" xfId="14824" xr:uid="{00000000-0005-0000-0000-0000BF3C0000}"/>
    <cellStyle name="40 % - Markeringsfarve2 3 2 5 5 2" xfId="32781" xr:uid="{00000000-0005-0000-0000-0000C03C0000}"/>
    <cellStyle name="40 % - Markeringsfarve2 3 2 5 6" xfId="25779" xr:uid="{00000000-0005-0000-0000-0000C13C0000}"/>
    <cellStyle name="40 % - Markeringsfarve2 3 2 6" xfId="6402" xr:uid="{00000000-0005-0000-0000-0000C23C0000}"/>
    <cellStyle name="40 % - Markeringsfarve2 3 2 6 2" xfId="6403" xr:uid="{00000000-0005-0000-0000-0000C33C0000}"/>
    <cellStyle name="40 % - Markeringsfarve2 3 2 6 2 2" xfId="11045" xr:uid="{00000000-0005-0000-0000-0000C43C0000}"/>
    <cellStyle name="40 % - Markeringsfarve2 3 2 6 2 2 2" xfId="18817" xr:uid="{00000000-0005-0000-0000-0000C53C0000}"/>
    <cellStyle name="40 % - Markeringsfarve2 3 2 6 2 2 2 2" xfId="36768" xr:uid="{00000000-0005-0000-0000-0000C63C0000}"/>
    <cellStyle name="40 % - Markeringsfarve2 3 2 6 2 2 3" xfId="29767" xr:uid="{00000000-0005-0000-0000-0000C73C0000}"/>
    <cellStyle name="40 % - Markeringsfarve2 3 2 6 2 3" xfId="14828" xr:uid="{00000000-0005-0000-0000-0000C83C0000}"/>
    <cellStyle name="40 % - Markeringsfarve2 3 2 6 2 3 2" xfId="32785" xr:uid="{00000000-0005-0000-0000-0000C93C0000}"/>
    <cellStyle name="40 % - Markeringsfarve2 3 2 6 2 4" xfId="25783" xr:uid="{00000000-0005-0000-0000-0000CA3C0000}"/>
    <cellStyle name="40 % - Markeringsfarve2 3 2 6 3" xfId="6404" xr:uid="{00000000-0005-0000-0000-0000CB3C0000}"/>
    <cellStyle name="40 % - Markeringsfarve2 3 2 6 3 2" xfId="10322" xr:uid="{00000000-0005-0000-0000-0000CC3C0000}"/>
    <cellStyle name="40 % - Markeringsfarve2 3 2 6 3 2 2" xfId="18103" xr:uid="{00000000-0005-0000-0000-0000CD3C0000}"/>
    <cellStyle name="40 % - Markeringsfarve2 3 2 6 3 2 2 2" xfId="36054" xr:uid="{00000000-0005-0000-0000-0000CE3C0000}"/>
    <cellStyle name="40 % - Markeringsfarve2 3 2 6 3 2 3" xfId="29053" xr:uid="{00000000-0005-0000-0000-0000CF3C0000}"/>
    <cellStyle name="40 % - Markeringsfarve2 3 2 6 3 3" xfId="14829" xr:uid="{00000000-0005-0000-0000-0000D03C0000}"/>
    <cellStyle name="40 % - Markeringsfarve2 3 2 6 3 3 2" xfId="32786" xr:uid="{00000000-0005-0000-0000-0000D13C0000}"/>
    <cellStyle name="40 % - Markeringsfarve2 3 2 6 3 4" xfId="25784" xr:uid="{00000000-0005-0000-0000-0000D23C0000}"/>
    <cellStyle name="40 % - Markeringsfarve2 3 2 6 4" xfId="8725" xr:uid="{00000000-0005-0000-0000-0000D33C0000}"/>
    <cellStyle name="40 % - Markeringsfarve2 3 2 6 4 2" xfId="16514" xr:uid="{00000000-0005-0000-0000-0000D43C0000}"/>
    <cellStyle name="40 % - Markeringsfarve2 3 2 6 4 2 2" xfId="34465" xr:uid="{00000000-0005-0000-0000-0000D53C0000}"/>
    <cellStyle name="40 % - Markeringsfarve2 3 2 6 4 3" xfId="27464" xr:uid="{00000000-0005-0000-0000-0000D63C0000}"/>
    <cellStyle name="40 % - Markeringsfarve2 3 2 6 5" xfId="14827" xr:uid="{00000000-0005-0000-0000-0000D73C0000}"/>
    <cellStyle name="40 % - Markeringsfarve2 3 2 6 5 2" xfId="32784" xr:uid="{00000000-0005-0000-0000-0000D83C0000}"/>
    <cellStyle name="40 % - Markeringsfarve2 3 2 6 6" xfId="25782" xr:uid="{00000000-0005-0000-0000-0000D93C0000}"/>
    <cellStyle name="40 % - Markeringsfarve2 3 2 7" xfId="6405" xr:uid="{00000000-0005-0000-0000-0000DA3C0000}"/>
    <cellStyle name="40 % - Markeringsfarve2 3 2 7 2" xfId="10442" xr:uid="{00000000-0005-0000-0000-0000DB3C0000}"/>
    <cellStyle name="40 % - Markeringsfarve2 3 2 7 2 2" xfId="18214" xr:uid="{00000000-0005-0000-0000-0000DC3C0000}"/>
    <cellStyle name="40 % - Markeringsfarve2 3 2 7 2 2 2" xfId="36165" xr:uid="{00000000-0005-0000-0000-0000DD3C0000}"/>
    <cellStyle name="40 % - Markeringsfarve2 3 2 7 2 3" xfId="29164" xr:uid="{00000000-0005-0000-0000-0000DE3C0000}"/>
    <cellStyle name="40 % - Markeringsfarve2 3 2 7 3" xfId="14830" xr:uid="{00000000-0005-0000-0000-0000DF3C0000}"/>
    <cellStyle name="40 % - Markeringsfarve2 3 2 7 3 2" xfId="32787" xr:uid="{00000000-0005-0000-0000-0000E03C0000}"/>
    <cellStyle name="40 % - Markeringsfarve2 3 2 7 4" xfId="25785" xr:uid="{00000000-0005-0000-0000-0000E13C0000}"/>
    <cellStyle name="40 % - Markeringsfarve2 3 2 8" xfId="6406" xr:uid="{00000000-0005-0000-0000-0000E23C0000}"/>
    <cellStyle name="40 % - Markeringsfarve2 3 2 8 2" xfId="9670" xr:uid="{00000000-0005-0000-0000-0000E33C0000}"/>
    <cellStyle name="40 % - Markeringsfarve2 3 2 8 2 2" xfId="17452" xr:uid="{00000000-0005-0000-0000-0000E43C0000}"/>
    <cellStyle name="40 % - Markeringsfarve2 3 2 8 2 2 2" xfId="35403" xr:uid="{00000000-0005-0000-0000-0000E53C0000}"/>
    <cellStyle name="40 % - Markeringsfarve2 3 2 8 2 3" xfId="28402" xr:uid="{00000000-0005-0000-0000-0000E63C0000}"/>
    <cellStyle name="40 % - Markeringsfarve2 3 2 8 3" xfId="14831" xr:uid="{00000000-0005-0000-0000-0000E73C0000}"/>
    <cellStyle name="40 % - Markeringsfarve2 3 2 8 3 2" xfId="32788" xr:uid="{00000000-0005-0000-0000-0000E83C0000}"/>
    <cellStyle name="40 % - Markeringsfarve2 3 2 8 4" xfId="25786" xr:uid="{00000000-0005-0000-0000-0000E93C0000}"/>
    <cellStyle name="40 % - Markeringsfarve2 3 2 9" xfId="8720" xr:uid="{00000000-0005-0000-0000-0000EA3C0000}"/>
    <cellStyle name="40 % - Markeringsfarve2 3 2 9 2" xfId="16509" xr:uid="{00000000-0005-0000-0000-0000EB3C0000}"/>
    <cellStyle name="40 % - Markeringsfarve2 3 2 9 2 2" xfId="34460" xr:uid="{00000000-0005-0000-0000-0000EC3C0000}"/>
    <cellStyle name="40 % - Markeringsfarve2 3 2 9 3" xfId="27459" xr:uid="{00000000-0005-0000-0000-0000ED3C0000}"/>
    <cellStyle name="40 % - Markeringsfarve2 3 3" xfId="6407" xr:uid="{00000000-0005-0000-0000-0000EE3C0000}"/>
    <cellStyle name="40 % - Markeringsfarve2 3 3 10" xfId="14832" xr:uid="{00000000-0005-0000-0000-0000EF3C0000}"/>
    <cellStyle name="40 % - Markeringsfarve2 3 3 10 2" xfId="32789" xr:uid="{00000000-0005-0000-0000-0000F03C0000}"/>
    <cellStyle name="40 % - Markeringsfarve2 3 3 11" xfId="25787" xr:uid="{00000000-0005-0000-0000-0000F13C0000}"/>
    <cellStyle name="40 % - Markeringsfarve2 3 3 2" xfId="6408" xr:uid="{00000000-0005-0000-0000-0000F23C0000}"/>
    <cellStyle name="40 % - Markeringsfarve2 3 3 2 2" xfId="6409" xr:uid="{00000000-0005-0000-0000-0000F33C0000}"/>
    <cellStyle name="40 % - Markeringsfarve2 3 3 2 2 2" xfId="10600" xr:uid="{00000000-0005-0000-0000-0000F43C0000}"/>
    <cellStyle name="40 % - Markeringsfarve2 3 3 2 2 2 2" xfId="18372" xr:uid="{00000000-0005-0000-0000-0000F53C0000}"/>
    <cellStyle name="40 % - Markeringsfarve2 3 3 2 2 2 2 2" xfId="36323" xr:uid="{00000000-0005-0000-0000-0000F63C0000}"/>
    <cellStyle name="40 % - Markeringsfarve2 3 3 2 2 2 3" xfId="29322" xr:uid="{00000000-0005-0000-0000-0000F73C0000}"/>
    <cellStyle name="40 % - Markeringsfarve2 3 3 2 2 3" xfId="14834" xr:uid="{00000000-0005-0000-0000-0000F83C0000}"/>
    <cellStyle name="40 % - Markeringsfarve2 3 3 2 2 3 2" xfId="32791" xr:uid="{00000000-0005-0000-0000-0000F93C0000}"/>
    <cellStyle name="40 % - Markeringsfarve2 3 3 2 2 4" xfId="25789" xr:uid="{00000000-0005-0000-0000-0000FA3C0000}"/>
    <cellStyle name="40 % - Markeringsfarve2 3 3 2 3" xfId="6410" xr:uid="{00000000-0005-0000-0000-0000FB3C0000}"/>
    <cellStyle name="40 % - Markeringsfarve2 3 3 2 3 2" xfId="9830" xr:uid="{00000000-0005-0000-0000-0000FC3C0000}"/>
    <cellStyle name="40 % - Markeringsfarve2 3 3 2 3 2 2" xfId="17612" xr:uid="{00000000-0005-0000-0000-0000FD3C0000}"/>
    <cellStyle name="40 % - Markeringsfarve2 3 3 2 3 2 2 2" xfId="35563" xr:uid="{00000000-0005-0000-0000-0000FE3C0000}"/>
    <cellStyle name="40 % - Markeringsfarve2 3 3 2 3 2 3" xfId="28562" xr:uid="{00000000-0005-0000-0000-0000FF3C0000}"/>
    <cellStyle name="40 % - Markeringsfarve2 3 3 2 3 3" xfId="14835" xr:uid="{00000000-0005-0000-0000-0000003D0000}"/>
    <cellStyle name="40 % - Markeringsfarve2 3 3 2 3 3 2" xfId="32792" xr:uid="{00000000-0005-0000-0000-0000013D0000}"/>
    <cellStyle name="40 % - Markeringsfarve2 3 3 2 3 4" xfId="25790" xr:uid="{00000000-0005-0000-0000-0000023D0000}"/>
    <cellStyle name="40 % - Markeringsfarve2 3 3 2 4" xfId="8727" xr:uid="{00000000-0005-0000-0000-0000033D0000}"/>
    <cellStyle name="40 % - Markeringsfarve2 3 3 2 4 2" xfId="16516" xr:uid="{00000000-0005-0000-0000-0000043D0000}"/>
    <cellStyle name="40 % - Markeringsfarve2 3 3 2 4 2 2" xfId="34467" xr:uid="{00000000-0005-0000-0000-0000053D0000}"/>
    <cellStyle name="40 % - Markeringsfarve2 3 3 2 4 3" xfId="27466" xr:uid="{00000000-0005-0000-0000-0000063D0000}"/>
    <cellStyle name="40 % - Markeringsfarve2 3 3 2 5" xfId="14833" xr:uid="{00000000-0005-0000-0000-0000073D0000}"/>
    <cellStyle name="40 % - Markeringsfarve2 3 3 2 5 2" xfId="32790" xr:uid="{00000000-0005-0000-0000-0000083D0000}"/>
    <cellStyle name="40 % - Markeringsfarve2 3 3 2 6" xfId="25788" xr:uid="{00000000-0005-0000-0000-0000093D0000}"/>
    <cellStyle name="40 % - Markeringsfarve2 3 3 3" xfId="6411" xr:uid="{00000000-0005-0000-0000-00000A3D0000}"/>
    <cellStyle name="40 % - Markeringsfarve2 3 3 3 2" xfId="6412" xr:uid="{00000000-0005-0000-0000-00000B3D0000}"/>
    <cellStyle name="40 % - Markeringsfarve2 3 3 3 2 2" xfId="10692" xr:uid="{00000000-0005-0000-0000-00000C3D0000}"/>
    <cellStyle name="40 % - Markeringsfarve2 3 3 3 2 2 2" xfId="18464" xr:uid="{00000000-0005-0000-0000-00000D3D0000}"/>
    <cellStyle name="40 % - Markeringsfarve2 3 3 3 2 2 2 2" xfId="36415" xr:uid="{00000000-0005-0000-0000-00000E3D0000}"/>
    <cellStyle name="40 % - Markeringsfarve2 3 3 3 2 2 3" xfId="29414" xr:uid="{00000000-0005-0000-0000-00000F3D0000}"/>
    <cellStyle name="40 % - Markeringsfarve2 3 3 3 2 3" xfId="14837" xr:uid="{00000000-0005-0000-0000-0000103D0000}"/>
    <cellStyle name="40 % - Markeringsfarve2 3 3 3 2 3 2" xfId="32794" xr:uid="{00000000-0005-0000-0000-0000113D0000}"/>
    <cellStyle name="40 % - Markeringsfarve2 3 3 3 2 4" xfId="25792" xr:uid="{00000000-0005-0000-0000-0000123D0000}"/>
    <cellStyle name="40 % - Markeringsfarve2 3 3 3 3" xfId="6413" xr:uid="{00000000-0005-0000-0000-0000133D0000}"/>
    <cellStyle name="40 % - Markeringsfarve2 3 3 3 3 2" xfId="9922" xr:uid="{00000000-0005-0000-0000-0000143D0000}"/>
    <cellStyle name="40 % - Markeringsfarve2 3 3 3 3 2 2" xfId="17704" xr:uid="{00000000-0005-0000-0000-0000153D0000}"/>
    <cellStyle name="40 % - Markeringsfarve2 3 3 3 3 2 2 2" xfId="35655" xr:uid="{00000000-0005-0000-0000-0000163D0000}"/>
    <cellStyle name="40 % - Markeringsfarve2 3 3 3 3 2 3" xfId="28654" xr:uid="{00000000-0005-0000-0000-0000173D0000}"/>
    <cellStyle name="40 % - Markeringsfarve2 3 3 3 3 3" xfId="14838" xr:uid="{00000000-0005-0000-0000-0000183D0000}"/>
    <cellStyle name="40 % - Markeringsfarve2 3 3 3 3 3 2" xfId="32795" xr:uid="{00000000-0005-0000-0000-0000193D0000}"/>
    <cellStyle name="40 % - Markeringsfarve2 3 3 3 3 4" xfId="25793" xr:uid="{00000000-0005-0000-0000-00001A3D0000}"/>
    <cellStyle name="40 % - Markeringsfarve2 3 3 3 4" xfId="8728" xr:uid="{00000000-0005-0000-0000-00001B3D0000}"/>
    <cellStyle name="40 % - Markeringsfarve2 3 3 3 4 2" xfId="16517" xr:uid="{00000000-0005-0000-0000-00001C3D0000}"/>
    <cellStyle name="40 % - Markeringsfarve2 3 3 3 4 2 2" xfId="34468" xr:uid="{00000000-0005-0000-0000-00001D3D0000}"/>
    <cellStyle name="40 % - Markeringsfarve2 3 3 3 4 3" xfId="27467" xr:uid="{00000000-0005-0000-0000-00001E3D0000}"/>
    <cellStyle name="40 % - Markeringsfarve2 3 3 3 5" xfId="14836" xr:uid="{00000000-0005-0000-0000-00001F3D0000}"/>
    <cellStyle name="40 % - Markeringsfarve2 3 3 3 5 2" xfId="32793" xr:uid="{00000000-0005-0000-0000-0000203D0000}"/>
    <cellStyle name="40 % - Markeringsfarve2 3 3 3 6" xfId="25791" xr:uid="{00000000-0005-0000-0000-0000213D0000}"/>
    <cellStyle name="40 % - Markeringsfarve2 3 3 4" xfId="6414" xr:uid="{00000000-0005-0000-0000-0000223D0000}"/>
    <cellStyle name="40 % - Markeringsfarve2 3 3 4 2" xfId="6415" xr:uid="{00000000-0005-0000-0000-0000233D0000}"/>
    <cellStyle name="40 % - Markeringsfarve2 3 3 4 2 2" xfId="10838" xr:uid="{00000000-0005-0000-0000-0000243D0000}"/>
    <cellStyle name="40 % - Markeringsfarve2 3 3 4 2 2 2" xfId="18610" xr:uid="{00000000-0005-0000-0000-0000253D0000}"/>
    <cellStyle name="40 % - Markeringsfarve2 3 3 4 2 2 2 2" xfId="36561" xr:uid="{00000000-0005-0000-0000-0000263D0000}"/>
    <cellStyle name="40 % - Markeringsfarve2 3 3 4 2 2 3" xfId="29560" xr:uid="{00000000-0005-0000-0000-0000273D0000}"/>
    <cellStyle name="40 % - Markeringsfarve2 3 3 4 2 3" xfId="14840" xr:uid="{00000000-0005-0000-0000-0000283D0000}"/>
    <cellStyle name="40 % - Markeringsfarve2 3 3 4 2 3 2" xfId="32797" xr:uid="{00000000-0005-0000-0000-0000293D0000}"/>
    <cellStyle name="40 % - Markeringsfarve2 3 3 4 2 4" xfId="25795" xr:uid="{00000000-0005-0000-0000-00002A3D0000}"/>
    <cellStyle name="40 % - Markeringsfarve2 3 3 4 3" xfId="6416" xr:uid="{00000000-0005-0000-0000-00002B3D0000}"/>
    <cellStyle name="40 % - Markeringsfarve2 3 3 4 3 2" xfId="10114" xr:uid="{00000000-0005-0000-0000-00002C3D0000}"/>
    <cellStyle name="40 % - Markeringsfarve2 3 3 4 3 2 2" xfId="17895" xr:uid="{00000000-0005-0000-0000-00002D3D0000}"/>
    <cellStyle name="40 % - Markeringsfarve2 3 3 4 3 2 2 2" xfId="35846" xr:uid="{00000000-0005-0000-0000-00002E3D0000}"/>
    <cellStyle name="40 % - Markeringsfarve2 3 3 4 3 2 3" xfId="28845" xr:uid="{00000000-0005-0000-0000-00002F3D0000}"/>
    <cellStyle name="40 % - Markeringsfarve2 3 3 4 3 3" xfId="14841" xr:uid="{00000000-0005-0000-0000-0000303D0000}"/>
    <cellStyle name="40 % - Markeringsfarve2 3 3 4 3 3 2" xfId="32798" xr:uid="{00000000-0005-0000-0000-0000313D0000}"/>
    <cellStyle name="40 % - Markeringsfarve2 3 3 4 3 4" xfId="25796" xr:uid="{00000000-0005-0000-0000-0000323D0000}"/>
    <cellStyle name="40 % - Markeringsfarve2 3 3 4 4" xfId="8729" xr:uid="{00000000-0005-0000-0000-0000333D0000}"/>
    <cellStyle name="40 % - Markeringsfarve2 3 3 4 4 2" xfId="16518" xr:uid="{00000000-0005-0000-0000-0000343D0000}"/>
    <cellStyle name="40 % - Markeringsfarve2 3 3 4 4 2 2" xfId="34469" xr:uid="{00000000-0005-0000-0000-0000353D0000}"/>
    <cellStyle name="40 % - Markeringsfarve2 3 3 4 4 3" xfId="27468" xr:uid="{00000000-0005-0000-0000-0000363D0000}"/>
    <cellStyle name="40 % - Markeringsfarve2 3 3 4 5" xfId="14839" xr:uid="{00000000-0005-0000-0000-0000373D0000}"/>
    <cellStyle name="40 % - Markeringsfarve2 3 3 4 5 2" xfId="32796" xr:uid="{00000000-0005-0000-0000-0000383D0000}"/>
    <cellStyle name="40 % - Markeringsfarve2 3 3 4 6" xfId="25794" xr:uid="{00000000-0005-0000-0000-0000393D0000}"/>
    <cellStyle name="40 % - Markeringsfarve2 3 3 5" xfId="6417" xr:uid="{00000000-0005-0000-0000-00003A3D0000}"/>
    <cellStyle name="40 % - Markeringsfarve2 3 3 5 2" xfId="6418" xr:uid="{00000000-0005-0000-0000-00003B3D0000}"/>
    <cellStyle name="40 % - Markeringsfarve2 3 3 5 2 2" xfId="10955" xr:uid="{00000000-0005-0000-0000-00003C3D0000}"/>
    <cellStyle name="40 % - Markeringsfarve2 3 3 5 2 2 2" xfId="18727" xr:uid="{00000000-0005-0000-0000-00003D3D0000}"/>
    <cellStyle name="40 % - Markeringsfarve2 3 3 5 2 2 2 2" xfId="36678" xr:uid="{00000000-0005-0000-0000-00003E3D0000}"/>
    <cellStyle name="40 % - Markeringsfarve2 3 3 5 2 2 3" xfId="29677" xr:uid="{00000000-0005-0000-0000-00003F3D0000}"/>
    <cellStyle name="40 % - Markeringsfarve2 3 3 5 2 3" xfId="14843" xr:uid="{00000000-0005-0000-0000-0000403D0000}"/>
    <cellStyle name="40 % - Markeringsfarve2 3 3 5 2 3 2" xfId="32800" xr:uid="{00000000-0005-0000-0000-0000413D0000}"/>
    <cellStyle name="40 % - Markeringsfarve2 3 3 5 2 4" xfId="25798" xr:uid="{00000000-0005-0000-0000-0000423D0000}"/>
    <cellStyle name="40 % - Markeringsfarve2 3 3 5 3" xfId="6419" xr:uid="{00000000-0005-0000-0000-0000433D0000}"/>
    <cellStyle name="40 % - Markeringsfarve2 3 3 5 3 2" xfId="10231" xr:uid="{00000000-0005-0000-0000-0000443D0000}"/>
    <cellStyle name="40 % - Markeringsfarve2 3 3 5 3 2 2" xfId="18012" xr:uid="{00000000-0005-0000-0000-0000453D0000}"/>
    <cellStyle name="40 % - Markeringsfarve2 3 3 5 3 2 2 2" xfId="35963" xr:uid="{00000000-0005-0000-0000-0000463D0000}"/>
    <cellStyle name="40 % - Markeringsfarve2 3 3 5 3 2 3" xfId="28962" xr:uid="{00000000-0005-0000-0000-0000473D0000}"/>
    <cellStyle name="40 % - Markeringsfarve2 3 3 5 3 3" xfId="14844" xr:uid="{00000000-0005-0000-0000-0000483D0000}"/>
    <cellStyle name="40 % - Markeringsfarve2 3 3 5 3 3 2" xfId="32801" xr:uid="{00000000-0005-0000-0000-0000493D0000}"/>
    <cellStyle name="40 % - Markeringsfarve2 3 3 5 3 4" xfId="25799" xr:uid="{00000000-0005-0000-0000-00004A3D0000}"/>
    <cellStyle name="40 % - Markeringsfarve2 3 3 5 4" xfId="8730" xr:uid="{00000000-0005-0000-0000-00004B3D0000}"/>
    <cellStyle name="40 % - Markeringsfarve2 3 3 5 4 2" xfId="16519" xr:uid="{00000000-0005-0000-0000-00004C3D0000}"/>
    <cellStyle name="40 % - Markeringsfarve2 3 3 5 4 2 2" xfId="34470" xr:uid="{00000000-0005-0000-0000-00004D3D0000}"/>
    <cellStyle name="40 % - Markeringsfarve2 3 3 5 4 3" xfId="27469" xr:uid="{00000000-0005-0000-0000-00004E3D0000}"/>
    <cellStyle name="40 % - Markeringsfarve2 3 3 5 5" xfId="14842" xr:uid="{00000000-0005-0000-0000-00004F3D0000}"/>
    <cellStyle name="40 % - Markeringsfarve2 3 3 5 5 2" xfId="32799" xr:uid="{00000000-0005-0000-0000-0000503D0000}"/>
    <cellStyle name="40 % - Markeringsfarve2 3 3 5 6" xfId="25797" xr:uid="{00000000-0005-0000-0000-0000513D0000}"/>
    <cellStyle name="40 % - Markeringsfarve2 3 3 6" xfId="6420" xr:uid="{00000000-0005-0000-0000-0000523D0000}"/>
    <cellStyle name="40 % - Markeringsfarve2 3 3 6 2" xfId="6421" xr:uid="{00000000-0005-0000-0000-0000533D0000}"/>
    <cellStyle name="40 % - Markeringsfarve2 3 3 6 2 2" xfId="11046" xr:uid="{00000000-0005-0000-0000-0000543D0000}"/>
    <cellStyle name="40 % - Markeringsfarve2 3 3 6 2 2 2" xfId="18818" xr:uid="{00000000-0005-0000-0000-0000553D0000}"/>
    <cellStyle name="40 % - Markeringsfarve2 3 3 6 2 2 2 2" xfId="36769" xr:uid="{00000000-0005-0000-0000-0000563D0000}"/>
    <cellStyle name="40 % - Markeringsfarve2 3 3 6 2 2 3" xfId="29768" xr:uid="{00000000-0005-0000-0000-0000573D0000}"/>
    <cellStyle name="40 % - Markeringsfarve2 3 3 6 2 3" xfId="14846" xr:uid="{00000000-0005-0000-0000-0000583D0000}"/>
    <cellStyle name="40 % - Markeringsfarve2 3 3 6 2 3 2" xfId="32803" xr:uid="{00000000-0005-0000-0000-0000593D0000}"/>
    <cellStyle name="40 % - Markeringsfarve2 3 3 6 2 4" xfId="25801" xr:uid="{00000000-0005-0000-0000-00005A3D0000}"/>
    <cellStyle name="40 % - Markeringsfarve2 3 3 6 3" xfId="6422" xr:uid="{00000000-0005-0000-0000-00005B3D0000}"/>
    <cellStyle name="40 % - Markeringsfarve2 3 3 6 3 2" xfId="10323" xr:uid="{00000000-0005-0000-0000-00005C3D0000}"/>
    <cellStyle name="40 % - Markeringsfarve2 3 3 6 3 2 2" xfId="18104" xr:uid="{00000000-0005-0000-0000-00005D3D0000}"/>
    <cellStyle name="40 % - Markeringsfarve2 3 3 6 3 2 2 2" xfId="36055" xr:uid="{00000000-0005-0000-0000-00005E3D0000}"/>
    <cellStyle name="40 % - Markeringsfarve2 3 3 6 3 2 3" xfId="29054" xr:uid="{00000000-0005-0000-0000-00005F3D0000}"/>
    <cellStyle name="40 % - Markeringsfarve2 3 3 6 3 3" xfId="14847" xr:uid="{00000000-0005-0000-0000-0000603D0000}"/>
    <cellStyle name="40 % - Markeringsfarve2 3 3 6 3 3 2" xfId="32804" xr:uid="{00000000-0005-0000-0000-0000613D0000}"/>
    <cellStyle name="40 % - Markeringsfarve2 3 3 6 3 4" xfId="25802" xr:uid="{00000000-0005-0000-0000-0000623D0000}"/>
    <cellStyle name="40 % - Markeringsfarve2 3 3 6 4" xfId="8731" xr:uid="{00000000-0005-0000-0000-0000633D0000}"/>
    <cellStyle name="40 % - Markeringsfarve2 3 3 6 4 2" xfId="16520" xr:uid="{00000000-0005-0000-0000-0000643D0000}"/>
    <cellStyle name="40 % - Markeringsfarve2 3 3 6 4 2 2" xfId="34471" xr:uid="{00000000-0005-0000-0000-0000653D0000}"/>
    <cellStyle name="40 % - Markeringsfarve2 3 3 6 4 3" xfId="27470" xr:uid="{00000000-0005-0000-0000-0000663D0000}"/>
    <cellStyle name="40 % - Markeringsfarve2 3 3 6 5" xfId="14845" xr:uid="{00000000-0005-0000-0000-0000673D0000}"/>
    <cellStyle name="40 % - Markeringsfarve2 3 3 6 5 2" xfId="32802" xr:uid="{00000000-0005-0000-0000-0000683D0000}"/>
    <cellStyle name="40 % - Markeringsfarve2 3 3 6 6" xfId="25800" xr:uid="{00000000-0005-0000-0000-0000693D0000}"/>
    <cellStyle name="40 % - Markeringsfarve2 3 3 7" xfId="6423" xr:uid="{00000000-0005-0000-0000-00006A3D0000}"/>
    <cellStyle name="40 % - Markeringsfarve2 3 3 7 2" xfId="10481" xr:uid="{00000000-0005-0000-0000-00006B3D0000}"/>
    <cellStyle name="40 % - Markeringsfarve2 3 3 7 2 2" xfId="18253" xr:uid="{00000000-0005-0000-0000-00006C3D0000}"/>
    <cellStyle name="40 % - Markeringsfarve2 3 3 7 2 2 2" xfId="36204" xr:uid="{00000000-0005-0000-0000-00006D3D0000}"/>
    <cellStyle name="40 % - Markeringsfarve2 3 3 7 2 3" xfId="29203" xr:uid="{00000000-0005-0000-0000-00006E3D0000}"/>
    <cellStyle name="40 % - Markeringsfarve2 3 3 7 3" xfId="14848" xr:uid="{00000000-0005-0000-0000-00006F3D0000}"/>
    <cellStyle name="40 % - Markeringsfarve2 3 3 7 3 2" xfId="32805" xr:uid="{00000000-0005-0000-0000-0000703D0000}"/>
    <cellStyle name="40 % - Markeringsfarve2 3 3 7 4" xfId="25803" xr:uid="{00000000-0005-0000-0000-0000713D0000}"/>
    <cellStyle name="40 % - Markeringsfarve2 3 3 8" xfId="6424" xr:uid="{00000000-0005-0000-0000-0000723D0000}"/>
    <cellStyle name="40 % - Markeringsfarve2 3 3 8 2" xfId="9709" xr:uid="{00000000-0005-0000-0000-0000733D0000}"/>
    <cellStyle name="40 % - Markeringsfarve2 3 3 8 2 2" xfId="17491" xr:uid="{00000000-0005-0000-0000-0000743D0000}"/>
    <cellStyle name="40 % - Markeringsfarve2 3 3 8 2 2 2" xfId="35442" xr:uid="{00000000-0005-0000-0000-0000753D0000}"/>
    <cellStyle name="40 % - Markeringsfarve2 3 3 8 2 3" xfId="28441" xr:uid="{00000000-0005-0000-0000-0000763D0000}"/>
    <cellStyle name="40 % - Markeringsfarve2 3 3 8 3" xfId="14849" xr:uid="{00000000-0005-0000-0000-0000773D0000}"/>
    <cellStyle name="40 % - Markeringsfarve2 3 3 8 3 2" xfId="32806" xr:uid="{00000000-0005-0000-0000-0000783D0000}"/>
    <cellStyle name="40 % - Markeringsfarve2 3 3 8 4" xfId="25804" xr:uid="{00000000-0005-0000-0000-0000793D0000}"/>
    <cellStyle name="40 % - Markeringsfarve2 3 3 9" xfId="8726" xr:uid="{00000000-0005-0000-0000-00007A3D0000}"/>
    <cellStyle name="40 % - Markeringsfarve2 3 3 9 2" xfId="16515" xr:uid="{00000000-0005-0000-0000-00007B3D0000}"/>
    <cellStyle name="40 % - Markeringsfarve2 3 3 9 2 2" xfId="34466" xr:uid="{00000000-0005-0000-0000-00007C3D0000}"/>
    <cellStyle name="40 % - Markeringsfarve2 3 3 9 3" xfId="27465" xr:uid="{00000000-0005-0000-0000-00007D3D0000}"/>
    <cellStyle name="40 % - Markeringsfarve2 3 4" xfId="6425" xr:uid="{00000000-0005-0000-0000-00007E3D0000}"/>
    <cellStyle name="40 % - Markeringsfarve2 3 4 2" xfId="6426" xr:uid="{00000000-0005-0000-0000-00007F3D0000}"/>
    <cellStyle name="40 % - Markeringsfarve2 3 4 2 2" xfId="10522" xr:uid="{00000000-0005-0000-0000-0000803D0000}"/>
    <cellStyle name="40 % - Markeringsfarve2 3 4 2 2 2" xfId="18294" xr:uid="{00000000-0005-0000-0000-0000813D0000}"/>
    <cellStyle name="40 % - Markeringsfarve2 3 4 2 2 2 2" xfId="36245" xr:uid="{00000000-0005-0000-0000-0000823D0000}"/>
    <cellStyle name="40 % - Markeringsfarve2 3 4 2 2 3" xfId="29244" xr:uid="{00000000-0005-0000-0000-0000833D0000}"/>
    <cellStyle name="40 % - Markeringsfarve2 3 4 2 3" xfId="14851" xr:uid="{00000000-0005-0000-0000-0000843D0000}"/>
    <cellStyle name="40 % - Markeringsfarve2 3 4 2 3 2" xfId="32808" xr:uid="{00000000-0005-0000-0000-0000853D0000}"/>
    <cellStyle name="40 % - Markeringsfarve2 3 4 2 4" xfId="25806" xr:uid="{00000000-0005-0000-0000-0000863D0000}"/>
    <cellStyle name="40 % - Markeringsfarve2 3 4 3" xfId="6427" xr:uid="{00000000-0005-0000-0000-0000873D0000}"/>
    <cellStyle name="40 % - Markeringsfarve2 3 4 3 2" xfId="9752" xr:uid="{00000000-0005-0000-0000-0000883D0000}"/>
    <cellStyle name="40 % - Markeringsfarve2 3 4 3 2 2" xfId="17534" xr:uid="{00000000-0005-0000-0000-0000893D0000}"/>
    <cellStyle name="40 % - Markeringsfarve2 3 4 3 2 2 2" xfId="35485" xr:uid="{00000000-0005-0000-0000-00008A3D0000}"/>
    <cellStyle name="40 % - Markeringsfarve2 3 4 3 2 3" xfId="28484" xr:uid="{00000000-0005-0000-0000-00008B3D0000}"/>
    <cellStyle name="40 % - Markeringsfarve2 3 4 3 3" xfId="14852" xr:uid="{00000000-0005-0000-0000-00008C3D0000}"/>
    <cellStyle name="40 % - Markeringsfarve2 3 4 3 3 2" xfId="32809" xr:uid="{00000000-0005-0000-0000-00008D3D0000}"/>
    <cellStyle name="40 % - Markeringsfarve2 3 4 3 4" xfId="25807" xr:uid="{00000000-0005-0000-0000-00008E3D0000}"/>
    <cellStyle name="40 % - Markeringsfarve2 3 4 4" xfId="8732" xr:uid="{00000000-0005-0000-0000-00008F3D0000}"/>
    <cellStyle name="40 % - Markeringsfarve2 3 4 4 2" xfId="16521" xr:uid="{00000000-0005-0000-0000-0000903D0000}"/>
    <cellStyle name="40 % - Markeringsfarve2 3 4 4 2 2" xfId="34472" xr:uid="{00000000-0005-0000-0000-0000913D0000}"/>
    <cellStyle name="40 % - Markeringsfarve2 3 4 4 3" xfId="27471" xr:uid="{00000000-0005-0000-0000-0000923D0000}"/>
    <cellStyle name="40 % - Markeringsfarve2 3 4 5" xfId="14850" xr:uid="{00000000-0005-0000-0000-0000933D0000}"/>
    <cellStyle name="40 % - Markeringsfarve2 3 4 5 2" xfId="32807" xr:uid="{00000000-0005-0000-0000-0000943D0000}"/>
    <cellStyle name="40 % - Markeringsfarve2 3 4 6" xfId="25805" xr:uid="{00000000-0005-0000-0000-0000953D0000}"/>
    <cellStyle name="40 % - Markeringsfarve2 3 5" xfId="6428" xr:uid="{00000000-0005-0000-0000-0000963D0000}"/>
    <cellStyle name="40 % - Markeringsfarve2 3 5 2" xfId="6429" xr:uid="{00000000-0005-0000-0000-0000973D0000}"/>
    <cellStyle name="40 % - Markeringsfarve2 3 5 2 2" xfId="10690" xr:uid="{00000000-0005-0000-0000-0000983D0000}"/>
    <cellStyle name="40 % - Markeringsfarve2 3 5 2 2 2" xfId="18462" xr:uid="{00000000-0005-0000-0000-0000993D0000}"/>
    <cellStyle name="40 % - Markeringsfarve2 3 5 2 2 2 2" xfId="36413" xr:uid="{00000000-0005-0000-0000-00009A3D0000}"/>
    <cellStyle name="40 % - Markeringsfarve2 3 5 2 2 3" xfId="29412" xr:uid="{00000000-0005-0000-0000-00009B3D0000}"/>
    <cellStyle name="40 % - Markeringsfarve2 3 5 2 3" xfId="14854" xr:uid="{00000000-0005-0000-0000-00009C3D0000}"/>
    <cellStyle name="40 % - Markeringsfarve2 3 5 2 3 2" xfId="32811" xr:uid="{00000000-0005-0000-0000-00009D3D0000}"/>
    <cellStyle name="40 % - Markeringsfarve2 3 5 2 4" xfId="25809" xr:uid="{00000000-0005-0000-0000-00009E3D0000}"/>
    <cellStyle name="40 % - Markeringsfarve2 3 5 3" xfId="6430" xr:uid="{00000000-0005-0000-0000-00009F3D0000}"/>
    <cellStyle name="40 % - Markeringsfarve2 3 5 3 2" xfId="9920" xr:uid="{00000000-0005-0000-0000-0000A03D0000}"/>
    <cellStyle name="40 % - Markeringsfarve2 3 5 3 2 2" xfId="17702" xr:uid="{00000000-0005-0000-0000-0000A13D0000}"/>
    <cellStyle name="40 % - Markeringsfarve2 3 5 3 2 2 2" xfId="35653" xr:uid="{00000000-0005-0000-0000-0000A23D0000}"/>
    <cellStyle name="40 % - Markeringsfarve2 3 5 3 2 3" xfId="28652" xr:uid="{00000000-0005-0000-0000-0000A33D0000}"/>
    <cellStyle name="40 % - Markeringsfarve2 3 5 3 3" xfId="14855" xr:uid="{00000000-0005-0000-0000-0000A43D0000}"/>
    <cellStyle name="40 % - Markeringsfarve2 3 5 3 3 2" xfId="32812" xr:uid="{00000000-0005-0000-0000-0000A53D0000}"/>
    <cellStyle name="40 % - Markeringsfarve2 3 5 3 4" xfId="25810" xr:uid="{00000000-0005-0000-0000-0000A63D0000}"/>
    <cellStyle name="40 % - Markeringsfarve2 3 5 4" xfId="8733" xr:uid="{00000000-0005-0000-0000-0000A73D0000}"/>
    <cellStyle name="40 % - Markeringsfarve2 3 5 4 2" xfId="16522" xr:uid="{00000000-0005-0000-0000-0000A83D0000}"/>
    <cellStyle name="40 % - Markeringsfarve2 3 5 4 2 2" xfId="34473" xr:uid="{00000000-0005-0000-0000-0000A93D0000}"/>
    <cellStyle name="40 % - Markeringsfarve2 3 5 4 3" xfId="27472" xr:uid="{00000000-0005-0000-0000-0000AA3D0000}"/>
    <cellStyle name="40 % - Markeringsfarve2 3 5 5" xfId="14853" xr:uid="{00000000-0005-0000-0000-0000AB3D0000}"/>
    <cellStyle name="40 % - Markeringsfarve2 3 5 5 2" xfId="32810" xr:uid="{00000000-0005-0000-0000-0000AC3D0000}"/>
    <cellStyle name="40 % - Markeringsfarve2 3 5 6" xfId="25808" xr:uid="{00000000-0005-0000-0000-0000AD3D0000}"/>
    <cellStyle name="40 % - Markeringsfarve2 3 6" xfId="6431" xr:uid="{00000000-0005-0000-0000-0000AE3D0000}"/>
    <cellStyle name="40 % - Markeringsfarve2 3 6 2" xfId="6432" xr:uid="{00000000-0005-0000-0000-0000AF3D0000}"/>
    <cellStyle name="40 % - Markeringsfarve2 3 6 2 2" xfId="10760" xr:uid="{00000000-0005-0000-0000-0000B03D0000}"/>
    <cellStyle name="40 % - Markeringsfarve2 3 6 2 2 2" xfId="18532" xr:uid="{00000000-0005-0000-0000-0000B13D0000}"/>
    <cellStyle name="40 % - Markeringsfarve2 3 6 2 2 2 2" xfId="36483" xr:uid="{00000000-0005-0000-0000-0000B23D0000}"/>
    <cellStyle name="40 % - Markeringsfarve2 3 6 2 2 3" xfId="29482" xr:uid="{00000000-0005-0000-0000-0000B33D0000}"/>
    <cellStyle name="40 % - Markeringsfarve2 3 6 2 3" xfId="14857" xr:uid="{00000000-0005-0000-0000-0000B43D0000}"/>
    <cellStyle name="40 % - Markeringsfarve2 3 6 2 3 2" xfId="32814" xr:uid="{00000000-0005-0000-0000-0000B53D0000}"/>
    <cellStyle name="40 % - Markeringsfarve2 3 6 2 4" xfId="25812" xr:uid="{00000000-0005-0000-0000-0000B63D0000}"/>
    <cellStyle name="40 % - Markeringsfarve2 3 6 3" xfId="6433" xr:uid="{00000000-0005-0000-0000-0000B73D0000}"/>
    <cellStyle name="40 % - Markeringsfarve2 3 6 3 2" xfId="10036" xr:uid="{00000000-0005-0000-0000-0000B83D0000}"/>
    <cellStyle name="40 % - Markeringsfarve2 3 6 3 2 2" xfId="17817" xr:uid="{00000000-0005-0000-0000-0000B93D0000}"/>
    <cellStyle name="40 % - Markeringsfarve2 3 6 3 2 2 2" xfId="35768" xr:uid="{00000000-0005-0000-0000-0000BA3D0000}"/>
    <cellStyle name="40 % - Markeringsfarve2 3 6 3 2 3" xfId="28767" xr:uid="{00000000-0005-0000-0000-0000BB3D0000}"/>
    <cellStyle name="40 % - Markeringsfarve2 3 6 3 3" xfId="14858" xr:uid="{00000000-0005-0000-0000-0000BC3D0000}"/>
    <cellStyle name="40 % - Markeringsfarve2 3 6 3 3 2" xfId="32815" xr:uid="{00000000-0005-0000-0000-0000BD3D0000}"/>
    <cellStyle name="40 % - Markeringsfarve2 3 6 3 4" xfId="25813" xr:uid="{00000000-0005-0000-0000-0000BE3D0000}"/>
    <cellStyle name="40 % - Markeringsfarve2 3 6 4" xfId="8734" xr:uid="{00000000-0005-0000-0000-0000BF3D0000}"/>
    <cellStyle name="40 % - Markeringsfarve2 3 6 4 2" xfId="16523" xr:uid="{00000000-0005-0000-0000-0000C03D0000}"/>
    <cellStyle name="40 % - Markeringsfarve2 3 6 4 2 2" xfId="34474" xr:uid="{00000000-0005-0000-0000-0000C13D0000}"/>
    <cellStyle name="40 % - Markeringsfarve2 3 6 4 3" xfId="27473" xr:uid="{00000000-0005-0000-0000-0000C23D0000}"/>
    <cellStyle name="40 % - Markeringsfarve2 3 6 5" xfId="14856" xr:uid="{00000000-0005-0000-0000-0000C33D0000}"/>
    <cellStyle name="40 % - Markeringsfarve2 3 6 5 2" xfId="32813" xr:uid="{00000000-0005-0000-0000-0000C43D0000}"/>
    <cellStyle name="40 % - Markeringsfarve2 3 6 6" xfId="25811" xr:uid="{00000000-0005-0000-0000-0000C53D0000}"/>
    <cellStyle name="40 % - Markeringsfarve2 3 7" xfId="6434" xr:uid="{00000000-0005-0000-0000-0000C63D0000}"/>
    <cellStyle name="40 % - Markeringsfarve2 3 7 2" xfId="6435" xr:uid="{00000000-0005-0000-0000-0000C73D0000}"/>
    <cellStyle name="40 % - Markeringsfarve2 3 7 2 2" xfId="10877" xr:uid="{00000000-0005-0000-0000-0000C83D0000}"/>
    <cellStyle name="40 % - Markeringsfarve2 3 7 2 2 2" xfId="18649" xr:uid="{00000000-0005-0000-0000-0000C93D0000}"/>
    <cellStyle name="40 % - Markeringsfarve2 3 7 2 2 2 2" xfId="36600" xr:uid="{00000000-0005-0000-0000-0000CA3D0000}"/>
    <cellStyle name="40 % - Markeringsfarve2 3 7 2 2 3" xfId="29599" xr:uid="{00000000-0005-0000-0000-0000CB3D0000}"/>
    <cellStyle name="40 % - Markeringsfarve2 3 7 2 3" xfId="14860" xr:uid="{00000000-0005-0000-0000-0000CC3D0000}"/>
    <cellStyle name="40 % - Markeringsfarve2 3 7 2 3 2" xfId="32817" xr:uid="{00000000-0005-0000-0000-0000CD3D0000}"/>
    <cellStyle name="40 % - Markeringsfarve2 3 7 2 4" xfId="25815" xr:uid="{00000000-0005-0000-0000-0000CE3D0000}"/>
    <cellStyle name="40 % - Markeringsfarve2 3 7 3" xfId="6436" xr:uid="{00000000-0005-0000-0000-0000CF3D0000}"/>
    <cellStyle name="40 % - Markeringsfarve2 3 7 3 2" xfId="10153" xr:uid="{00000000-0005-0000-0000-0000D03D0000}"/>
    <cellStyle name="40 % - Markeringsfarve2 3 7 3 2 2" xfId="17934" xr:uid="{00000000-0005-0000-0000-0000D13D0000}"/>
    <cellStyle name="40 % - Markeringsfarve2 3 7 3 2 2 2" xfId="35885" xr:uid="{00000000-0005-0000-0000-0000D23D0000}"/>
    <cellStyle name="40 % - Markeringsfarve2 3 7 3 2 3" xfId="28884" xr:uid="{00000000-0005-0000-0000-0000D33D0000}"/>
    <cellStyle name="40 % - Markeringsfarve2 3 7 3 3" xfId="14861" xr:uid="{00000000-0005-0000-0000-0000D43D0000}"/>
    <cellStyle name="40 % - Markeringsfarve2 3 7 3 3 2" xfId="32818" xr:uid="{00000000-0005-0000-0000-0000D53D0000}"/>
    <cellStyle name="40 % - Markeringsfarve2 3 7 3 4" xfId="25816" xr:uid="{00000000-0005-0000-0000-0000D63D0000}"/>
    <cellStyle name="40 % - Markeringsfarve2 3 7 4" xfId="8735" xr:uid="{00000000-0005-0000-0000-0000D73D0000}"/>
    <cellStyle name="40 % - Markeringsfarve2 3 7 4 2" xfId="16524" xr:uid="{00000000-0005-0000-0000-0000D83D0000}"/>
    <cellStyle name="40 % - Markeringsfarve2 3 7 4 2 2" xfId="34475" xr:uid="{00000000-0005-0000-0000-0000D93D0000}"/>
    <cellStyle name="40 % - Markeringsfarve2 3 7 4 3" xfId="27474" xr:uid="{00000000-0005-0000-0000-0000DA3D0000}"/>
    <cellStyle name="40 % - Markeringsfarve2 3 7 5" xfId="14859" xr:uid="{00000000-0005-0000-0000-0000DB3D0000}"/>
    <cellStyle name="40 % - Markeringsfarve2 3 7 5 2" xfId="32816" xr:uid="{00000000-0005-0000-0000-0000DC3D0000}"/>
    <cellStyle name="40 % - Markeringsfarve2 3 7 6" xfId="25814" xr:uid="{00000000-0005-0000-0000-0000DD3D0000}"/>
    <cellStyle name="40 % - Markeringsfarve2 3 8" xfId="6437" xr:uid="{00000000-0005-0000-0000-0000DE3D0000}"/>
    <cellStyle name="40 % - Markeringsfarve2 3 8 2" xfId="6438" xr:uid="{00000000-0005-0000-0000-0000DF3D0000}"/>
    <cellStyle name="40 % - Markeringsfarve2 3 8 2 2" xfId="11044" xr:uid="{00000000-0005-0000-0000-0000E03D0000}"/>
    <cellStyle name="40 % - Markeringsfarve2 3 8 2 2 2" xfId="18816" xr:uid="{00000000-0005-0000-0000-0000E13D0000}"/>
    <cellStyle name="40 % - Markeringsfarve2 3 8 2 2 2 2" xfId="36767" xr:uid="{00000000-0005-0000-0000-0000E23D0000}"/>
    <cellStyle name="40 % - Markeringsfarve2 3 8 2 2 3" xfId="29766" xr:uid="{00000000-0005-0000-0000-0000E33D0000}"/>
    <cellStyle name="40 % - Markeringsfarve2 3 8 2 3" xfId="14863" xr:uid="{00000000-0005-0000-0000-0000E43D0000}"/>
    <cellStyle name="40 % - Markeringsfarve2 3 8 2 3 2" xfId="32820" xr:uid="{00000000-0005-0000-0000-0000E53D0000}"/>
    <cellStyle name="40 % - Markeringsfarve2 3 8 2 4" xfId="25818" xr:uid="{00000000-0005-0000-0000-0000E63D0000}"/>
    <cellStyle name="40 % - Markeringsfarve2 3 8 3" xfId="6439" xr:uid="{00000000-0005-0000-0000-0000E73D0000}"/>
    <cellStyle name="40 % - Markeringsfarve2 3 8 3 2" xfId="10321" xr:uid="{00000000-0005-0000-0000-0000E83D0000}"/>
    <cellStyle name="40 % - Markeringsfarve2 3 8 3 2 2" xfId="18102" xr:uid="{00000000-0005-0000-0000-0000E93D0000}"/>
    <cellStyle name="40 % - Markeringsfarve2 3 8 3 2 2 2" xfId="36053" xr:uid="{00000000-0005-0000-0000-0000EA3D0000}"/>
    <cellStyle name="40 % - Markeringsfarve2 3 8 3 2 3" xfId="29052" xr:uid="{00000000-0005-0000-0000-0000EB3D0000}"/>
    <cellStyle name="40 % - Markeringsfarve2 3 8 3 3" xfId="14864" xr:uid="{00000000-0005-0000-0000-0000EC3D0000}"/>
    <cellStyle name="40 % - Markeringsfarve2 3 8 3 3 2" xfId="32821" xr:uid="{00000000-0005-0000-0000-0000ED3D0000}"/>
    <cellStyle name="40 % - Markeringsfarve2 3 8 3 4" xfId="25819" xr:uid="{00000000-0005-0000-0000-0000EE3D0000}"/>
    <cellStyle name="40 % - Markeringsfarve2 3 8 4" xfId="8736" xr:uid="{00000000-0005-0000-0000-0000EF3D0000}"/>
    <cellStyle name="40 % - Markeringsfarve2 3 8 4 2" xfId="16525" xr:uid="{00000000-0005-0000-0000-0000F03D0000}"/>
    <cellStyle name="40 % - Markeringsfarve2 3 8 4 2 2" xfId="34476" xr:uid="{00000000-0005-0000-0000-0000F13D0000}"/>
    <cellStyle name="40 % - Markeringsfarve2 3 8 4 3" xfId="27475" xr:uid="{00000000-0005-0000-0000-0000F23D0000}"/>
    <cellStyle name="40 % - Markeringsfarve2 3 8 5" xfId="14862" xr:uid="{00000000-0005-0000-0000-0000F33D0000}"/>
    <cellStyle name="40 % - Markeringsfarve2 3 8 5 2" xfId="32819" xr:uid="{00000000-0005-0000-0000-0000F43D0000}"/>
    <cellStyle name="40 % - Markeringsfarve2 3 8 6" xfId="25817" xr:uid="{00000000-0005-0000-0000-0000F53D0000}"/>
    <cellStyle name="40 % - Markeringsfarve2 3 9" xfId="6440" xr:uid="{00000000-0005-0000-0000-0000F63D0000}"/>
    <cellStyle name="40 % - Markeringsfarve2 3 9 2" xfId="10403" xr:uid="{00000000-0005-0000-0000-0000F73D0000}"/>
    <cellStyle name="40 % - Markeringsfarve2 3 9 2 2" xfId="18175" xr:uid="{00000000-0005-0000-0000-0000F83D0000}"/>
    <cellStyle name="40 % - Markeringsfarve2 3 9 2 2 2" xfId="36126" xr:uid="{00000000-0005-0000-0000-0000F93D0000}"/>
    <cellStyle name="40 % - Markeringsfarve2 3 9 2 3" xfId="29125" xr:uid="{00000000-0005-0000-0000-0000FA3D0000}"/>
    <cellStyle name="40 % - Markeringsfarve2 3 9 3" xfId="14865" xr:uid="{00000000-0005-0000-0000-0000FB3D0000}"/>
    <cellStyle name="40 % - Markeringsfarve2 3 9 3 2" xfId="32822" xr:uid="{00000000-0005-0000-0000-0000FC3D0000}"/>
    <cellStyle name="40 % - Markeringsfarve2 3 9 4" xfId="25820" xr:uid="{00000000-0005-0000-0000-0000FD3D0000}"/>
    <cellStyle name="40 % - Markeringsfarve2 4" xfId="2961" xr:uid="{00000000-0005-0000-0000-0000FE3D0000}"/>
    <cellStyle name="40 % - Markeringsfarve2 4 10" xfId="14866" xr:uid="{00000000-0005-0000-0000-0000FF3D0000}"/>
    <cellStyle name="40 % - Markeringsfarve2 4 10 2" xfId="32823" xr:uid="{00000000-0005-0000-0000-0000003E0000}"/>
    <cellStyle name="40 % - Markeringsfarve2 4 11" xfId="6441" xr:uid="{00000000-0005-0000-0000-0000013E0000}"/>
    <cellStyle name="40 % - Markeringsfarve2 4 11 2" xfId="25821" xr:uid="{00000000-0005-0000-0000-0000023E0000}"/>
    <cellStyle name="40 % - Markeringsfarve2 4 12" xfId="22339" xr:uid="{00000000-0005-0000-0000-0000033E0000}"/>
    <cellStyle name="40 % - Markeringsfarve2 4 2" xfId="2962" xr:uid="{00000000-0005-0000-0000-0000043E0000}"/>
    <cellStyle name="40 % - Markeringsfarve2 4 2 2" xfId="6443" xr:uid="{00000000-0005-0000-0000-0000053E0000}"/>
    <cellStyle name="40 % - Markeringsfarve2 4 2 2 2" xfId="10547" xr:uid="{00000000-0005-0000-0000-0000063E0000}"/>
    <cellStyle name="40 % - Markeringsfarve2 4 2 2 2 2" xfId="18319" xr:uid="{00000000-0005-0000-0000-0000073E0000}"/>
    <cellStyle name="40 % - Markeringsfarve2 4 2 2 2 2 2" xfId="36270" xr:uid="{00000000-0005-0000-0000-0000083E0000}"/>
    <cellStyle name="40 % - Markeringsfarve2 4 2 2 2 3" xfId="29269" xr:uid="{00000000-0005-0000-0000-0000093E0000}"/>
    <cellStyle name="40 % - Markeringsfarve2 4 2 2 3" xfId="14868" xr:uid="{00000000-0005-0000-0000-00000A3E0000}"/>
    <cellStyle name="40 % - Markeringsfarve2 4 2 2 3 2" xfId="32825" xr:uid="{00000000-0005-0000-0000-00000B3E0000}"/>
    <cellStyle name="40 % - Markeringsfarve2 4 2 2 4" xfId="25823" xr:uid="{00000000-0005-0000-0000-00000C3E0000}"/>
    <cellStyle name="40 % - Markeringsfarve2 4 2 3" xfId="6444" xr:uid="{00000000-0005-0000-0000-00000D3E0000}"/>
    <cellStyle name="40 % - Markeringsfarve2 4 2 3 2" xfId="9777" xr:uid="{00000000-0005-0000-0000-00000E3E0000}"/>
    <cellStyle name="40 % - Markeringsfarve2 4 2 3 2 2" xfId="17559" xr:uid="{00000000-0005-0000-0000-00000F3E0000}"/>
    <cellStyle name="40 % - Markeringsfarve2 4 2 3 2 2 2" xfId="35510" xr:uid="{00000000-0005-0000-0000-0000103E0000}"/>
    <cellStyle name="40 % - Markeringsfarve2 4 2 3 2 3" xfId="28509" xr:uid="{00000000-0005-0000-0000-0000113E0000}"/>
    <cellStyle name="40 % - Markeringsfarve2 4 2 3 3" xfId="14869" xr:uid="{00000000-0005-0000-0000-0000123E0000}"/>
    <cellStyle name="40 % - Markeringsfarve2 4 2 3 3 2" xfId="32826" xr:uid="{00000000-0005-0000-0000-0000133E0000}"/>
    <cellStyle name="40 % - Markeringsfarve2 4 2 3 4" xfId="25824" xr:uid="{00000000-0005-0000-0000-0000143E0000}"/>
    <cellStyle name="40 % - Markeringsfarve2 4 2 4" xfId="8738" xr:uid="{00000000-0005-0000-0000-0000153E0000}"/>
    <cellStyle name="40 % - Markeringsfarve2 4 2 4 2" xfId="16527" xr:uid="{00000000-0005-0000-0000-0000163E0000}"/>
    <cellStyle name="40 % - Markeringsfarve2 4 2 4 2 2" xfId="34478" xr:uid="{00000000-0005-0000-0000-0000173E0000}"/>
    <cellStyle name="40 % - Markeringsfarve2 4 2 4 3" xfId="27477" xr:uid="{00000000-0005-0000-0000-0000183E0000}"/>
    <cellStyle name="40 % - Markeringsfarve2 4 2 5" xfId="14867" xr:uid="{00000000-0005-0000-0000-0000193E0000}"/>
    <cellStyle name="40 % - Markeringsfarve2 4 2 5 2" xfId="32824" xr:uid="{00000000-0005-0000-0000-00001A3E0000}"/>
    <cellStyle name="40 % - Markeringsfarve2 4 2 6" xfId="6442" xr:uid="{00000000-0005-0000-0000-00001B3E0000}"/>
    <cellStyle name="40 % - Markeringsfarve2 4 2 6 2" xfId="25822" xr:uid="{00000000-0005-0000-0000-00001C3E0000}"/>
    <cellStyle name="40 % - Markeringsfarve2 4 2 7" xfId="22340" xr:uid="{00000000-0005-0000-0000-00001D3E0000}"/>
    <cellStyle name="40 % - Markeringsfarve2 4 3" xfId="6445" xr:uid="{00000000-0005-0000-0000-00001E3E0000}"/>
    <cellStyle name="40 % - Markeringsfarve2 4 3 2" xfId="6446" xr:uid="{00000000-0005-0000-0000-00001F3E0000}"/>
    <cellStyle name="40 % - Markeringsfarve2 4 3 2 2" xfId="10693" xr:uid="{00000000-0005-0000-0000-0000203E0000}"/>
    <cellStyle name="40 % - Markeringsfarve2 4 3 2 2 2" xfId="18465" xr:uid="{00000000-0005-0000-0000-0000213E0000}"/>
    <cellStyle name="40 % - Markeringsfarve2 4 3 2 2 2 2" xfId="36416" xr:uid="{00000000-0005-0000-0000-0000223E0000}"/>
    <cellStyle name="40 % - Markeringsfarve2 4 3 2 2 3" xfId="29415" xr:uid="{00000000-0005-0000-0000-0000233E0000}"/>
    <cellStyle name="40 % - Markeringsfarve2 4 3 2 3" xfId="14871" xr:uid="{00000000-0005-0000-0000-0000243E0000}"/>
    <cellStyle name="40 % - Markeringsfarve2 4 3 2 3 2" xfId="32828" xr:uid="{00000000-0005-0000-0000-0000253E0000}"/>
    <cellStyle name="40 % - Markeringsfarve2 4 3 2 4" xfId="25826" xr:uid="{00000000-0005-0000-0000-0000263E0000}"/>
    <cellStyle name="40 % - Markeringsfarve2 4 3 3" xfId="6447" xr:uid="{00000000-0005-0000-0000-0000273E0000}"/>
    <cellStyle name="40 % - Markeringsfarve2 4 3 3 2" xfId="9923" xr:uid="{00000000-0005-0000-0000-0000283E0000}"/>
    <cellStyle name="40 % - Markeringsfarve2 4 3 3 2 2" xfId="17705" xr:uid="{00000000-0005-0000-0000-0000293E0000}"/>
    <cellStyle name="40 % - Markeringsfarve2 4 3 3 2 2 2" xfId="35656" xr:uid="{00000000-0005-0000-0000-00002A3E0000}"/>
    <cellStyle name="40 % - Markeringsfarve2 4 3 3 2 3" xfId="28655" xr:uid="{00000000-0005-0000-0000-00002B3E0000}"/>
    <cellStyle name="40 % - Markeringsfarve2 4 3 3 3" xfId="14872" xr:uid="{00000000-0005-0000-0000-00002C3E0000}"/>
    <cellStyle name="40 % - Markeringsfarve2 4 3 3 3 2" xfId="32829" xr:uid="{00000000-0005-0000-0000-00002D3E0000}"/>
    <cellStyle name="40 % - Markeringsfarve2 4 3 3 4" xfId="25827" xr:uid="{00000000-0005-0000-0000-00002E3E0000}"/>
    <cellStyle name="40 % - Markeringsfarve2 4 3 4" xfId="8739" xr:uid="{00000000-0005-0000-0000-00002F3E0000}"/>
    <cellStyle name="40 % - Markeringsfarve2 4 3 4 2" xfId="16528" xr:uid="{00000000-0005-0000-0000-0000303E0000}"/>
    <cellStyle name="40 % - Markeringsfarve2 4 3 4 2 2" xfId="34479" xr:uid="{00000000-0005-0000-0000-0000313E0000}"/>
    <cellStyle name="40 % - Markeringsfarve2 4 3 4 3" xfId="27478" xr:uid="{00000000-0005-0000-0000-0000323E0000}"/>
    <cellStyle name="40 % - Markeringsfarve2 4 3 5" xfId="14870" xr:uid="{00000000-0005-0000-0000-0000333E0000}"/>
    <cellStyle name="40 % - Markeringsfarve2 4 3 5 2" xfId="32827" xr:uid="{00000000-0005-0000-0000-0000343E0000}"/>
    <cellStyle name="40 % - Markeringsfarve2 4 3 6" xfId="25825" xr:uid="{00000000-0005-0000-0000-0000353E0000}"/>
    <cellStyle name="40 % - Markeringsfarve2 4 4" xfId="6448" xr:uid="{00000000-0005-0000-0000-0000363E0000}"/>
    <cellStyle name="40 % - Markeringsfarve2 4 4 2" xfId="6449" xr:uid="{00000000-0005-0000-0000-0000373E0000}"/>
    <cellStyle name="40 % - Markeringsfarve2 4 4 2 2" xfId="10785" xr:uid="{00000000-0005-0000-0000-0000383E0000}"/>
    <cellStyle name="40 % - Markeringsfarve2 4 4 2 2 2" xfId="18557" xr:uid="{00000000-0005-0000-0000-0000393E0000}"/>
    <cellStyle name="40 % - Markeringsfarve2 4 4 2 2 2 2" xfId="36508" xr:uid="{00000000-0005-0000-0000-00003A3E0000}"/>
    <cellStyle name="40 % - Markeringsfarve2 4 4 2 2 3" xfId="29507" xr:uid="{00000000-0005-0000-0000-00003B3E0000}"/>
    <cellStyle name="40 % - Markeringsfarve2 4 4 2 3" xfId="14874" xr:uid="{00000000-0005-0000-0000-00003C3E0000}"/>
    <cellStyle name="40 % - Markeringsfarve2 4 4 2 3 2" xfId="32831" xr:uid="{00000000-0005-0000-0000-00003D3E0000}"/>
    <cellStyle name="40 % - Markeringsfarve2 4 4 2 4" xfId="25829" xr:uid="{00000000-0005-0000-0000-00003E3E0000}"/>
    <cellStyle name="40 % - Markeringsfarve2 4 4 3" xfId="6450" xr:uid="{00000000-0005-0000-0000-00003F3E0000}"/>
    <cellStyle name="40 % - Markeringsfarve2 4 4 3 2" xfId="10061" xr:uid="{00000000-0005-0000-0000-0000403E0000}"/>
    <cellStyle name="40 % - Markeringsfarve2 4 4 3 2 2" xfId="17842" xr:uid="{00000000-0005-0000-0000-0000413E0000}"/>
    <cellStyle name="40 % - Markeringsfarve2 4 4 3 2 2 2" xfId="35793" xr:uid="{00000000-0005-0000-0000-0000423E0000}"/>
    <cellStyle name="40 % - Markeringsfarve2 4 4 3 2 3" xfId="28792" xr:uid="{00000000-0005-0000-0000-0000433E0000}"/>
    <cellStyle name="40 % - Markeringsfarve2 4 4 3 3" xfId="14875" xr:uid="{00000000-0005-0000-0000-0000443E0000}"/>
    <cellStyle name="40 % - Markeringsfarve2 4 4 3 3 2" xfId="32832" xr:uid="{00000000-0005-0000-0000-0000453E0000}"/>
    <cellStyle name="40 % - Markeringsfarve2 4 4 3 4" xfId="25830" xr:uid="{00000000-0005-0000-0000-0000463E0000}"/>
    <cellStyle name="40 % - Markeringsfarve2 4 4 4" xfId="8740" xr:uid="{00000000-0005-0000-0000-0000473E0000}"/>
    <cellStyle name="40 % - Markeringsfarve2 4 4 4 2" xfId="16529" xr:uid="{00000000-0005-0000-0000-0000483E0000}"/>
    <cellStyle name="40 % - Markeringsfarve2 4 4 4 2 2" xfId="34480" xr:uid="{00000000-0005-0000-0000-0000493E0000}"/>
    <cellStyle name="40 % - Markeringsfarve2 4 4 4 3" xfId="27479" xr:uid="{00000000-0005-0000-0000-00004A3E0000}"/>
    <cellStyle name="40 % - Markeringsfarve2 4 4 5" xfId="14873" xr:uid="{00000000-0005-0000-0000-00004B3E0000}"/>
    <cellStyle name="40 % - Markeringsfarve2 4 4 5 2" xfId="32830" xr:uid="{00000000-0005-0000-0000-00004C3E0000}"/>
    <cellStyle name="40 % - Markeringsfarve2 4 4 6" xfId="25828" xr:uid="{00000000-0005-0000-0000-00004D3E0000}"/>
    <cellStyle name="40 % - Markeringsfarve2 4 5" xfId="6451" xr:uid="{00000000-0005-0000-0000-00004E3E0000}"/>
    <cellStyle name="40 % - Markeringsfarve2 4 5 2" xfId="6452" xr:uid="{00000000-0005-0000-0000-00004F3E0000}"/>
    <cellStyle name="40 % - Markeringsfarve2 4 5 2 2" xfId="10902" xr:uid="{00000000-0005-0000-0000-0000503E0000}"/>
    <cellStyle name="40 % - Markeringsfarve2 4 5 2 2 2" xfId="18674" xr:uid="{00000000-0005-0000-0000-0000513E0000}"/>
    <cellStyle name="40 % - Markeringsfarve2 4 5 2 2 2 2" xfId="36625" xr:uid="{00000000-0005-0000-0000-0000523E0000}"/>
    <cellStyle name="40 % - Markeringsfarve2 4 5 2 2 3" xfId="29624" xr:uid="{00000000-0005-0000-0000-0000533E0000}"/>
    <cellStyle name="40 % - Markeringsfarve2 4 5 2 3" xfId="14877" xr:uid="{00000000-0005-0000-0000-0000543E0000}"/>
    <cellStyle name="40 % - Markeringsfarve2 4 5 2 3 2" xfId="32834" xr:uid="{00000000-0005-0000-0000-0000553E0000}"/>
    <cellStyle name="40 % - Markeringsfarve2 4 5 2 4" xfId="25832" xr:uid="{00000000-0005-0000-0000-0000563E0000}"/>
    <cellStyle name="40 % - Markeringsfarve2 4 5 3" xfId="6453" xr:uid="{00000000-0005-0000-0000-0000573E0000}"/>
    <cellStyle name="40 % - Markeringsfarve2 4 5 3 2" xfId="10178" xr:uid="{00000000-0005-0000-0000-0000583E0000}"/>
    <cellStyle name="40 % - Markeringsfarve2 4 5 3 2 2" xfId="17959" xr:uid="{00000000-0005-0000-0000-0000593E0000}"/>
    <cellStyle name="40 % - Markeringsfarve2 4 5 3 2 2 2" xfId="35910" xr:uid="{00000000-0005-0000-0000-00005A3E0000}"/>
    <cellStyle name="40 % - Markeringsfarve2 4 5 3 2 3" xfId="28909" xr:uid="{00000000-0005-0000-0000-00005B3E0000}"/>
    <cellStyle name="40 % - Markeringsfarve2 4 5 3 3" xfId="14878" xr:uid="{00000000-0005-0000-0000-00005C3E0000}"/>
    <cellStyle name="40 % - Markeringsfarve2 4 5 3 3 2" xfId="32835" xr:uid="{00000000-0005-0000-0000-00005D3E0000}"/>
    <cellStyle name="40 % - Markeringsfarve2 4 5 3 4" xfId="25833" xr:uid="{00000000-0005-0000-0000-00005E3E0000}"/>
    <cellStyle name="40 % - Markeringsfarve2 4 5 4" xfId="8741" xr:uid="{00000000-0005-0000-0000-00005F3E0000}"/>
    <cellStyle name="40 % - Markeringsfarve2 4 5 4 2" xfId="16530" xr:uid="{00000000-0005-0000-0000-0000603E0000}"/>
    <cellStyle name="40 % - Markeringsfarve2 4 5 4 2 2" xfId="34481" xr:uid="{00000000-0005-0000-0000-0000613E0000}"/>
    <cellStyle name="40 % - Markeringsfarve2 4 5 4 3" xfId="27480" xr:uid="{00000000-0005-0000-0000-0000623E0000}"/>
    <cellStyle name="40 % - Markeringsfarve2 4 5 5" xfId="14876" xr:uid="{00000000-0005-0000-0000-0000633E0000}"/>
    <cellStyle name="40 % - Markeringsfarve2 4 5 5 2" xfId="32833" xr:uid="{00000000-0005-0000-0000-0000643E0000}"/>
    <cellStyle name="40 % - Markeringsfarve2 4 5 6" xfId="25831" xr:uid="{00000000-0005-0000-0000-0000653E0000}"/>
    <cellStyle name="40 % - Markeringsfarve2 4 6" xfId="6454" xr:uid="{00000000-0005-0000-0000-0000663E0000}"/>
    <cellStyle name="40 % - Markeringsfarve2 4 6 2" xfId="6455" xr:uid="{00000000-0005-0000-0000-0000673E0000}"/>
    <cellStyle name="40 % - Markeringsfarve2 4 6 2 2" xfId="11047" xr:uid="{00000000-0005-0000-0000-0000683E0000}"/>
    <cellStyle name="40 % - Markeringsfarve2 4 6 2 2 2" xfId="18819" xr:uid="{00000000-0005-0000-0000-0000693E0000}"/>
    <cellStyle name="40 % - Markeringsfarve2 4 6 2 2 2 2" xfId="36770" xr:uid="{00000000-0005-0000-0000-00006A3E0000}"/>
    <cellStyle name="40 % - Markeringsfarve2 4 6 2 2 3" xfId="29769" xr:uid="{00000000-0005-0000-0000-00006B3E0000}"/>
    <cellStyle name="40 % - Markeringsfarve2 4 6 2 3" xfId="14880" xr:uid="{00000000-0005-0000-0000-00006C3E0000}"/>
    <cellStyle name="40 % - Markeringsfarve2 4 6 2 3 2" xfId="32837" xr:uid="{00000000-0005-0000-0000-00006D3E0000}"/>
    <cellStyle name="40 % - Markeringsfarve2 4 6 2 4" xfId="25835" xr:uid="{00000000-0005-0000-0000-00006E3E0000}"/>
    <cellStyle name="40 % - Markeringsfarve2 4 6 3" xfId="6456" xr:uid="{00000000-0005-0000-0000-00006F3E0000}"/>
    <cellStyle name="40 % - Markeringsfarve2 4 6 3 2" xfId="10324" xr:uid="{00000000-0005-0000-0000-0000703E0000}"/>
    <cellStyle name="40 % - Markeringsfarve2 4 6 3 2 2" xfId="18105" xr:uid="{00000000-0005-0000-0000-0000713E0000}"/>
    <cellStyle name="40 % - Markeringsfarve2 4 6 3 2 2 2" xfId="36056" xr:uid="{00000000-0005-0000-0000-0000723E0000}"/>
    <cellStyle name="40 % - Markeringsfarve2 4 6 3 2 3" xfId="29055" xr:uid="{00000000-0005-0000-0000-0000733E0000}"/>
    <cellStyle name="40 % - Markeringsfarve2 4 6 3 3" xfId="14881" xr:uid="{00000000-0005-0000-0000-0000743E0000}"/>
    <cellStyle name="40 % - Markeringsfarve2 4 6 3 3 2" xfId="32838" xr:uid="{00000000-0005-0000-0000-0000753E0000}"/>
    <cellStyle name="40 % - Markeringsfarve2 4 6 3 4" xfId="25836" xr:uid="{00000000-0005-0000-0000-0000763E0000}"/>
    <cellStyle name="40 % - Markeringsfarve2 4 6 4" xfId="8742" xr:uid="{00000000-0005-0000-0000-0000773E0000}"/>
    <cellStyle name="40 % - Markeringsfarve2 4 6 4 2" xfId="16531" xr:uid="{00000000-0005-0000-0000-0000783E0000}"/>
    <cellStyle name="40 % - Markeringsfarve2 4 6 4 2 2" xfId="34482" xr:uid="{00000000-0005-0000-0000-0000793E0000}"/>
    <cellStyle name="40 % - Markeringsfarve2 4 6 4 3" xfId="27481" xr:uid="{00000000-0005-0000-0000-00007A3E0000}"/>
    <cellStyle name="40 % - Markeringsfarve2 4 6 5" xfId="14879" xr:uid="{00000000-0005-0000-0000-00007B3E0000}"/>
    <cellStyle name="40 % - Markeringsfarve2 4 6 5 2" xfId="32836" xr:uid="{00000000-0005-0000-0000-00007C3E0000}"/>
    <cellStyle name="40 % - Markeringsfarve2 4 6 6" xfId="25834" xr:uid="{00000000-0005-0000-0000-00007D3E0000}"/>
    <cellStyle name="40 % - Markeringsfarve2 4 7" xfId="6457" xr:uid="{00000000-0005-0000-0000-00007E3E0000}"/>
    <cellStyle name="40 % - Markeringsfarve2 4 7 2" xfId="10428" xr:uid="{00000000-0005-0000-0000-00007F3E0000}"/>
    <cellStyle name="40 % - Markeringsfarve2 4 7 2 2" xfId="18200" xr:uid="{00000000-0005-0000-0000-0000803E0000}"/>
    <cellStyle name="40 % - Markeringsfarve2 4 7 2 2 2" xfId="36151" xr:uid="{00000000-0005-0000-0000-0000813E0000}"/>
    <cellStyle name="40 % - Markeringsfarve2 4 7 2 3" xfId="29150" xr:uid="{00000000-0005-0000-0000-0000823E0000}"/>
    <cellStyle name="40 % - Markeringsfarve2 4 7 3" xfId="14882" xr:uid="{00000000-0005-0000-0000-0000833E0000}"/>
    <cellStyle name="40 % - Markeringsfarve2 4 7 3 2" xfId="32839" xr:uid="{00000000-0005-0000-0000-0000843E0000}"/>
    <cellStyle name="40 % - Markeringsfarve2 4 7 4" xfId="25837" xr:uid="{00000000-0005-0000-0000-0000853E0000}"/>
    <cellStyle name="40 % - Markeringsfarve2 4 8" xfId="6458" xr:uid="{00000000-0005-0000-0000-0000863E0000}"/>
    <cellStyle name="40 % - Markeringsfarve2 4 8 2" xfId="9656" xr:uid="{00000000-0005-0000-0000-0000873E0000}"/>
    <cellStyle name="40 % - Markeringsfarve2 4 8 2 2" xfId="17438" xr:uid="{00000000-0005-0000-0000-0000883E0000}"/>
    <cellStyle name="40 % - Markeringsfarve2 4 8 2 2 2" xfId="35389" xr:uid="{00000000-0005-0000-0000-0000893E0000}"/>
    <cellStyle name="40 % - Markeringsfarve2 4 8 2 3" xfId="28388" xr:uid="{00000000-0005-0000-0000-00008A3E0000}"/>
    <cellStyle name="40 % - Markeringsfarve2 4 8 3" xfId="14883" xr:uid="{00000000-0005-0000-0000-00008B3E0000}"/>
    <cellStyle name="40 % - Markeringsfarve2 4 8 3 2" xfId="32840" xr:uid="{00000000-0005-0000-0000-00008C3E0000}"/>
    <cellStyle name="40 % - Markeringsfarve2 4 8 4" xfId="25838" xr:uid="{00000000-0005-0000-0000-00008D3E0000}"/>
    <cellStyle name="40 % - Markeringsfarve2 4 9" xfId="8737" xr:uid="{00000000-0005-0000-0000-00008E3E0000}"/>
    <cellStyle name="40 % - Markeringsfarve2 4 9 2" xfId="16526" xr:uid="{00000000-0005-0000-0000-00008F3E0000}"/>
    <cellStyle name="40 % - Markeringsfarve2 4 9 2 2" xfId="34477" xr:uid="{00000000-0005-0000-0000-0000903E0000}"/>
    <cellStyle name="40 % - Markeringsfarve2 4 9 3" xfId="27476" xr:uid="{00000000-0005-0000-0000-0000913E0000}"/>
    <cellStyle name="40 % - Markeringsfarve2 5" xfId="2963" xr:uid="{00000000-0005-0000-0000-0000923E0000}"/>
    <cellStyle name="40 % - Markeringsfarve2 5 10" xfId="14884" xr:uid="{00000000-0005-0000-0000-0000933E0000}"/>
    <cellStyle name="40 % - Markeringsfarve2 5 10 2" xfId="32841" xr:uid="{00000000-0005-0000-0000-0000943E0000}"/>
    <cellStyle name="40 % - Markeringsfarve2 5 11" xfId="6459" xr:uid="{00000000-0005-0000-0000-0000953E0000}"/>
    <cellStyle name="40 % - Markeringsfarve2 5 11 2" xfId="25839" xr:uid="{00000000-0005-0000-0000-0000963E0000}"/>
    <cellStyle name="40 % - Markeringsfarve2 5 12" xfId="22341" xr:uid="{00000000-0005-0000-0000-0000973E0000}"/>
    <cellStyle name="40 % - Markeringsfarve2 5 2" xfId="2964" xr:uid="{00000000-0005-0000-0000-0000983E0000}"/>
    <cellStyle name="40 % - Markeringsfarve2 5 2 2" xfId="6461" xr:uid="{00000000-0005-0000-0000-0000993E0000}"/>
    <cellStyle name="40 % - Markeringsfarve2 5 2 2 2" xfId="10586" xr:uid="{00000000-0005-0000-0000-00009A3E0000}"/>
    <cellStyle name="40 % - Markeringsfarve2 5 2 2 2 2" xfId="18358" xr:uid="{00000000-0005-0000-0000-00009B3E0000}"/>
    <cellStyle name="40 % - Markeringsfarve2 5 2 2 2 2 2" xfId="36309" xr:uid="{00000000-0005-0000-0000-00009C3E0000}"/>
    <cellStyle name="40 % - Markeringsfarve2 5 2 2 2 3" xfId="29308" xr:uid="{00000000-0005-0000-0000-00009D3E0000}"/>
    <cellStyle name="40 % - Markeringsfarve2 5 2 2 3" xfId="14886" xr:uid="{00000000-0005-0000-0000-00009E3E0000}"/>
    <cellStyle name="40 % - Markeringsfarve2 5 2 2 3 2" xfId="32843" xr:uid="{00000000-0005-0000-0000-00009F3E0000}"/>
    <cellStyle name="40 % - Markeringsfarve2 5 2 2 4" xfId="25841" xr:uid="{00000000-0005-0000-0000-0000A03E0000}"/>
    <cellStyle name="40 % - Markeringsfarve2 5 2 3" xfId="6462" xr:uid="{00000000-0005-0000-0000-0000A13E0000}"/>
    <cellStyle name="40 % - Markeringsfarve2 5 2 3 2" xfId="9816" xr:uid="{00000000-0005-0000-0000-0000A23E0000}"/>
    <cellStyle name="40 % - Markeringsfarve2 5 2 3 2 2" xfId="17598" xr:uid="{00000000-0005-0000-0000-0000A33E0000}"/>
    <cellStyle name="40 % - Markeringsfarve2 5 2 3 2 2 2" xfId="35549" xr:uid="{00000000-0005-0000-0000-0000A43E0000}"/>
    <cellStyle name="40 % - Markeringsfarve2 5 2 3 2 3" xfId="28548" xr:uid="{00000000-0005-0000-0000-0000A53E0000}"/>
    <cellStyle name="40 % - Markeringsfarve2 5 2 3 3" xfId="14887" xr:uid="{00000000-0005-0000-0000-0000A63E0000}"/>
    <cellStyle name="40 % - Markeringsfarve2 5 2 3 3 2" xfId="32844" xr:uid="{00000000-0005-0000-0000-0000A73E0000}"/>
    <cellStyle name="40 % - Markeringsfarve2 5 2 3 4" xfId="25842" xr:uid="{00000000-0005-0000-0000-0000A83E0000}"/>
    <cellStyle name="40 % - Markeringsfarve2 5 2 4" xfId="8744" xr:uid="{00000000-0005-0000-0000-0000A93E0000}"/>
    <cellStyle name="40 % - Markeringsfarve2 5 2 4 2" xfId="16533" xr:uid="{00000000-0005-0000-0000-0000AA3E0000}"/>
    <cellStyle name="40 % - Markeringsfarve2 5 2 4 2 2" xfId="34484" xr:uid="{00000000-0005-0000-0000-0000AB3E0000}"/>
    <cellStyle name="40 % - Markeringsfarve2 5 2 4 3" xfId="27483" xr:uid="{00000000-0005-0000-0000-0000AC3E0000}"/>
    <cellStyle name="40 % - Markeringsfarve2 5 2 5" xfId="14885" xr:uid="{00000000-0005-0000-0000-0000AD3E0000}"/>
    <cellStyle name="40 % - Markeringsfarve2 5 2 5 2" xfId="32842" xr:uid="{00000000-0005-0000-0000-0000AE3E0000}"/>
    <cellStyle name="40 % - Markeringsfarve2 5 2 6" xfId="6460" xr:uid="{00000000-0005-0000-0000-0000AF3E0000}"/>
    <cellStyle name="40 % - Markeringsfarve2 5 2 6 2" xfId="25840" xr:uid="{00000000-0005-0000-0000-0000B03E0000}"/>
    <cellStyle name="40 % - Markeringsfarve2 5 2 7" xfId="22342" xr:uid="{00000000-0005-0000-0000-0000B13E0000}"/>
    <cellStyle name="40 % - Markeringsfarve2 5 3" xfId="6463" xr:uid="{00000000-0005-0000-0000-0000B23E0000}"/>
    <cellStyle name="40 % - Markeringsfarve2 5 3 2" xfId="6464" xr:uid="{00000000-0005-0000-0000-0000B33E0000}"/>
    <cellStyle name="40 % - Markeringsfarve2 5 3 2 2" xfId="10694" xr:uid="{00000000-0005-0000-0000-0000B43E0000}"/>
    <cellStyle name="40 % - Markeringsfarve2 5 3 2 2 2" xfId="18466" xr:uid="{00000000-0005-0000-0000-0000B53E0000}"/>
    <cellStyle name="40 % - Markeringsfarve2 5 3 2 2 2 2" xfId="36417" xr:uid="{00000000-0005-0000-0000-0000B63E0000}"/>
    <cellStyle name="40 % - Markeringsfarve2 5 3 2 2 3" xfId="29416" xr:uid="{00000000-0005-0000-0000-0000B73E0000}"/>
    <cellStyle name="40 % - Markeringsfarve2 5 3 2 3" xfId="14889" xr:uid="{00000000-0005-0000-0000-0000B83E0000}"/>
    <cellStyle name="40 % - Markeringsfarve2 5 3 2 3 2" xfId="32846" xr:uid="{00000000-0005-0000-0000-0000B93E0000}"/>
    <cellStyle name="40 % - Markeringsfarve2 5 3 2 4" xfId="25844" xr:uid="{00000000-0005-0000-0000-0000BA3E0000}"/>
    <cellStyle name="40 % - Markeringsfarve2 5 3 3" xfId="6465" xr:uid="{00000000-0005-0000-0000-0000BB3E0000}"/>
    <cellStyle name="40 % - Markeringsfarve2 5 3 3 2" xfId="9924" xr:uid="{00000000-0005-0000-0000-0000BC3E0000}"/>
    <cellStyle name="40 % - Markeringsfarve2 5 3 3 2 2" xfId="17706" xr:uid="{00000000-0005-0000-0000-0000BD3E0000}"/>
    <cellStyle name="40 % - Markeringsfarve2 5 3 3 2 2 2" xfId="35657" xr:uid="{00000000-0005-0000-0000-0000BE3E0000}"/>
    <cellStyle name="40 % - Markeringsfarve2 5 3 3 2 3" xfId="28656" xr:uid="{00000000-0005-0000-0000-0000BF3E0000}"/>
    <cellStyle name="40 % - Markeringsfarve2 5 3 3 3" xfId="14890" xr:uid="{00000000-0005-0000-0000-0000C03E0000}"/>
    <cellStyle name="40 % - Markeringsfarve2 5 3 3 3 2" xfId="32847" xr:uid="{00000000-0005-0000-0000-0000C13E0000}"/>
    <cellStyle name="40 % - Markeringsfarve2 5 3 3 4" xfId="25845" xr:uid="{00000000-0005-0000-0000-0000C23E0000}"/>
    <cellStyle name="40 % - Markeringsfarve2 5 3 4" xfId="8745" xr:uid="{00000000-0005-0000-0000-0000C33E0000}"/>
    <cellStyle name="40 % - Markeringsfarve2 5 3 4 2" xfId="16534" xr:uid="{00000000-0005-0000-0000-0000C43E0000}"/>
    <cellStyle name="40 % - Markeringsfarve2 5 3 4 2 2" xfId="34485" xr:uid="{00000000-0005-0000-0000-0000C53E0000}"/>
    <cellStyle name="40 % - Markeringsfarve2 5 3 4 3" xfId="27484" xr:uid="{00000000-0005-0000-0000-0000C63E0000}"/>
    <cellStyle name="40 % - Markeringsfarve2 5 3 5" xfId="14888" xr:uid="{00000000-0005-0000-0000-0000C73E0000}"/>
    <cellStyle name="40 % - Markeringsfarve2 5 3 5 2" xfId="32845" xr:uid="{00000000-0005-0000-0000-0000C83E0000}"/>
    <cellStyle name="40 % - Markeringsfarve2 5 3 6" xfId="25843" xr:uid="{00000000-0005-0000-0000-0000C93E0000}"/>
    <cellStyle name="40 % - Markeringsfarve2 5 4" xfId="6466" xr:uid="{00000000-0005-0000-0000-0000CA3E0000}"/>
    <cellStyle name="40 % - Markeringsfarve2 5 4 2" xfId="6467" xr:uid="{00000000-0005-0000-0000-0000CB3E0000}"/>
    <cellStyle name="40 % - Markeringsfarve2 5 4 2 2" xfId="10824" xr:uid="{00000000-0005-0000-0000-0000CC3E0000}"/>
    <cellStyle name="40 % - Markeringsfarve2 5 4 2 2 2" xfId="18596" xr:uid="{00000000-0005-0000-0000-0000CD3E0000}"/>
    <cellStyle name="40 % - Markeringsfarve2 5 4 2 2 2 2" xfId="36547" xr:uid="{00000000-0005-0000-0000-0000CE3E0000}"/>
    <cellStyle name="40 % - Markeringsfarve2 5 4 2 2 3" xfId="29546" xr:uid="{00000000-0005-0000-0000-0000CF3E0000}"/>
    <cellStyle name="40 % - Markeringsfarve2 5 4 2 3" xfId="14892" xr:uid="{00000000-0005-0000-0000-0000D03E0000}"/>
    <cellStyle name="40 % - Markeringsfarve2 5 4 2 3 2" xfId="32849" xr:uid="{00000000-0005-0000-0000-0000D13E0000}"/>
    <cellStyle name="40 % - Markeringsfarve2 5 4 2 4" xfId="25847" xr:uid="{00000000-0005-0000-0000-0000D23E0000}"/>
    <cellStyle name="40 % - Markeringsfarve2 5 4 3" xfId="6468" xr:uid="{00000000-0005-0000-0000-0000D33E0000}"/>
    <cellStyle name="40 % - Markeringsfarve2 5 4 3 2" xfId="10100" xr:uid="{00000000-0005-0000-0000-0000D43E0000}"/>
    <cellStyle name="40 % - Markeringsfarve2 5 4 3 2 2" xfId="17881" xr:uid="{00000000-0005-0000-0000-0000D53E0000}"/>
    <cellStyle name="40 % - Markeringsfarve2 5 4 3 2 2 2" xfId="35832" xr:uid="{00000000-0005-0000-0000-0000D63E0000}"/>
    <cellStyle name="40 % - Markeringsfarve2 5 4 3 2 3" xfId="28831" xr:uid="{00000000-0005-0000-0000-0000D73E0000}"/>
    <cellStyle name="40 % - Markeringsfarve2 5 4 3 3" xfId="14893" xr:uid="{00000000-0005-0000-0000-0000D83E0000}"/>
    <cellStyle name="40 % - Markeringsfarve2 5 4 3 3 2" xfId="32850" xr:uid="{00000000-0005-0000-0000-0000D93E0000}"/>
    <cellStyle name="40 % - Markeringsfarve2 5 4 3 4" xfId="25848" xr:uid="{00000000-0005-0000-0000-0000DA3E0000}"/>
    <cellStyle name="40 % - Markeringsfarve2 5 4 4" xfId="8746" xr:uid="{00000000-0005-0000-0000-0000DB3E0000}"/>
    <cellStyle name="40 % - Markeringsfarve2 5 4 4 2" xfId="16535" xr:uid="{00000000-0005-0000-0000-0000DC3E0000}"/>
    <cellStyle name="40 % - Markeringsfarve2 5 4 4 2 2" xfId="34486" xr:uid="{00000000-0005-0000-0000-0000DD3E0000}"/>
    <cellStyle name="40 % - Markeringsfarve2 5 4 4 3" xfId="27485" xr:uid="{00000000-0005-0000-0000-0000DE3E0000}"/>
    <cellStyle name="40 % - Markeringsfarve2 5 4 5" xfId="14891" xr:uid="{00000000-0005-0000-0000-0000DF3E0000}"/>
    <cellStyle name="40 % - Markeringsfarve2 5 4 5 2" xfId="32848" xr:uid="{00000000-0005-0000-0000-0000E03E0000}"/>
    <cellStyle name="40 % - Markeringsfarve2 5 4 6" xfId="25846" xr:uid="{00000000-0005-0000-0000-0000E13E0000}"/>
    <cellStyle name="40 % - Markeringsfarve2 5 5" xfId="6469" xr:uid="{00000000-0005-0000-0000-0000E23E0000}"/>
    <cellStyle name="40 % - Markeringsfarve2 5 5 2" xfId="6470" xr:uid="{00000000-0005-0000-0000-0000E33E0000}"/>
    <cellStyle name="40 % - Markeringsfarve2 5 5 2 2" xfId="10941" xr:uid="{00000000-0005-0000-0000-0000E43E0000}"/>
    <cellStyle name="40 % - Markeringsfarve2 5 5 2 2 2" xfId="18713" xr:uid="{00000000-0005-0000-0000-0000E53E0000}"/>
    <cellStyle name="40 % - Markeringsfarve2 5 5 2 2 2 2" xfId="36664" xr:uid="{00000000-0005-0000-0000-0000E63E0000}"/>
    <cellStyle name="40 % - Markeringsfarve2 5 5 2 2 3" xfId="29663" xr:uid="{00000000-0005-0000-0000-0000E73E0000}"/>
    <cellStyle name="40 % - Markeringsfarve2 5 5 2 3" xfId="14895" xr:uid="{00000000-0005-0000-0000-0000E83E0000}"/>
    <cellStyle name="40 % - Markeringsfarve2 5 5 2 3 2" xfId="32852" xr:uid="{00000000-0005-0000-0000-0000E93E0000}"/>
    <cellStyle name="40 % - Markeringsfarve2 5 5 2 4" xfId="25850" xr:uid="{00000000-0005-0000-0000-0000EA3E0000}"/>
    <cellStyle name="40 % - Markeringsfarve2 5 5 3" xfId="6471" xr:uid="{00000000-0005-0000-0000-0000EB3E0000}"/>
    <cellStyle name="40 % - Markeringsfarve2 5 5 3 2" xfId="10217" xr:uid="{00000000-0005-0000-0000-0000EC3E0000}"/>
    <cellStyle name="40 % - Markeringsfarve2 5 5 3 2 2" xfId="17998" xr:uid="{00000000-0005-0000-0000-0000ED3E0000}"/>
    <cellStyle name="40 % - Markeringsfarve2 5 5 3 2 2 2" xfId="35949" xr:uid="{00000000-0005-0000-0000-0000EE3E0000}"/>
    <cellStyle name="40 % - Markeringsfarve2 5 5 3 2 3" xfId="28948" xr:uid="{00000000-0005-0000-0000-0000EF3E0000}"/>
    <cellStyle name="40 % - Markeringsfarve2 5 5 3 3" xfId="14896" xr:uid="{00000000-0005-0000-0000-0000F03E0000}"/>
    <cellStyle name="40 % - Markeringsfarve2 5 5 3 3 2" xfId="32853" xr:uid="{00000000-0005-0000-0000-0000F13E0000}"/>
    <cellStyle name="40 % - Markeringsfarve2 5 5 3 4" xfId="25851" xr:uid="{00000000-0005-0000-0000-0000F23E0000}"/>
    <cellStyle name="40 % - Markeringsfarve2 5 5 4" xfId="8747" xr:uid="{00000000-0005-0000-0000-0000F33E0000}"/>
    <cellStyle name="40 % - Markeringsfarve2 5 5 4 2" xfId="16536" xr:uid="{00000000-0005-0000-0000-0000F43E0000}"/>
    <cellStyle name="40 % - Markeringsfarve2 5 5 4 2 2" xfId="34487" xr:uid="{00000000-0005-0000-0000-0000F53E0000}"/>
    <cellStyle name="40 % - Markeringsfarve2 5 5 4 3" xfId="27486" xr:uid="{00000000-0005-0000-0000-0000F63E0000}"/>
    <cellStyle name="40 % - Markeringsfarve2 5 5 5" xfId="14894" xr:uid="{00000000-0005-0000-0000-0000F73E0000}"/>
    <cellStyle name="40 % - Markeringsfarve2 5 5 5 2" xfId="32851" xr:uid="{00000000-0005-0000-0000-0000F83E0000}"/>
    <cellStyle name="40 % - Markeringsfarve2 5 5 6" xfId="25849" xr:uid="{00000000-0005-0000-0000-0000F93E0000}"/>
    <cellStyle name="40 % - Markeringsfarve2 5 6" xfId="6472" xr:uid="{00000000-0005-0000-0000-0000FA3E0000}"/>
    <cellStyle name="40 % - Markeringsfarve2 5 6 2" xfId="6473" xr:uid="{00000000-0005-0000-0000-0000FB3E0000}"/>
    <cellStyle name="40 % - Markeringsfarve2 5 6 2 2" xfId="11048" xr:uid="{00000000-0005-0000-0000-0000FC3E0000}"/>
    <cellStyle name="40 % - Markeringsfarve2 5 6 2 2 2" xfId="18820" xr:uid="{00000000-0005-0000-0000-0000FD3E0000}"/>
    <cellStyle name="40 % - Markeringsfarve2 5 6 2 2 2 2" xfId="36771" xr:uid="{00000000-0005-0000-0000-0000FE3E0000}"/>
    <cellStyle name="40 % - Markeringsfarve2 5 6 2 2 3" xfId="29770" xr:uid="{00000000-0005-0000-0000-0000FF3E0000}"/>
    <cellStyle name="40 % - Markeringsfarve2 5 6 2 3" xfId="14898" xr:uid="{00000000-0005-0000-0000-0000003F0000}"/>
    <cellStyle name="40 % - Markeringsfarve2 5 6 2 3 2" xfId="32855" xr:uid="{00000000-0005-0000-0000-0000013F0000}"/>
    <cellStyle name="40 % - Markeringsfarve2 5 6 2 4" xfId="25853" xr:uid="{00000000-0005-0000-0000-0000023F0000}"/>
    <cellStyle name="40 % - Markeringsfarve2 5 6 3" xfId="6474" xr:uid="{00000000-0005-0000-0000-0000033F0000}"/>
    <cellStyle name="40 % - Markeringsfarve2 5 6 3 2" xfId="10325" xr:uid="{00000000-0005-0000-0000-0000043F0000}"/>
    <cellStyle name="40 % - Markeringsfarve2 5 6 3 2 2" xfId="18106" xr:uid="{00000000-0005-0000-0000-0000053F0000}"/>
    <cellStyle name="40 % - Markeringsfarve2 5 6 3 2 2 2" xfId="36057" xr:uid="{00000000-0005-0000-0000-0000063F0000}"/>
    <cellStyle name="40 % - Markeringsfarve2 5 6 3 2 3" xfId="29056" xr:uid="{00000000-0005-0000-0000-0000073F0000}"/>
    <cellStyle name="40 % - Markeringsfarve2 5 6 3 3" xfId="14899" xr:uid="{00000000-0005-0000-0000-0000083F0000}"/>
    <cellStyle name="40 % - Markeringsfarve2 5 6 3 3 2" xfId="32856" xr:uid="{00000000-0005-0000-0000-0000093F0000}"/>
    <cellStyle name="40 % - Markeringsfarve2 5 6 3 4" xfId="25854" xr:uid="{00000000-0005-0000-0000-00000A3F0000}"/>
    <cellStyle name="40 % - Markeringsfarve2 5 6 4" xfId="8748" xr:uid="{00000000-0005-0000-0000-00000B3F0000}"/>
    <cellStyle name="40 % - Markeringsfarve2 5 6 4 2" xfId="16537" xr:uid="{00000000-0005-0000-0000-00000C3F0000}"/>
    <cellStyle name="40 % - Markeringsfarve2 5 6 4 2 2" xfId="34488" xr:uid="{00000000-0005-0000-0000-00000D3F0000}"/>
    <cellStyle name="40 % - Markeringsfarve2 5 6 4 3" xfId="27487" xr:uid="{00000000-0005-0000-0000-00000E3F0000}"/>
    <cellStyle name="40 % - Markeringsfarve2 5 6 5" xfId="14897" xr:uid="{00000000-0005-0000-0000-00000F3F0000}"/>
    <cellStyle name="40 % - Markeringsfarve2 5 6 5 2" xfId="32854" xr:uid="{00000000-0005-0000-0000-0000103F0000}"/>
    <cellStyle name="40 % - Markeringsfarve2 5 6 6" xfId="25852" xr:uid="{00000000-0005-0000-0000-0000113F0000}"/>
    <cellStyle name="40 % - Markeringsfarve2 5 7" xfId="6475" xr:uid="{00000000-0005-0000-0000-0000123F0000}"/>
    <cellStyle name="40 % - Markeringsfarve2 5 7 2" xfId="10467" xr:uid="{00000000-0005-0000-0000-0000133F0000}"/>
    <cellStyle name="40 % - Markeringsfarve2 5 7 2 2" xfId="18239" xr:uid="{00000000-0005-0000-0000-0000143F0000}"/>
    <cellStyle name="40 % - Markeringsfarve2 5 7 2 2 2" xfId="36190" xr:uid="{00000000-0005-0000-0000-0000153F0000}"/>
    <cellStyle name="40 % - Markeringsfarve2 5 7 2 3" xfId="29189" xr:uid="{00000000-0005-0000-0000-0000163F0000}"/>
    <cellStyle name="40 % - Markeringsfarve2 5 7 3" xfId="14900" xr:uid="{00000000-0005-0000-0000-0000173F0000}"/>
    <cellStyle name="40 % - Markeringsfarve2 5 7 3 2" xfId="32857" xr:uid="{00000000-0005-0000-0000-0000183F0000}"/>
    <cellStyle name="40 % - Markeringsfarve2 5 7 4" xfId="25855" xr:uid="{00000000-0005-0000-0000-0000193F0000}"/>
    <cellStyle name="40 % - Markeringsfarve2 5 8" xfId="6476" xr:uid="{00000000-0005-0000-0000-00001A3F0000}"/>
    <cellStyle name="40 % - Markeringsfarve2 5 8 2" xfId="9695" xr:uid="{00000000-0005-0000-0000-00001B3F0000}"/>
    <cellStyle name="40 % - Markeringsfarve2 5 8 2 2" xfId="17477" xr:uid="{00000000-0005-0000-0000-00001C3F0000}"/>
    <cellStyle name="40 % - Markeringsfarve2 5 8 2 2 2" xfId="35428" xr:uid="{00000000-0005-0000-0000-00001D3F0000}"/>
    <cellStyle name="40 % - Markeringsfarve2 5 8 2 3" xfId="28427" xr:uid="{00000000-0005-0000-0000-00001E3F0000}"/>
    <cellStyle name="40 % - Markeringsfarve2 5 8 3" xfId="14901" xr:uid="{00000000-0005-0000-0000-00001F3F0000}"/>
    <cellStyle name="40 % - Markeringsfarve2 5 8 3 2" xfId="32858" xr:uid="{00000000-0005-0000-0000-0000203F0000}"/>
    <cellStyle name="40 % - Markeringsfarve2 5 8 4" xfId="25856" xr:uid="{00000000-0005-0000-0000-0000213F0000}"/>
    <cellStyle name="40 % - Markeringsfarve2 5 9" xfId="8743" xr:uid="{00000000-0005-0000-0000-0000223F0000}"/>
    <cellStyle name="40 % - Markeringsfarve2 5 9 2" xfId="16532" xr:uid="{00000000-0005-0000-0000-0000233F0000}"/>
    <cellStyle name="40 % - Markeringsfarve2 5 9 2 2" xfId="34483" xr:uid="{00000000-0005-0000-0000-0000243F0000}"/>
    <cellStyle name="40 % - Markeringsfarve2 5 9 3" xfId="27482" xr:uid="{00000000-0005-0000-0000-0000253F0000}"/>
    <cellStyle name="40 % - Markeringsfarve2 6" xfId="2965" xr:uid="{00000000-0005-0000-0000-0000263F0000}"/>
    <cellStyle name="40 % - Markeringsfarve2 6 2" xfId="2966" xr:uid="{00000000-0005-0000-0000-0000273F0000}"/>
    <cellStyle name="40 % - Markeringsfarve2 6 2 2" xfId="10508" xr:uid="{00000000-0005-0000-0000-0000283F0000}"/>
    <cellStyle name="40 % - Markeringsfarve2 6 2 2 2" xfId="18280" xr:uid="{00000000-0005-0000-0000-0000293F0000}"/>
    <cellStyle name="40 % - Markeringsfarve2 6 2 2 2 2" xfId="36231" xr:uid="{00000000-0005-0000-0000-00002A3F0000}"/>
    <cellStyle name="40 % - Markeringsfarve2 6 2 2 3" xfId="29230" xr:uid="{00000000-0005-0000-0000-00002B3F0000}"/>
    <cellStyle name="40 % - Markeringsfarve2 6 2 3" xfId="14903" xr:uid="{00000000-0005-0000-0000-00002C3F0000}"/>
    <cellStyle name="40 % - Markeringsfarve2 6 2 3 2" xfId="32860" xr:uid="{00000000-0005-0000-0000-00002D3F0000}"/>
    <cellStyle name="40 % - Markeringsfarve2 6 2 4" xfId="6478" xr:uid="{00000000-0005-0000-0000-00002E3F0000}"/>
    <cellStyle name="40 % - Markeringsfarve2 6 2 4 2" xfId="25858" xr:uid="{00000000-0005-0000-0000-00002F3F0000}"/>
    <cellStyle name="40 % - Markeringsfarve2 6 2 5" xfId="22344" xr:uid="{00000000-0005-0000-0000-0000303F0000}"/>
    <cellStyle name="40 % - Markeringsfarve2 6 3" xfId="6479" xr:uid="{00000000-0005-0000-0000-0000313F0000}"/>
    <cellStyle name="40 % - Markeringsfarve2 6 3 2" xfId="9738" xr:uid="{00000000-0005-0000-0000-0000323F0000}"/>
    <cellStyle name="40 % - Markeringsfarve2 6 3 2 2" xfId="17520" xr:uid="{00000000-0005-0000-0000-0000333F0000}"/>
    <cellStyle name="40 % - Markeringsfarve2 6 3 2 2 2" xfId="35471" xr:uid="{00000000-0005-0000-0000-0000343F0000}"/>
    <cellStyle name="40 % - Markeringsfarve2 6 3 2 3" xfId="28470" xr:uid="{00000000-0005-0000-0000-0000353F0000}"/>
    <cellStyle name="40 % - Markeringsfarve2 6 3 3" xfId="14904" xr:uid="{00000000-0005-0000-0000-0000363F0000}"/>
    <cellStyle name="40 % - Markeringsfarve2 6 3 3 2" xfId="32861" xr:uid="{00000000-0005-0000-0000-0000373F0000}"/>
    <cellStyle name="40 % - Markeringsfarve2 6 3 4" xfId="25859" xr:uid="{00000000-0005-0000-0000-0000383F0000}"/>
    <cellStyle name="40 % - Markeringsfarve2 6 4" xfId="8749" xr:uid="{00000000-0005-0000-0000-0000393F0000}"/>
    <cellStyle name="40 % - Markeringsfarve2 6 4 2" xfId="16538" xr:uid="{00000000-0005-0000-0000-00003A3F0000}"/>
    <cellStyle name="40 % - Markeringsfarve2 6 4 2 2" xfId="34489" xr:uid="{00000000-0005-0000-0000-00003B3F0000}"/>
    <cellStyle name="40 % - Markeringsfarve2 6 4 3" xfId="27488" xr:uid="{00000000-0005-0000-0000-00003C3F0000}"/>
    <cellStyle name="40 % - Markeringsfarve2 6 5" xfId="14902" xr:uid="{00000000-0005-0000-0000-00003D3F0000}"/>
    <cellStyle name="40 % - Markeringsfarve2 6 5 2" xfId="32859" xr:uid="{00000000-0005-0000-0000-00003E3F0000}"/>
    <cellStyle name="40 % - Markeringsfarve2 6 6" xfId="6477" xr:uid="{00000000-0005-0000-0000-00003F3F0000}"/>
    <cellStyle name="40 % - Markeringsfarve2 6 6 2" xfId="25857" xr:uid="{00000000-0005-0000-0000-0000403F0000}"/>
    <cellStyle name="40 % - Markeringsfarve2 6 7" xfId="22343" xr:uid="{00000000-0005-0000-0000-0000413F0000}"/>
    <cellStyle name="40 % - Markeringsfarve2 7" xfId="2967" xr:uid="{00000000-0005-0000-0000-0000423F0000}"/>
    <cellStyle name="40 % - Markeringsfarve2 7 2" xfId="6481" xr:uid="{00000000-0005-0000-0000-0000433F0000}"/>
    <cellStyle name="40 % - Markeringsfarve2 7 2 2" xfId="10686" xr:uid="{00000000-0005-0000-0000-0000443F0000}"/>
    <cellStyle name="40 % - Markeringsfarve2 7 2 2 2" xfId="18458" xr:uid="{00000000-0005-0000-0000-0000453F0000}"/>
    <cellStyle name="40 % - Markeringsfarve2 7 2 2 2 2" xfId="36409" xr:uid="{00000000-0005-0000-0000-0000463F0000}"/>
    <cellStyle name="40 % - Markeringsfarve2 7 2 2 3" xfId="29408" xr:uid="{00000000-0005-0000-0000-0000473F0000}"/>
    <cellStyle name="40 % - Markeringsfarve2 7 2 3" xfId="14906" xr:uid="{00000000-0005-0000-0000-0000483F0000}"/>
    <cellStyle name="40 % - Markeringsfarve2 7 2 3 2" xfId="32863" xr:uid="{00000000-0005-0000-0000-0000493F0000}"/>
    <cellStyle name="40 % - Markeringsfarve2 7 2 4" xfId="25861" xr:uid="{00000000-0005-0000-0000-00004A3F0000}"/>
    <cellStyle name="40 % - Markeringsfarve2 7 3" xfId="6482" xr:uid="{00000000-0005-0000-0000-00004B3F0000}"/>
    <cellStyle name="40 % - Markeringsfarve2 7 3 2" xfId="9916" xr:uid="{00000000-0005-0000-0000-00004C3F0000}"/>
    <cellStyle name="40 % - Markeringsfarve2 7 3 2 2" xfId="17698" xr:uid="{00000000-0005-0000-0000-00004D3F0000}"/>
    <cellStyle name="40 % - Markeringsfarve2 7 3 2 2 2" xfId="35649" xr:uid="{00000000-0005-0000-0000-00004E3F0000}"/>
    <cellStyle name="40 % - Markeringsfarve2 7 3 2 3" xfId="28648" xr:uid="{00000000-0005-0000-0000-00004F3F0000}"/>
    <cellStyle name="40 % - Markeringsfarve2 7 3 3" xfId="14907" xr:uid="{00000000-0005-0000-0000-0000503F0000}"/>
    <cellStyle name="40 % - Markeringsfarve2 7 3 3 2" xfId="32864" xr:uid="{00000000-0005-0000-0000-0000513F0000}"/>
    <cellStyle name="40 % - Markeringsfarve2 7 3 4" xfId="25862" xr:uid="{00000000-0005-0000-0000-0000523F0000}"/>
    <cellStyle name="40 % - Markeringsfarve2 7 4" xfId="8750" xr:uid="{00000000-0005-0000-0000-0000533F0000}"/>
    <cellStyle name="40 % - Markeringsfarve2 7 4 2" xfId="16539" xr:uid="{00000000-0005-0000-0000-0000543F0000}"/>
    <cellStyle name="40 % - Markeringsfarve2 7 4 2 2" xfId="34490" xr:uid="{00000000-0005-0000-0000-0000553F0000}"/>
    <cellStyle name="40 % - Markeringsfarve2 7 4 3" xfId="27489" xr:uid="{00000000-0005-0000-0000-0000563F0000}"/>
    <cellStyle name="40 % - Markeringsfarve2 7 5" xfId="14905" xr:uid="{00000000-0005-0000-0000-0000573F0000}"/>
    <cellStyle name="40 % - Markeringsfarve2 7 5 2" xfId="32862" xr:uid="{00000000-0005-0000-0000-0000583F0000}"/>
    <cellStyle name="40 % - Markeringsfarve2 7 6" xfId="6480" xr:uid="{00000000-0005-0000-0000-0000593F0000}"/>
    <cellStyle name="40 % - Markeringsfarve2 7 6 2" xfId="25860" xr:uid="{00000000-0005-0000-0000-00005A3F0000}"/>
    <cellStyle name="40 % - Markeringsfarve2 7 7" xfId="22345" xr:uid="{00000000-0005-0000-0000-00005B3F0000}"/>
    <cellStyle name="40 % - Markeringsfarve2 8" xfId="6483" xr:uid="{00000000-0005-0000-0000-00005C3F0000}"/>
    <cellStyle name="40 % - Markeringsfarve2 8 2" xfId="6484" xr:uid="{00000000-0005-0000-0000-00005D3F0000}"/>
    <cellStyle name="40 % - Markeringsfarve2 8 2 2" xfId="10746" xr:uid="{00000000-0005-0000-0000-00005E3F0000}"/>
    <cellStyle name="40 % - Markeringsfarve2 8 2 2 2" xfId="18518" xr:uid="{00000000-0005-0000-0000-00005F3F0000}"/>
    <cellStyle name="40 % - Markeringsfarve2 8 2 2 2 2" xfId="36469" xr:uid="{00000000-0005-0000-0000-0000603F0000}"/>
    <cellStyle name="40 % - Markeringsfarve2 8 2 2 3" xfId="29468" xr:uid="{00000000-0005-0000-0000-0000613F0000}"/>
    <cellStyle name="40 % - Markeringsfarve2 8 2 3" xfId="14909" xr:uid="{00000000-0005-0000-0000-0000623F0000}"/>
    <cellStyle name="40 % - Markeringsfarve2 8 2 3 2" xfId="32866" xr:uid="{00000000-0005-0000-0000-0000633F0000}"/>
    <cellStyle name="40 % - Markeringsfarve2 8 2 4" xfId="25864" xr:uid="{00000000-0005-0000-0000-0000643F0000}"/>
    <cellStyle name="40 % - Markeringsfarve2 8 3" xfId="6485" xr:uid="{00000000-0005-0000-0000-0000653F0000}"/>
    <cellStyle name="40 % - Markeringsfarve2 8 3 2" xfId="10022" xr:uid="{00000000-0005-0000-0000-0000663F0000}"/>
    <cellStyle name="40 % - Markeringsfarve2 8 3 2 2" xfId="17803" xr:uid="{00000000-0005-0000-0000-0000673F0000}"/>
    <cellStyle name="40 % - Markeringsfarve2 8 3 2 2 2" xfId="35754" xr:uid="{00000000-0005-0000-0000-0000683F0000}"/>
    <cellStyle name="40 % - Markeringsfarve2 8 3 2 3" xfId="28753" xr:uid="{00000000-0005-0000-0000-0000693F0000}"/>
    <cellStyle name="40 % - Markeringsfarve2 8 3 3" xfId="14910" xr:uid="{00000000-0005-0000-0000-00006A3F0000}"/>
    <cellStyle name="40 % - Markeringsfarve2 8 3 3 2" xfId="32867" xr:uid="{00000000-0005-0000-0000-00006B3F0000}"/>
    <cellStyle name="40 % - Markeringsfarve2 8 3 4" xfId="25865" xr:uid="{00000000-0005-0000-0000-00006C3F0000}"/>
    <cellStyle name="40 % - Markeringsfarve2 8 4" xfId="8751" xr:uid="{00000000-0005-0000-0000-00006D3F0000}"/>
    <cellStyle name="40 % - Markeringsfarve2 8 4 2" xfId="16540" xr:uid="{00000000-0005-0000-0000-00006E3F0000}"/>
    <cellStyle name="40 % - Markeringsfarve2 8 4 2 2" xfId="34491" xr:uid="{00000000-0005-0000-0000-00006F3F0000}"/>
    <cellStyle name="40 % - Markeringsfarve2 8 4 3" xfId="27490" xr:uid="{00000000-0005-0000-0000-0000703F0000}"/>
    <cellStyle name="40 % - Markeringsfarve2 8 5" xfId="14908" xr:uid="{00000000-0005-0000-0000-0000713F0000}"/>
    <cellStyle name="40 % - Markeringsfarve2 8 5 2" xfId="32865" xr:uid="{00000000-0005-0000-0000-0000723F0000}"/>
    <cellStyle name="40 % - Markeringsfarve2 8 6" xfId="25863" xr:uid="{00000000-0005-0000-0000-0000733F0000}"/>
    <cellStyle name="40 % - Markeringsfarve2 9" xfId="6486" xr:uid="{00000000-0005-0000-0000-0000743F0000}"/>
    <cellStyle name="40 % - Markeringsfarve2 9 2" xfId="6487" xr:uid="{00000000-0005-0000-0000-0000753F0000}"/>
    <cellStyle name="40 % - Markeringsfarve2 9 2 2" xfId="10863" xr:uid="{00000000-0005-0000-0000-0000763F0000}"/>
    <cellStyle name="40 % - Markeringsfarve2 9 2 2 2" xfId="18635" xr:uid="{00000000-0005-0000-0000-0000773F0000}"/>
    <cellStyle name="40 % - Markeringsfarve2 9 2 2 2 2" xfId="36586" xr:uid="{00000000-0005-0000-0000-0000783F0000}"/>
    <cellStyle name="40 % - Markeringsfarve2 9 2 2 3" xfId="29585" xr:uid="{00000000-0005-0000-0000-0000793F0000}"/>
    <cellStyle name="40 % - Markeringsfarve2 9 2 3" xfId="14912" xr:uid="{00000000-0005-0000-0000-00007A3F0000}"/>
    <cellStyle name="40 % - Markeringsfarve2 9 2 3 2" xfId="32869" xr:uid="{00000000-0005-0000-0000-00007B3F0000}"/>
    <cellStyle name="40 % - Markeringsfarve2 9 2 4" xfId="25867" xr:uid="{00000000-0005-0000-0000-00007C3F0000}"/>
    <cellStyle name="40 % - Markeringsfarve2 9 3" xfId="6488" xr:uid="{00000000-0005-0000-0000-00007D3F0000}"/>
    <cellStyle name="40 % - Markeringsfarve2 9 3 2" xfId="10139" xr:uid="{00000000-0005-0000-0000-00007E3F0000}"/>
    <cellStyle name="40 % - Markeringsfarve2 9 3 2 2" xfId="17920" xr:uid="{00000000-0005-0000-0000-00007F3F0000}"/>
    <cellStyle name="40 % - Markeringsfarve2 9 3 2 2 2" xfId="35871" xr:uid="{00000000-0005-0000-0000-0000803F0000}"/>
    <cellStyle name="40 % - Markeringsfarve2 9 3 2 3" xfId="28870" xr:uid="{00000000-0005-0000-0000-0000813F0000}"/>
    <cellStyle name="40 % - Markeringsfarve2 9 3 3" xfId="14913" xr:uid="{00000000-0005-0000-0000-0000823F0000}"/>
    <cellStyle name="40 % - Markeringsfarve2 9 3 3 2" xfId="32870" xr:uid="{00000000-0005-0000-0000-0000833F0000}"/>
    <cellStyle name="40 % - Markeringsfarve2 9 3 4" xfId="25868" xr:uid="{00000000-0005-0000-0000-0000843F0000}"/>
    <cellStyle name="40 % - Markeringsfarve2 9 4" xfId="8752" xr:uid="{00000000-0005-0000-0000-0000853F0000}"/>
    <cellStyle name="40 % - Markeringsfarve2 9 4 2" xfId="16541" xr:uid="{00000000-0005-0000-0000-0000863F0000}"/>
    <cellStyle name="40 % - Markeringsfarve2 9 4 2 2" xfId="34492" xr:uid="{00000000-0005-0000-0000-0000873F0000}"/>
    <cellStyle name="40 % - Markeringsfarve2 9 4 3" xfId="27491" xr:uid="{00000000-0005-0000-0000-0000883F0000}"/>
    <cellStyle name="40 % - Markeringsfarve2 9 5" xfId="14911" xr:uid="{00000000-0005-0000-0000-0000893F0000}"/>
    <cellStyle name="40 % - Markeringsfarve2 9 5 2" xfId="32868" xr:uid="{00000000-0005-0000-0000-00008A3F0000}"/>
    <cellStyle name="40 % - Markeringsfarve2 9 6" xfId="25866" xr:uid="{00000000-0005-0000-0000-00008B3F0000}"/>
    <cellStyle name="40 % - Markeringsfarve3 10" xfId="6490" xr:uid="{00000000-0005-0000-0000-00008C3F0000}"/>
    <cellStyle name="40 % - Markeringsfarve3 10 2" xfId="6491" xr:uid="{00000000-0005-0000-0000-00008D3F0000}"/>
    <cellStyle name="40 % - Markeringsfarve3 10 2 2" xfId="10390" xr:uid="{00000000-0005-0000-0000-00008E3F0000}"/>
    <cellStyle name="40 % - Markeringsfarve3 10 2 2 2" xfId="18162" xr:uid="{00000000-0005-0000-0000-00008F3F0000}"/>
    <cellStyle name="40 % - Markeringsfarve3 10 2 2 2 2" xfId="36113" xr:uid="{00000000-0005-0000-0000-0000903F0000}"/>
    <cellStyle name="40 % - Markeringsfarve3 10 2 2 3" xfId="29112" xr:uid="{00000000-0005-0000-0000-0000913F0000}"/>
    <cellStyle name="40 % - Markeringsfarve3 10 2 3" xfId="14916" xr:uid="{00000000-0005-0000-0000-0000923F0000}"/>
    <cellStyle name="40 % - Markeringsfarve3 10 2 3 2" xfId="32873" xr:uid="{00000000-0005-0000-0000-0000933F0000}"/>
    <cellStyle name="40 % - Markeringsfarve3 10 2 4" xfId="25871" xr:uid="{00000000-0005-0000-0000-0000943F0000}"/>
    <cellStyle name="40 % - Markeringsfarve3 10 3" xfId="6492" xr:uid="{00000000-0005-0000-0000-0000953F0000}"/>
    <cellStyle name="40 % - Markeringsfarve3 10 3 2" xfId="11306" xr:uid="{00000000-0005-0000-0000-0000963F0000}"/>
    <cellStyle name="40 % - Markeringsfarve3 10 3 2 2" xfId="19070" xr:uid="{00000000-0005-0000-0000-0000973F0000}"/>
    <cellStyle name="40 % - Markeringsfarve3 10 3 2 2 2" xfId="37021" xr:uid="{00000000-0005-0000-0000-0000983F0000}"/>
    <cellStyle name="40 % - Markeringsfarve3 10 3 2 3" xfId="30020" xr:uid="{00000000-0005-0000-0000-0000993F0000}"/>
    <cellStyle name="40 % - Markeringsfarve3 10 3 3" xfId="14917" xr:uid="{00000000-0005-0000-0000-00009A3F0000}"/>
    <cellStyle name="40 % - Markeringsfarve3 10 3 3 2" xfId="32874" xr:uid="{00000000-0005-0000-0000-00009B3F0000}"/>
    <cellStyle name="40 % - Markeringsfarve3 10 3 4" xfId="25872" xr:uid="{00000000-0005-0000-0000-00009C3F0000}"/>
    <cellStyle name="40 % - Markeringsfarve3 10 4" xfId="8754" xr:uid="{00000000-0005-0000-0000-00009D3F0000}"/>
    <cellStyle name="40 % - Markeringsfarve3 10 4 2" xfId="16543" xr:uid="{00000000-0005-0000-0000-00009E3F0000}"/>
    <cellStyle name="40 % - Markeringsfarve3 10 4 2 2" xfId="34494" xr:uid="{00000000-0005-0000-0000-00009F3F0000}"/>
    <cellStyle name="40 % - Markeringsfarve3 10 4 3" xfId="27493" xr:uid="{00000000-0005-0000-0000-0000A03F0000}"/>
    <cellStyle name="40 % - Markeringsfarve3 10 5" xfId="14915" xr:uid="{00000000-0005-0000-0000-0000A13F0000}"/>
    <cellStyle name="40 % - Markeringsfarve3 10 5 2" xfId="32872" xr:uid="{00000000-0005-0000-0000-0000A23F0000}"/>
    <cellStyle name="40 % - Markeringsfarve3 10 6" xfId="25870" xr:uid="{00000000-0005-0000-0000-0000A33F0000}"/>
    <cellStyle name="40 % - Markeringsfarve3 11" xfId="6493" xr:uid="{00000000-0005-0000-0000-0000A43F0000}"/>
    <cellStyle name="40 % - Markeringsfarve3 11 2" xfId="6494" xr:uid="{00000000-0005-0000-0000-0000A53F0000}"/>
    <cellStyle name="40 % - Markeringsfarve3 11 2 2" xfId="11538" xr:uid="{00000000-0005-0000-0000-0000A63F0000}"/>
    <cellStyle name="40 % - Markeringsfarve3 11 2 2 2" xfId="19292" xr:uid="{00000000-0005-0000-0000-0000A73F0000}"/>
    <cellStyle name="40 % - Markeringsfarve3 11 2 2 2 2" xfId="37243" xr:uid="{00000000-0005-0000-0000-0000A83F0000}"/>
    <cellStyle name="40 % - Markeringsfarve3 11 2 2 3" xfId="30242" xr:uid="{00000000-0005-0000-0000-0000A93F0000}"/>
    <cellStyle name="40 % - Markeringsfarve3 11 2 3" xfId="14919" xr:uid="{00000000-0005-0000-0000-0000AA3F0000}"/>
    <cellStyle name="40 % - Markeringsfarve3 11 2 3 2" xfId="32876" xr:uid="{00000000-0005-0000-0000-0000AB3F0000}"/>
    <cellStyle name="40 % - Markeringsfarve3 11 2 4" xfId="25874" xr:uid="{00000000-0005-0000-0000-0000AC3F0000}"/>
    <cellStyle name="40 % - Markeringsfarve3 11 3" xfId="8755" xr:uid="{00000000-0005-0000-0000-0000AD3F0000}"/>
    <cellStyle name="40 % - Markeringsfarve3 11 3 2" xfId="16544" xr:uid="{00000000-0005-0000-0000-0000AE3F0000}"/>
    <cellStyle name="40 % - Markeringsfarve3 11 3 2 2" xfId="34495" xr:uid="{00000000-0005-0000-0000-0000AF3F0000}"/>
    <cellStyle name="40 % - Markeringsfarve3 11 3 3" xfId="27494" xr:uid="{00000000-0005-0000-0000-0000B03F0000}"/>
    <cellStyle name="40 % - Markeringsfarve3 11 4" xfId="14918" xr:uid="{00000000-0005-0000-0000-0000B13F0000}"/>
    <cellStyle name="40 % - Markeringsfarve3 11 4 2" xfId="32875" xr:uid="{00000000-0005-0000-0000-0000B23F0000}"/>
    <cellStyle name="40 % - Markeringsfarve3 11 5" xfId="25873" xr:uid="{00000000-0005-0000-0000-0000B33F0000}"/>
    <cellStyle name="40 % - Markeringsfarve3 12" xfId="6495" xr:uid="{00000000-0005-0000-0000-0000B43F0000}"/>
    <cellStyle name="40 % - Markeringsfarve3 12 2" xfId="6496" xr:uid="{00000000-0005-0000-0000-0000B53F0000}"/>
    <cellStyle name="40 % - Markeringsfarve3 12 2 2" xfId="11187" xr:uid="{00000000-0005-0000-0000-0000B63F0000}"/>
    <cellStyle name="40 % - Markeringsfarve3 12 2 2 2" xfId="18952" xr:uid="{00000000-0005-0000-0000-0000B73F0000}"/>
    <cellStyle name="40 % - Markeringsfarve3 12 2 2 2 2" xfId="36903" xr:uid="{00000000-0005-0000-0000-0000B83F0000}"/>
    <cellStyle name="40 % - Markeringsfarve3 12 2 2 3" xfId="29902" xr:uid="{00000000-0005-0000-0000-0000B93F0000}"/>
    <cellStyle name="40 % - Markeringsfarve3 12 2 3" xfId="14921" xr:uid="{00000000-0005-0000-0000-0000BA3F0000}"/>
    <cellStyle name="40 % - Markeringsfarve3 12 2 3 2" xfId="32878" xr:uid="{00000000-0005-0000-0000-0000BB3F0000}"/>
    <cellStyle name="40 % - Markeringsfarve3 12 2 4" xfId="25876" xr:uid="{00000000-0005-0000-0000-0000BC3F0000}"/>
    <cellStyle name="40 % - Markeringsfarve3 12 3" xfId="8756" xr:uid="{00000000-0005-0000-0000-0000BD3F0000}"/>
    <cellStyle name="40 % - Markeringsfarve3 12 3 2" xfId="16545" xr:uid="{00000000-0005-0000-0000-0000BE3F0000}"/>
    <cellStyle name="40 % - Markeringsfarve3 12 3 2 2" xfId="34496" xr:uid="{00000000-0005-0000-0000-0000BF3F0000}"/>
    <cellStyle name="40 % - Markeringsfarve3 12 3 3" xfId="27495" xr:uid="{00000000-0005-0000-0000-0000C03F0000}"/>
    <cellStyle name="40 % - Markeringsfarve3 12 4" xfId="14920" xr:uid="{00000000-0005-0000-0000-0000C13F0000}"/>
    <cellStyle name="40 % - Markeringsfarve3 12 4 2" xfId="32877" xr:uid="{00000000-0005-0000-0000-0000C23F0000}"/>
    <cellStyle name="40 % - Markeringsfarve3 12 5" xfId="25875" xr:uid="{00000000-0005-0000-0000-0000C33F0000}"/>
    <cellStyle name="40 % - Markeringsfarve3 13" xfId="6497" xr:uid="{00000000-0005-0000-0000-0000C43F0000}"/>
    <cellStyle name="40 % - Markeringsfarve3 13 2" xfId="6498" xr:uid="{00000000-0005-0000-0000-0000C53F0000}"/>
    <cellStyle name="40 % - Markeringsfarve3 13 2 2" xfId="11435" xr:uid="{00000000-0005-0000-0000-0000C63F0000}"/>
    <cellStyle name="40 % - Markeringsfarve3 13 2 2 2" xfId="19194" xr:uid="{00000000-0005-0000-0000-0000C73F0000}"/>
    <cellStyle name="40 % - Markeringsfarve3 13 2 2 2 2" xfId="37145" xr:uid="{00000000-0005-0000-0000-0000C83F0000}"/>
    <cellStyle name="40 % - Markeringsfarve3 13 2 2 3" xfId="30144" xr:uid="{00000000-0005-0000-0000-0000C93F0000}"/>
    <cellStyle name="40 % - Markeringsfarve3 13 2 3" xfId="14923" xr:uid="{00000000-0005-0000-0000-0000CA3F0000}"/>
    <cellStyle name="40 % - Markeringsfarve3 13 2 3 2" xfId="32880" xr:uid="{00000000-0005-0000-0000-0000CB3F0000}"/>
    <cellStyle name="40 % - Markeringsfarve3 13 2 4" xfId="25878" xr:uid="{00000000-0005-0000-0000-0000CC3F0000}"/>
    <cellStyle name="40 % - Markeringsfarve3 13 3" xfId="8753" xr:uid="{00000000-0005-0000-0000-0000CD3F0000}"/>
    <cellStyle name="40 % - Markeringsfarve3 13 3 2" xfId="16542" xr:uid="{00000000-0005-0000-0000-0000CE3F0000}"/>
    <cellStyle name="40 % - Markeringsfarve3 13 3 2 2" xfId="34493" xr:uid="{00000000-0005-0000-0000-0000CF3F0000}"/>
    <cellStyle name="40 % - Markeringsfarve3 13 3 3" xfId="27492" xr:uid="{00000000-0005-0000-0000-0000D03F0000}"/>
    <cellStyle name="40 % - Markeringsfarve3 13 4" xfId="14922" xr:uid="{00000000-0005-0000-0000-0000D13F0000}"/>
    <cellStyle name="40 % - Markeringsfarve3 13 4 2" xfId="32879" xr:uid="{00000000-0005-0000-0000-0000D23F0000}"/>
    <cellStyle name="40 % - Markeringsfarve3 13 5" xfId="25877" xr:uid="{00000000-0005-0000-0000-0000D33F0000}"/>
    <cellStyle name="40 % - Markeringsfarve3 14" xfId="6499" xr:uid="{00000000-0005-0000-0000-0000D43F0000}"/>
    <cellStyle name="40 % - Markeringsfarve3 14 2" xfId="9612" xr:uid="{00000000-0005-0000-0000-0000D53F0000}"/>
    <cellStyle name="40 % - Markeringsfarve3 14 2 2" xfId="17396" xr:uid="{00000000-0005-0000-0000-0000D63F0000}"/>
    <cellStyle name="40 % - Markeringsfarve3 14 2 2 2" xfId="35347" xr:uid="{00000000-0005-0000-0000-0000D73F0000}"/>
    <cellStyle name="40 % - Markeringsfarve3 14 2 3" xfId="28346" xr:uid="{00000000-0005-0000-0000-0000D83F0000}"/>
    <cellStyle name="40 % - Markeringsfarve3 14 3" xfId="14924" xr:uid="{00000000-0005-0000-0000-0000D93F0000}"/>
    <cellStyle name="40 % - Markeringsfarve3 14 3 2" xfId="32881" xr:uid="{00000000-0005-0000-0000-0000DA3F0000}"/>
    <cellStyle name="40 % - Markeringsfarve3 14 4" xfId="25879" xr:uid="{00000000-0005-0000-0000-0000DB3F0000}"/>
    <cellStyle name="40 % - Markeringsfarve3 15" xfId="6500" xr:uid="{00000000-0005-0000-0000-0000DC3F0000}"/>
    <cellStyle name="40 % - Markeringsfarve3 15 2" xfId="11314" xr:uid="{00000000-0005-0000-0000-0000DD3F0000}"/>
    <cellStyle name="40 % - Markeringsfarve3 15 2 2" xfId="19078" xr:uid="{00000000-0005-0000-0000-0000DE3F0000}"/>
    <cellStyle name="40 % - Markeringsfarve3 15 2 2 2" xfId="37029" xr:uid="{00000000-0005-0000-0000-0000DF3F0000}"/>
    <cellStyle name="40 % - Markeringsfarve3 15 2 3" xfId="30028" xr:uid="{00000000-0005-0000-0000-0000E03F0000}"/>
    <cellStyle name="40 % - Markeringsfarve3 15 3" xfId="14925" xr:uid="{00000000-0005-0000-0000-0000E13F0000}"/>
    <cellStyle name="40 % - Markeringsfarve3 15 3 2" xfId="32882" xr:uid="{00000000-0005-0000-0000-0000E23F0000}"/>
    <cellStyle name="40 % - Markeringsfarve3 15 4" xfId="25880" xr:uid="{00000000-0005-0000-0000-0000E33F0000}"/>
    <cellStyle name="40 % - Markeringsfarve3 16" xfId="6501" xr:uid="{00000000-0005-0000-0000-0000E43F0000}"/>
    <cellStyle name="40 % - Markeringsfarve3 16 2" xfId="11582" xr:uid="{00000000-0005-0000-0000-0000E53F0000}"/>
    <cellStyle name="40 % - Markeringsfarve3 16 2 2" xfId="19334" xr:uid="{00000000-0005-0000-0000-0000E63F0000}"/>
    <cellStyle name="40 % - Markeringsfarve3 16 2 2 2" xfId="37285" xr:uid="{00000000-0005-0000-0000-0000E73F0000}"/>
    <cellStyle name="40 % - Markeringsfarve3 16 2 3" xfId="30284" xr:uid="{00000000-0005-0000-0000-0000E83F0000}"/>
    <cellStyle name="40 % - Markeringsfarve3 16 3" xfId="14926" xr:uid="{00000000-0005-0000-0000-0000E93F0000}"/>
    <cellStyle name="40 % - Markeringsfarve3 16 3 2" xfId="32883" xr:uid="{00000000-0005-0000-0000-0000EA3F0000}"/>
    <cellStyle name="40 % - Markeringsfarve3 16 4" xfId="25881" xr:uid="{00000000-0005-0000-0000-0000EB3F0000}"/>
    <cellStyle name="40 % - Markeringsfarve3 17" xfId="8290" xr:uid="{00000000-0005-0000-0000-0000EC3F0000}"/>
    <cellStyle name="40 % - Markeringsfarve3 17 2" xfId="16085" xr:uid="{00000000-0005-0000-0000-0000ED3F0000}"/>
    <cellStyle name="40 % - Markeringsfarve3 17 2 2" xfId="34036" xr:uid="{00000000-0005-0000-0000-0000EE3F0000}"/>
    <cellStyle name="40 % - Markeringsfarve3 17 3" xfId="27035" xr:uid="{00000000-0005-0000-0000-0000EF3F0000}"/>
    <cellStyle name="40 % - Markeringsfarve3 18" xfId="6489" xr:uid="{00000000-0005-0000-0000-0000F03F0000}"/>
    <cellStyle name="40 % - Markeringsfarve3 18 2" xfId="14914" xr:uid="{00000000-0005-0000-0000-0000F13F0000}"/>
    <cellStyle name="40 % - Markeringsfarve3 18 2 2" xfId="32871" xr:uid="{00000000-0005-0000-0000-0000F23F0000}"/>
    <cellStyle name="40 % - Markeringsfarve3 18 3" xfId="25869" xr:uid="{00000000-0005-0000-0000-0000F33F0000}"/>
    <cellStyle name="40 % - Markeringsfarve3 2" xfId="2968" xr:uid="{00000000-0005-0000-0000-0000F43F0000}"/>
    <cellStyle name="40 % - Markeringsfarve3 2 10" xfId="6503" xr:uid="{00000000-0005-0000-0000-0000F53F0000}"/>
    <cellStyle name="40 % - Markeringsfarve3 2 10 2" xfId="9644" xr:uid="{00000000-0005-0000-0000-0000F63F0000}"/>
    <cellStyle name="40 % - Markeringsfarve3 2 10 2 2" xfId="17426" xr:uid="{00000000-0005-0000-0000-0000F73F0000}"/>
    <cellStyle name="40 % - Markeringsfarve3 2 10 2 2 2" xfId="35377" xr:uid="{00000000-0005-0000-0000-0000F83F0000}"/>
    <cellStyle name="40 % - Markeringsfarve3 2 10 2 3" xfId="28376" xr:uid="{00000000-0005-0000-0000-0000F93F0000}"/>
    <cellStyle name="40 % - Markeringsfarve3 2 10 3" xfId="14928" xr:uid="{00000000-0005-0000-0000-0000FA3F0000}"/>
    <cellStyle name="40 % - Markeringsfarve3 2 10 3 2" xfId="32885" xr:uid="{00000000-0005-0000-0000-0000FB3F0000}"/>
    <cellStyle name="40 % - Markeringsfarve3 2 10 4" xfId="25883" xr:uid="{00000000-0005-0000-0000-0000FC3F0000}"/>
    <cellStyle name="40 % - Markeringsfarve3 2 11" xfId="6504" xr:uid="{00000000-0005-0000-0000-0000FD3F0000}"/>
    <cellStyle name="40 % - Markeringsfarve3 2 11 2" xfId="11490" xr:uid="{00000000-0005-0000-0000-0000FE3F0000}"/>
    <cellStyle name="40 % - Markeringsfarve3 2 11 2 2" xfId="19248" xr:uid="{00000000-0005-0000-0000-0000FF3F0000}"/>
    <cellStyle name="40 % - Markeringsfarve3 2 11 2 2 2" xfId="37199" xr:uid="{00000000-0005-0000-0000-000000400000}"/>
    <cellStyle name="40 % - Markeringsfarve3 2 11 2 3" xfId="30198" xr:uid="{00000000-0005-0000-0000-000001400000}"/>
    <cellStyle name="40 % - Markeringsfarve3 2 11 3" xfId="14929" xr:uid="{00000000-0005-0000-0000-000002400000}"/>
    <cellStyle name="40 % - Markeringsfarve3 2 11 3 2" xfId="32886" xr:uid="{00000000-0005-0000-0000-000003400000}"/>
    <cellStyle name="40 % - Markeringsfarve3 2 11 4" xfId="25884" xr:uid="{00000000-0005-0000-0000-000004400000}"/>
    <cellStyle name="40 % - Markeringsfarve3 2 12" xfId="8757" xr:uid="{00000000-0005-0000-0000-000005400000}"/>
    <cellStyle name="40 % - Markeringsfarve3 2 12 2" xfId="16546" xr:uid="{00000000-0005-0000-0000-000006400000}"/>
    <cellStyle name="40 % - Markeringsfarve3 2 12 2 2" xfId="34497" xr:uid="{00000000-0005-0000-0000-000007400000}"/>
    <cellStyle name="40 % - Markeringsfarve3 2 12 3" xfId="27496" xr:uid="{00000000-0005-0000-0000-000008400000}"/>
    <cellStyle name="40 % - Markeringsfarve3 2 13" xfId="14927" xr:uid="{00000000-0005-0000-0000-000009400000}"/>
    <cellStyle name="40 % - Markeringsfarve3 2 13 2" xfId="32884" xr:uid="{00000000-0005-0000-0000-00000A400000}"/>
    <cellStyle name="40 % - Markeringsfarve3 2 14" xfId="6502" xr:uid="{00000000-0005-0000-0000-00000B400000}"/>
    <cellStyle name="40 % - Markeringsfarve3 2 14 2" xfId="25882" xr:uid="{00000000-0005-0000-0000-00000C400000}"/>
    <cellStyle name="40 % - Markeringsfarve3 2 15" xfId="22346" xr:uid="{00000000-0005-0000-0000-00000D400000}"/>
    <cellStyle name="40 % - Markeringsfarve3 2 2" xfId="2969" xr:uid="{00000000-0005-0000-0000-00000E400000}"/>
    <cellStyle name="40 % - Markeringsfarve3 2 2 10" xfId="8758" xr:uid="{00000000-0005-0000-0000-00000F400000}"/>
    <cellStyle name="40 % - Markeringsfarve3 2 2 10 2" xfId="16547" xr:uid="{00000000-0005-0000-0000-000010400000}"/>
    <cellStyle name="40 % - Markeringsfarve3 2 2 10 2 2" xfId="34498" xr:uid="{00000000-0005-0000-0000-000011400000}"/>
    <cellStyle name="40 % - Markeringsfarve3 2 2 10 3" xfId="27497" xr:uid="{00000000-0005-0000-0000-000012400000}"/>
    <cellStyle name="40 % - Markeringsfarve3 2 2 11" xfId="14930" xr:uid="{00000000-0005-0000-0000-000013400000}"/>
    <cellStyle name="40 % - Markeringsfarve3 2 2 11 2" xfId="32887" xr:uid="{00000000-0005-0000-0000-000014400000}"/>
    <cellStyle name="40 % - Markeringsfarve3 2 2 12" xfId="6505" xr:uid="{00000000-0005-0000-0000-000015400000}"/>
    <cellStyle name="40 % - Markeringsfarve3 2 2 12 2" xfId="25885" xr:uid="{00000000-0005-0000-0000-000016400000}"/>
    <cellStyle name="40 % - Markeringsfarve3 2 2 13" xfId="22347" xr:uid="{00000000-0005-0000-0000-000017400000}"/>
    <cellStyle name="40 % - Markeringsfarve3 2 2 2" xfId="2970" xr:uid="{00000000-0005-0000-0000-000018400000}"/>
    <cellStyle name="40 % - Markeringsfarve3 2 2 2 2" xfId="6507" xr:uid="{00000000-0005-0000-0000-000019400000}"/>
    <cellStyle name="40 % - Markeringsfarve3 2 2 2 2 2" xfId="6508" xr:uid="{00000000-0005-0000-0000-00001A400000}"/>
    <cellStyle name="40 % - Markeringsfarve3 2 2 2 2 2 2" xfId="10575" xr:uid="{00000000-0005-0000-0000-00001B400000}"/>
    <cellStyle name="40 % - Markeringsfarve3 2 2 2 2 2 2 2" xfId="18347" xr:uid="{00000000-0005-0000-0000-00001C400000}"/>
    <cellStyle name="40 % - Markeringsfarve3 2 2 2 2 2 2 2 2" xfId="36298" xr:uid="{00000000-0005-0000-0000-00001D400000}"/>
    <cellStyle name="40 % - Markeringsfarve3 2 2 2 2 2 2 3" xfId="29297" xr:uid="{00000000-0005-0000-0000-00001E400000}"/>
    <cellStyle name="40 % - Markeringsfarve3 2 2 2 2 2 3" xfId="14933" xr:uid="{00000000-0005-0000-0000-00001F400000}"/>
    <cellStyle name="40 % - Markeringsfarve3 2 2 2 2 2 3 2" xfId="32890" xr:uid="{00000000-0005-0000-0000-000020400000}"/>
    <cellStyle name="40 % - Markeringsfarve3 2 2 2 2 2 4" xfId="25888" xr:uid="{00000000-0005-0000-0000-000021400000}"/>
    <cellStyle name="40 % - Markeringsfarve3 2 2 2 2 3" xfId="9147" xr:uid="{00000000-0005-0000-0000-000022400000}"/>
    <cellStyle name="40 % - Markeringsfarve3 2 2 2 2 3 2" xfId="16935" xr:uid="{00000000-0005-0000-0000-000023400000}"/>
    <cellStyle name="40 % - Markeringsfarve3 2 2 2 2 3 2 2" xfId="34886" xr:uid="{00000000-0005-0000-0000-000024400000}"/>
    <cellStyle name="40 % - Markeringsfarve3 2 2 2 2 3 3" xfId="27885" xr:uid="{00000000-0005-0000-0000-000025400000}"/>
    <cellStyle name="40 % - Markeringsfarve3 2 2 2 2 4" xfId="14932" xr:uid="{00000000-0005-0000-0000-000026400000}"/>
    <cellStyle name="40 % - Markeringsfarve3 2 2 2 2 4 2" xfId="32889" xr:uid="{00000000-0005-0000-0000-000027400000}"/>
    <cellStyle name="40 % - Markeringsfarve3 2 2 2 2 5" xfId="25887" xr:uid="{00000000-0005-0000-0000-000028400000}"/>
    <cellStyle name="40 % - Markeringsfarve3 2 2 2 3" xfId="6509" xr:uid="{00000000-0005-0000-0000-000029400000}"/>
    <cellStyle name="40 % - Markeringsfarve3 2 2 2 3 2" xfId="9805" xr:uid="{00000000-0005-0000-0000-00002A400000}"/>
    <cellStyle name="40 % - Markeringsfarve3 2 2 2 3 2 2" xfId="17587" xr:uid="{00000000-0005-0000-0000-00002B400000}"/>
    <cellStyle name="40 % - Markeringsfarve3 2 2 2 3 2 2 2" xfId="35538" xr:uid="{00000000-0005-0000-0000-00002C400000}"/>
    <cellStyle name="40 % - Markeringsfarve3 2 2 2 3 2 3" xfId="28537" xr:uid="{00000000-0005-0000-0000-00002D400000}"/>
    <cellStyle name="40 % - Markeringsfarve3 2 2 2 3 3" xfId="14934" xr:uid="{00000000-0005-0000-0000-00002E400000}"/>
    <cellStyle name="40 % - Markeringsfarve3 2 2 2 3 3 2" xfId="32891" xr:uid="{00000000-0005-0000-0000-00002F400000}"/>
    <cellStyle name="40 % - Markeringsfarve3 2 2 2 3 4" xfId="25889" xr:uid="{00000000-0005-0000-0000-000030400000}"/>
    <cellStyle name="40 % - Markeringsfarve3 2 2 2 4" xfId="6510" xr:uid="{00000000-0005-0000-0000-000031400000}"/>
    <cellStyle name="40 % - Markeringsfarve3 2 2 2 4 2" xfId="9598" xr:uid="{00000000-0005-0000-0000-000032400000}"/>
    <cellStyle name="40 % - Markeringsfarve3 2 2 2 4 2 2" xfId="17382" xr:uid="{00000000-0005-0000-0000-000033400000}"/>
    <cellStyle name="40 % - Markeringsfarve3 2 2 2 4 2 2 2" xfId="35333" xr:uid="{00000000-0005-0000-0000-000034400000}"/>
    <cellStyle name="40 % - Markeringsfarve3 2 2 2 4 2 3" xfId="28332" xr:uid="{00000000-0005-0000-0000-000035400000}"/>
    <cellStyle name="40 % - Markeringsfarve3 2 2 2 4 3" xfId="14935" xr:uid="{00000000-0005-0000-0000-000036400000}"/>
    <cellStyle name="40 % - Markeringsfarve3 2 2 2 4 3 2" xfId="32892" xr:uid="{00000000-0005-0000-0000-000037400000}"/>
    <cellStyle name="40 % - Markeringsfarve3 2 2 2 4 4" xfId="25890" xr:uid="{00000000-0005-0000-0000-000038400000}"/>
    <cellStyle name="40 % - Markeringsfarve3 2 2 2 5" xfId="8759" xr:uid="{00000000-0005-0000-0000-000039400000}"/>
    <cellStyle name="40 % - Markeringsfarve3 2 2 2 5 2" xfId="16548" xr:uid="{00000000-0005-0000-0000-00003A400000}"/>
    <cellStyle name="40 % - Markeringsfarve3 2 2 2 5 2 2" xfId="34499" xr:uid="{00000000-0005-0000-0000-00003B400000}"/>
    <cellStyle name="40 % - Markeringsfarve3 2 2 2 5 3" xfId="27498" xr:uid="{00000000-0005-0000-0000-00003C400000}"/>
    <cellStyle name="40 % - Markeringsfarve3 2 2 2 6" xfId="14931" xr:uid="{00000000-0005-0000-0000-00003D400000}"/>
    <cellStyle name="40 % - Markeringsfarve3 2 2 2 6 2" xfId="32888" xr:uid="{00000000-0005-0000-0000-00003E400000}"/>
    <cellStyle name="40 % - Markeringsfarve3 2 2 2 7" xfId="6506" xr:uid="{00000000-0005-0000-0000-00003F400000}"/>
    <cellStyle name="40 % - Markeringsfarve3 2 2 2 7 2" xfId="25886" xr:uid="{00000000-0005-0000-0000-000040400000}"/>
    <cellStyle name="40 % - Markeringsfarve3 2 2 2 8" xfId="22348" xr:uid="{00000000-0005-0000-0000-000041400000}"/>
    <cellStyle name="40 % - Markeringsfarve3 2 2 3" xfId="6511" xr:uid="{00000000-0005-0000-0000-000042400000}"/>
    <cellStyle name="40 % - Markeringsfarve3 2 2 3 2" xfId="6512" xr:uid="{00000000-0005-0000-0000-000043400000}"/>
    <cellStyle name="40 % - Markeringsfarve3 2 2 3 2 2" xfId="6513" xr:uid="{00000000-0005-0000-0000-000044400000}"/>
    <cellStyle name="40 % - Markeringsfarve3 2 2 3 2 2 2" xfId="10696" xr:uid="{00000000-0005-0000-0000-000045400000}"/>
    <cellStyle name="40 % - Markeringsfarve3 2 2 3 2 2 2 2" xfId="18468" xr:uid="{00000000-0005-0000-0000-000046400000}"/>
    <cellStyle name="40 % - Markeringsfarve3 2 2 3 2 2 2 2 2" xfId="36419" xr:uid="{00000000-0005-0000-0000-000047400000}"/>
    <cellStyle name="40 % - Markeringsfarve3 2 2 3 2 2 2 3" xfId="29418" xr:uid="{00000000-0005-0000-0000-000048400000}"/>
    <cellStyle name="40 % - Markeringsfarve3 2 2 3 2 2 3" xfId="14938" xr:uid="{00000000-0005-0000-0000-000049400000}"/>
    <cellStyle name="40 % - Markeringsfarve3 2 2 3 2 2 3 2" xfId="32895" xr:uid="{00000000-0005-0000-0000-00004A400000}"/>
    <cellStyle name="40 % - Markeringsfarve3 2 2 3 2 2 4" xfId="25893" xr:uid="{00000000-0005-0000-0000-00004B400000}"/>
    <cellStyle name="40 % - Markeringsfarve3 2 2 3 2 3" xfId="9242" xr:uid="{00000000-0005-0000-0000-00004C400000}"/>
    <cellStyle name="40 % - Markeringsfarve3 2 2 3 2 3 2" xfId="17030" xr:uid="{00000000-0005-0000-0000-00004D400000}"/>
    <cellStyle name="40 % - Markeringsfarve3 2 2 3 2 3 2 2" xfId="34981" xr:uid="{00000000-0005-0000-0000-00004E400000}"/>
    <cellStyle name="40 % - Markeringsfarve3 2 2 3 2 3 3" xfId="27980" xr:uid="{00000000-0005-0000-0000-00004F400000}"/>
    <cellStyle name="40 % - Markeringsfarve3 2 2 3 2 4" xfId="14937" xr:uid="{00000000-0005-0000-0000-000050400000}"/>
    <cellStyle name="40 % - Markeringsfarve3 2 2 3 2 4 2" xfId="32894" xr:uid="{00000000-0005-0000-0000-000051400000}"/>
    <cellStyle name="40 % - Markeringsfarve3 2 2 3 2 5" xfId="25892" xr:uid="{00000000-0005-0000-0000-000052400000}"/>
    <cellStyle name="40 % - Markeringsfarve3 2 2 3 3" xfId="6514" xr:uid="{00000000-0005-0000-0000-000053400000}"/>
    <cellStyle name="40 % - Markeringsfarve3 2 2 3 3 2" xfId="9926" xr:uid="{00000000-0005-0000-0000-000054400000}"/>
    <cellStyle name="40 % - Markeringsfarve3 2 2 3 3 2 2" xfId="17708" xr:uid="{00000000-0005-0000-0000-000055400000}"/>
    <cellStyle name="40 % - Markeringsfarve3 2 2 3 3 2 2 2" xfId="35659" xr:uid="{00000000-0005-0000-0000-000056400000}"/>
    <cellStyle name="40 % - Markeringsfarve3 2 2 3 3 2 3" xfId="28658" xr:uid="{00000000-0005-0000-0000-000057400000}"/>
    <cellStyle name="40 % - Markeringsfarve3 2 2 3 3 3" xfId="14939" xr:uid="{00000000-0005-0000-0000-000058400000}"/>
    <cellStyle name="40 % - Markeringsfarve3 2 2 3 3 3 2" xfId="32896" xr:uid="{00000000-0005-0000-0000-000059400000}"/>
    <cellStyle name="40 % - Markeringsfarve3 2 2 3 3 4" xfId="25894" xr:uid="{00000000-0005-0000-0000-00005A400000}"/>
    <cellStyle name="40 % - Markeringsfarve3 2 2 3 4" xfId="6515" xr:uid="{00000000-0005-0000-0000-00005B400000}"/>
    <cellStyle name="40 % - Markeringsfarve3 2 2 3 4 2" xfId="9599" xr:uid="{00000000-0005-0000-0000-00005C400000}"/>
    <cellStyle name="40 % - Markeringsfarve3 2 2 3 4 2 2" xfId="17383" xr:uid="{00000000-0005-0000-0000-00005D400000}"/>
    <cellStyle name="40 % - Markeringsfarve3 2 2 3 4 2 2 2" xfId="35334" xr:uid="{00000000-0005-0000-0000-00005E400000}"/>
    <cellStyle name="40 % - Markeringsfarve3 2 2 3 4 2 3" xfId="28333" xr:uid="{00000000-0005-0000-0000-00005F400000}"/>
    <cellStyle name="40 % - Markeringsfarve3 2 2 3 4 3" xfId="14940" xr:uid="{00000000-0005-0000-0000-000060400000}"/>
    <cellStyle name="40 % - Markeringsfarve3 2 2 3 4 3 2" xfId="32897" xr:uid="{00000000-0005-0000-0000-000061400000}"/>
    <cellStyle name="40 % - Markeringsfarve3 2 2 3 4 4" xfId="25895" xr:uid="{00000000-0005-0000-0000-000062400000}"/>
    <cellStyle name="40 % - Markeringsfarve3 2 2 3 5" xfId="8760" xr:uid="{00000000-0005-0000-0000-000063400000}"/>
    <cellStyle name="40 % - Markeringsfarve3 2 2 3 5 2" xfId="16549" xr:uid="{00000000-0005-0000-0000-000064400000}"/>
    <cellStyle name="40 % - Markeringsfarve3 2 2 3 5 2 2" xfId="34500" xr:uid="{00000000-0005-0000-0000-000065400000}"/>
    <cellStyle name="40 % - Markeringsfarve3 2 2 3 5 3" xfId="27499" xr:uid="{00000000-0005-0000-0000-000066400000}"/>
    <cellStyle name="40 % - Markeringsfarve3 2 2 3 6" xfId="14936" xr:uid="{00000000-0005-0000-0000-000067400000}"/>
    <cellStyle name="40 % - Markeringsfarve3 2 2 3 6 2" xfId="32893" xr:uid="{00000000-0005-0000-0000-000068400000}"/>
    <cellStyle name="40 % - Markeringsfarve3 2 2 3 7" xfId="25891" xr:uid="{00000000-0005-0000-0000-000069400000}"/>
    <cellStyle name="40 % - Markeringsfarve3 2 2 4" xfId="6516" xr:uid="{00000000-0005-0000-0000-00006A400000}"/>
    <cellStyle name="40 % - Markeringsfarve3 2 2 4 2" xfId="6517" xr:uid="{00000000-0005-0000-0000-00006B400000}"/>
    <cellStyle name="40 % - Markeringsfarve3 2 2 4 2 2" xfId="6518" xr:uid="{00000000-0005-0000-0000-00006C400000}"/>
    <cellStyle name="40 % - Markeringsfarve3 2 2 4 2 2 2" xfId="10813" xr:uid="{00000000-0005-0000-0000-00006D400000}"/>
    <cellStyle name="40 % - Markeringsfarve3 2 2 4 2 2 2 2" xfId="18585" xr:uid="{00000000-0005-0000-0000-00006E400000}"/>
    <cellStyle name="40 % - Markeringsfarve3 2 2 4 2 2 2 2 2" xfId="36536" xr:uid="{00000000-0005-0000-0000-00006F400000}"/>
    <cellStyle name="40 % - Markeringsfarve3 2 2 4 2 2 2 3" xfId="29535" xr:uid="{00000000-0005-0000-0000-000070400000}"/>
    <cellStyle name="40 % - Markeringsfarve3 2 2 4 2 2 3" xfId="14943" xr:uid="{00000000-0005-0000-0000-000071400000}"/>
    <cellStyle name="40 % - Markeringsfarve3 2 2 4 2 2 3 2" xfId="32900" xr:uid="{00000000-0005-0000-0000-000072400000}"/>
    <cellStyle name="40 % - Markeringsfarve3 2 2 4 2 2 4" xfId="25898" xr:uid="{00000000-0005-0000-0000-000073400000}"/>
    <cellStyle name="40 % - Markeringsfarve3 2 2 4 2 3" xfId="9349" xr:uid="{00000000-0005-0000-0000-000074400000}"/>
    <cellStyle name="40 % - Markeringsfarve3 2 2 4 2 3 2" xfId="17134" xr:uid="{00000000-0005-0000-0000-000075400000}"/>
    <cellStyle name="40 % - Markeringsfarve3 2 2 4 2 3 2 2" xfId="35085" xr:uid="{00000000-0005-0000-0000-000076400000}"/>
    <cellStyle name="40 % - Markeringsfarve3 2 2 4 2 3 3" xfId="28084" xr:uid="{00000000-0005-0000-0000-000077400000}"/>
    <cellStyle name="40 % - Markeringsfarve3 2 2 4 2 4" xfId="14942" xr:uid="{00000000-0005-0000-0000-000078400000}"/>
    <cellStyle name="40 % - Markeringsfarve3 2 2 4 2 4 2" xfId="32899" xr:uid="{00000000-0005-0000-0000-000079400000}"/>
    <cellStyle name="40 % - Markeringsfarve3 2 2 4 2 5" xfId="25897" xr:uid="{00000000-0005-0000-0000-00007A400000}"/>
    <cellStyle name="40 % - Markeringsfarve3 2 2 4 3" xfId="6519" xr:uid="{00000000-0005-0000-0000-00007B400000}"/>
    <cellStyle name="40 % - Markeringsfarve3 2 2 4 3 2" xfId="10089" xr:uid="{00000000-0005-0000-0000-00007C400000}"/>
    <cellStyle name="40 % - Markeringsfarve3 2 2 4 3 2 2" xfId="17870" xr:uid="{00000000-0005-0000-0000-00007D400000}"/>
    <cellStyle name="40 % - Markeringsfarve3 2 2 4 3 2 2 2" xfId="35821" xr:uid="{00000000-0005-0000-0000-00007E400000}"/>
    <cellStyle name="40 % - Markeringsfarve3 2 2 4 3 2 3" xfId="28820" xr:uid="{00000000-0005-0000-0000-00007F400000}"/>
    <cellStyle name="40 % - Markeringsfarve3 2 2 4 3 3" xfId="14944" xr:uid="{00000000-0005-0000-0000-000080400000}"/>
    <cellStyle name="40 % - Markeringsfarve3 2 2 4 3 3 2" xfId="32901" xr:uid="{00000000-0005-0000-0000-000081400000}"/>
    <cellStyle name="40 % - Markeringsfarve3 2 2 4 3 4" xfId="25899" xr:uid="{00000000-0005-0000-0000-000082400000}"/>
    <cellStyle name="40 % - Markeringsfarve3 2 2 4 4" xfId="6520" xr:uid="{00000000-0005-0000-0000-000083400000}"/>
    <cellStyle name="40 % - Markeringsfarve3 2 2 4 4 2" xfId="11440" xr:uid="{00000000-0005-0000-0000-000084400000}"/>
    <cellStyle name="40 % - Markeringsfarve3 2 2 4 4 2 2" xfId="19199" xr:uid="{00000000-0005-0000-0000-000085400000}"/>
    <cellStyle name="40 % - Markeringsfarve3 2 2 4 4 2 2 2" xfId="37150" xr:uid="{00000000-0005-0000-0000-000086400000}"/>
    <cellStyle name="40 % - Markeringsfarve3 2 2 4 4 2 3" xfId="30149" xr:uid="{00000000-0005-0000-0000-000087400000}"/>
    <cellStyle name="40 % - Markeringsfarve3 2 2 4 4 3" xfId="14945" xr:uid="{00000000-0005-0000-0000-000088400000}"/>
    <cellStyle name="40 % - Markeringsfarve3 2 2 4 4 3 2" xfId="32902" xr:uid="{00000000-0005-0000-0000-000089400000}"/>
    <cellStyle name="40 % - Markeringsfarve3 2 2 4 4 4" xfId="25900" xr:uid="{00000000-0005-0000-0000-00008A400000}"/>
    <cellStyle name="40 % - Markeringsfarve3 2 2 4 5" xfId="8761" xr:uid="{00000000-0005-0000-0000-00008B400000}"/>
    <cellStyle name="40 % - Markeringsfarve3 2 2 4 5 2" xfId="16550" xr:uid="{00000000-0005-0000-0000-00008C400000}"/>
    <cellStyle name="40 % - Markeringsfarve3 2 2 4 5 2 2" xfId="34501" xr:uid="{00000000-0005-0000-0000-00008D400000}"/>
    <cellStyle name="40 % - Markeringsfarve3 2 2 4 5 3" xfId="27500" xr:uid="{00000000-0005-0000-0000-00008E400000}"/>
    <cellStyle name="40 % - Markeringsfarve3 2 2 4 6" xfId="14941" xr:uid="{00000000-0005-0000-0000-00008F400000}"/>
    <cellStyle name="40 % - Markeringsfarve3 2 2 4 6 2" xfId="32898" xr:uid="{00000000-0005-0000-0000-000090400000}"/>
    <cellStyle name="40 % - Markeringsfarve3 2 2 4 7" xfId="25896" xr:uid="{00000000-0005-0000-0000-000091400000}"/>
    <cellStyle name="40 % - Markeringsfarve3 2 2 5" xfId="6521" xr:uid="{00000000-0005-0000-0000-000092400000}"/>
    <cellStyle name="40 % - Markeringsfarve3 2 2 5 2" xfId="6522" xr:uid="{00000000-0005-0000-0000-000093400000}"/>
    <cellStyle name="40 % - Markeringsfarve3 2 2 5 2 2" xfId="6523" xr:uid="{00000000-0005-0000-0000-000094400000}"/>
    <cellStyle name="40 % - Markeringsfarve3 2 2 5 2 2 2" xfId="10930" xr:uid="{00000000-0005-0000-0000-000095400000}"/>
    <cellStyle name="40 % - Markeringsfarve3 2 2 5 2 2 2 2" xfId="18702" xr:uid="{00000000-0005-0000-0000-000096400000}"/>
    <cellStyle name="40 % - Markeringsfarve3 2 2 5 2 2 2 2 2" xfId="36653" xr:uid="{00000000-0005-0000-0000-000097400000}"/>
    <cellStyle name="40 % - Markeringsfarve3 2 2 5 2 2 2 3" xfId="29652" xr:uid="{00000000-0005-0000-0000-000098400000}"/>
    <cellStyle name="40 % - Markeringsfarve3 2 2 5 2 2 3" xfId="14948" xr:uid="{00000000-0005-0000-0000-000099400000}"/>
    <cellStyle name="40 % - Markeringsfarve3 2 2 5 2 2 3 2" xfId="32905" xr:uid="{00000000-0005-0000-0000-00009A400000}"/>
    <cellStyle name="40 % - Markeringsfarve3 2 2 5 2 2 4" xfId="25903" xr:uid="{00000000-0005-0000-0000-00009B400000}"/>
    <cellStyle name="40 % - Markeringsfarve3 2 2 5 2 3" xfId="9448" xr:uid="{00000000-0005-0000-0000-00009C400000}"/>
    <cellStyle name="40 % - Markeringsfarve3 2 2 5 2 3 2" xfId="17233" xr:uid="{00000000-0005-0000-0000-00009D400000}"/>
    <cellStyle name="40 % - Markeringsfarve3 2 2 5 2 3 2 2" xfId="35184" xr:uid="{00000000-0005-0000-0000-00009E400000}"/>
    <cellStyle name="40 % - Markeringsfarve3 2 2 5 2 3 3" xfId="28183" xr:uid="{00000000-0005-0000-0000-00009F400000}"/>
    <cellStyle name="40 % - Markeringsfarve3 2 2 5 2 4" xfId="14947" xr:uid="{00000000-0005-0000-0000-0000A0400000}"/>
    <cellStyle name="40 % - Markeringsfarve3 2 2 5 2 4 2" xfId="32904" xr:uid="{00000000-0005-0000-0000-0000A1400000}"/>
    <cellStyle name="40 % - Markeringsfarve3 2 2 5 2 5" xfId="25902" xr:uid="{00000000-0005-0000-0000-0000A2400000}"/>
    <cellStyle name="40 % - Markeringsfarve3 2 2 5 3" xfId="6524" xr:uid="{00000000-0005-0000-0000-0000A3400000}"/>
    <cellStyle name="40 % - Markeringsfarve3 2 2 5 3 2" xfId="10206" xr:uid="{00000000-0005-0000-0000-0000A4400000}"/>
    <cellStyle name="40 % - Markeringsfarve3 2 2 5 3 2 2" xfId="17987" xr:uid="{00000000-0005-0000-0000-0000A5400000}"/>
    <cellStyle name="40 % - Markeringsfarve3 2 2 5 3 2 2 2" xfId="35938" xr:uid="{00000000-0005-0000-0000-0000A6400000}"/>
    <cellStyle name="40 % - Markeringsfarve3 2 2 5 3 2 3" xfId="28937" xr:uid="{00000000-0005-0000-0000-0000A7400000}"/>
    <cellStyle name="40 % - Markeringsfarve3 2 2 5 3 3" xfId="14949" xr:uid="{00000000-0005-0000-0000-0000A8400000}"/>
    <cellStyle name="40 % - Markeringsfarve3 2 2 5 3 3 2" xfId="32906" xr:uid="{00000000-0005-0000-0000-0000A9400000}"/>
    <cellStyle name="40 % - Markeringsfarve3 2 2 5 3 4" xfId="25904" xr:uid="{00000000-0005-0000-0000-0000AA400000}"/>
    <cellStyle name="40 % - Markeringsfarve3 2 2 5 4" xfId="6525" xr:uid="{00000000-0005-0000-0000-0000AB400000}"/>
    <cellStyle name="40 % - Markeringsfarve3 2 2 5 4 2" xfId="11669" xr:uid="{00000000-0005-0000-0000-0000AC400000}"/>
    <cellStyle name="40 % - Markeringsfarve3 2 2 5 4 2 2" xfId="19416" xr:uid="{00000000-0005-0000-0000-0000AD400000}"/>
    <cellStyle name="40 % - Markeringsfarve3 2 2 5 4 2 2 2" xfId="37367" xr:uid="{00000000-0005-0000-0000-0000AE400000}"/>
    <cellStyle name="40 % - Markeringsfarve3 2 2 5 4 2 3" xfId="30366" xr:uid="{00000000-0005-0000-0000-0000AF400000}"/>
    <cellStyle name="40 % - Markeringsfarve3 2 2 5 4 3" xfId="14950" xr:uid="{00000000-0005-0000-0000-0000B0400000}"/>
    <cellStyle name="40 % - Markeringsfarve3 2 2 5 4 3 2" xfId="32907" xr:uid="{00000000-0005-0000-0000-0000B1400000}"/>
    <cellStyle name="40 % - Markeringsfarve3 2 2 5 4 4" xfId="25905" xr:uid="{00000000-0005-0000-0000-0000B2400000}"/>
    <cellStyle name="40 % - Markeringsfarve3 2 2 5 5" xfId="8762" xr:uid="{00000000-0005-0000-0000-0000B3400000}"/>
    <cellStyle name="40 % - Markeringsfarve3 2 2 5 5 2" xfId="16551" xr:uid="{00000000-0005-0000-0000-0000B4400000}"/>
    <cellStyle name="40 % - Markeringsfarve3 2 2 5 5 2 2" xfId="34502" xr:uid="{00000000-0005-0000-0000-0000B5400000}"/>
    <cellStyle name="40 % - Markeringsfarve3 2 2 5 5 3" xfId="27501" xr:uid="{00000000-0005-0000-0000-0000B6400000}"/>
    <cellStyle name="40 % - Markeringsfarve3 2 2 5 6" xfId="14946" xr:uid="{00000000-0005-0000-0000-0000B7400000}"/>
    <cellStyle name="40 % - Markeringsfarve3 2 2 5 6 2" xfId="32903" xr:uid="{00000000-0005-0000-0000-0000B8400000}"/>
    <cellStyle name="40 % - Markeringsfarve3 2 2 5 7" xfId="25901" xr:uid="{00000000-0005-0000-0000-0000B9400000}"/>
    <cellStyle name="40 % - Markeringsfarve3 2 2 6" xfId="6526" xr:uid="{00000000-0005-0000-0000-0000BA400000}"/>
    <cellStyle name="40 % - Markeringsfarve3 2 2 6 2" xfId="6527" xr:uid="{00000000-0005-0000-0000-0000BB400000}"/>
    <cellStyle name="40 % - Markeringsfarve3 2 2 6 2 2" xfId="6528" xr:uid="{00000000-0005-0000-0000-0000BC400000}"/>
    <cellStyle name="40 % - Markeringsfarve3 2 2 6 2 2 2" xfId="11051" xr:uid="{00000000-0005-0000-0000-0000BD400000}"/>
    <cellStyle name="40 % - Markeringsfarve3 2 2 6 2 2 2 2" xfId="18823" xr:uid="{00000000-0005-0000-0000-0000BE400000}"/>
    <cellStyle name="40 % - Markeringsfarve3 2 2 6 2 2 2 2 2" xfId="36774" xr:uid="{00000000-0005-0000-0000-0000BF400000}"/>
    <cellStyle name="40 % - Markeringsfarve3 2 2 6 2 2 2 3" xfId="29773" xr:uid="{00000000-0005-0000-0000-0000C0400000}"/>
    <cellStyle name="40 % - Markeringsfarve3 2 2 6 2 2 3" xfId="14953" xr:uid="{00000000-0005-0000-0000-0000C1400000}"/>
    <cellStyle name="40 % - Markeringsfarve3 2 2 6 2 2 3 2" xfId="32910" xr:uid="{00000000-0005-0000-0000-0000C2400000}"/>
    <cellStyle name="40 % - Markeringsfarve3 2 2 6 2 2 4" xfId="25908" xr:uid="{00000000-0005-0000-0000-0000C3400000}"/>
    <cellStyle name="40 % - Markeringsfarve3 2 2 6 2 3" xfId="9544" xr:uid="{00000000-0005-0000-0000-0000C4400000}"/>
    <cellStyle name="40 % - Markeringsfarve3 2 2 6 2 3 2" xfId="17329" xr:uid="{00000000-0005-0000-0000-0000C5400000}"/>
    <cellStyle name="40 % - Markeringsfarve3 2 2 6 2 3 2 2" xfId="35280" xr:uid="{00000000-0005-0000-0000-0000C6400000}"/>
    <cellStyle name="40 % - Markeringsfarve3 2 2 6 2 3 3" xfId="28279" xr:uid="{00000000-0005-0000-0000-0000C7400000}"/>
    <cellStyle name="40 % - Markeringsfarve3 2 2 6 2 4" xfId="14952" xr:uid="{00000000-0005-0000-0000-0000C8400000}"/>
    <cellStyle name="40 % - Markeringsfarve3 2 2 6 2 4 2" xfId="32909" xr:uid="{00000000-0005-0000-0000-0000C9400000}"/>
    <cellStyle name="40 % - Markeringsfarve3 2 2 6 2 5" xfId="25907" xr:uid="{00000000-0005-0000-0000-0000CA400000}"/>
    <cellStyle name="40 % - Markeringsfarve3 2 2 6 3" xfId="6529" xr:uid="{00000000-0005-0000-0000-0000CB400000}"/>
    <cellStyle name="40 % - Markeringsfarve3 2 2 6 3 2" xfId="10328" xr:uid="{00000000-0005-0000-0000-0000CC400000}"/>
    <cellStyle name="40 % - Markeringsfarve3 2 2 6 3 2 2" xfId="18109" xr:uid="{00000000-0005-0000-0000-0000CD400000}"/>
    <cellStyle name="40 % - Markeringsfarve3 2 2 6 3 2 2 2" xfId="36060" xr:uid="{00000000-0005-0000-0000-0000CE400000}"/>
    <cellStyle name="40 % - Markeringsfarve3 2 2 6 3 2 3" xfId="29059" xr:uid="{00000000-0005-0000-0000-0000CF400000}"/>
    <cellStyle name="40 % - Markeringsfarve3 2 2 6 3 3" xfId="14954" xr:uid="{00000000-0005-0000-0000-0000D0400000}"/>
    <cellStyle name="40 % - Markeringsfarve3 2 2 6 3 3 2" xfId="32911" xr:uid="{00000000-0005-0000-0000-0000D1400000}"/>
    <cellStyle name="40 % - Markeringsfarve3 2 2 6 3 4" xfId="25909" xr:uid="{00000000-0005-0000-0000-0000D2400000}"/>
    <cellStyle name="40 % - Markeringsfarve3 2 2 6 4" xfId="6530" xr:uid="{00000000-0005-0000-0000-0000D3400000}"/>
    <cellStyle name="40 % - Markeringsfarve3 2 2 6 4 2" xfId="11389" xr:uid="{00000000-0005-0000-0000-0000D4400000}"/>
    <cellStyle name="40 % - Markeringsfarve3 2 2 6 4 2 2" xfId="19149" xr:uid="{00000000-0005-0000-0000-0000D5400000}"/>
    <cellStyle name="40 % - Markeringsfarve3 2 2 6 4 2 2 2" xfId="37100" xr:uid="{00000000-0005-0000-0000-0000D6400000}"/>
    <cellStyle name="40 % - Markeringsfarve3 2 2 6 4 2 3" xfId="30099" xr:uid="{00000000-0005-0000-0000-0000D7400000}"/>
    <cellStyle name="40 % - Markeringsfarve3 2 2 6 4 3" xfId="14955" xr:uid="{00000000-0005-0000-0000-0000D8400000}"/>
    <cellStyle name="40 % - Markeringsfarve3 2 2 6 4 3 2" xfId="32912" xr:uid="{00000000-0005-0000-0000-0000D9400000}"/>
    <cellStyle name="40 % - Markeringsfarve3 2 2 6 4 4" xfId="25910" xr:uid="{00000000-0005-0000-0000-0000DA400000}"/>
    <cellStyle name="40 % - Markeringsfarve3 2 2 6 5" xfId="8763" xr:uid="{00000000-0005-0000-0000-0000DB400000}"/>
    <cellStyle name="40 % - Markeringsfarve3 2 2 6 5 2" xfId="16552" xr:uid="{00000000-0005-0000-0000-0000DC400000}"/>
    <cellStyle name="40 % - Markeringsfarve3 2 2 6 5 2 2" xfId="34503" xr:uid="{00000000-0005-0000-0000-0000DD400000}"/>
    <cellStyle name="40 % - Markeringsfarve3 2 2 6 5 3" xfId="27502" xr:uid="{00000000-0005-0000-0000-0000DE400000}"/>
    <cellStyle name="40 % - Markeringsfarve3 2 2 6 6" xfId="14951" xr:uid="{00000000-0005-0000-0000-0000DF400000}"/>
    <cellStyle name="40 % - Markeringsfarve3 2 2 6 6 2" xfId="32908" xr:uid="{00000000-0005-0000-0000-0000E0400000}"/>
    <cellStyle name="40 % - Markeringsfarve3 2 2 6 7" xfId="25906" xr:uid="{00000000-0005-0000-0000-0000E1400000}"/>
    <cellStyle name="40 % - Markeringsfarve3 2 2 7" xfId="6531" xr:uid="{00000000-0005-0000-0000-0000E2400000}"/>
    <cellStyle name="40 % - Markeringsfarve3 2 2 7 2" xfId="6532" xr:uid="{00000000-0005-0000-0000-0000E3400000}"/>
    <cellStyle name="40 % - Markeringsfarve3 2 2 7 2 2" xfId="10456" xr:uid="{00000000-0005-0000-0000-0000E4400000}"/>
    <cellStyle name="40 % - Markeringsfarve3 2 2 7 2 2 2" xfId="18228" xr:uid="{00000000-0005-0000-0000-0000E5400000}"/>
    <cellStyle name="40 % - Markeringsfarve3 2 2 7 2 2 2 2" xfId="36179" xr:uid="{00000000-0005-0000-0000-0000E6400000}"/>
    <cellStyle name="40 % - Markeringsfarve3 2 2 7 2 2 3" xfId="29178" xr:uid="{00000000-0005-0000-0000-0000E7400000}"/>
    <cellStyle name="40 % - Markeringsfarve3 2 2 7 2 3" xfId="14957" xr:uid="{00000000-0005-0000-0000-0000E8400000}"/>
    <cellStyle name="40 % - Markeringsfarve3 2 2 7 2 3 2" xfId="32914" xr:uid="{00000000-0005-0000-0000-0000E9400000}"/>
    <cellStyle name="40 % - Markeringsfarve3 2 2 7 2 4" xfId="25912" xr:uid="{00000000-0005-0000-0000-0000EA400000}"/>
    <cellStyle name="40 % - Markeringsfarve3 2 2 7 3" xfId="9048" xr:uid="{00000000-0005-0000-0000-0000EB400000}"/>
    <cellStyle name="40 % - Markeringsfarve3 2 2 7 3 2" xfId="16836" xr:uid="{00000000-0005-0000-0000-0000EC400000}"/>
    <cellStyle name="40 % - Markeringsfarve3 2 2 7 3 2 2" xfId="34787" xr:uid="{00000000-0005-0000-0000-0000ED400000}"/>
    <cellStyle name="40 % - Markeringsfarve3 2 2 7 3 3" xfId="27786" xr:uid="{00000000-0005-0000-0000-0000EE400000}"/>
    <cellStyle name="40 % - Markeringsfarve3 2 2 7 4" xfId="14956" xr:uid="{00000000-0005-0000-0000-0000EF400000}"/>
    <cellStyle name="40 % - Markeringsfarve3 2 2 7 4 2" xfId="32913" xr:uid="{00000000-0005-0000-0000-0000F0400000}"/>
    <cellStyle name="40 % - Markeringsfarve3 2 2 7 5" xfId="25911" xr:uid="{00000000-0005-0000-0000-0000F1400000}"/>
    <cellStyle name="40 % - Markeringsfarve3 2 2 8" xfId="6533" xr:uid="{00000000-0005-0000-0000-0000F2400000}"/>
    <cellStyle name="40 % - Markeringsfarve3 2 2 8 2" xfId="9684" xr:uid="{00000000-0005-0000-0000-0000F3400000}"/>
    <cellStyle name="40 % - Markeringsfarve3 2 2 8 2 2" xfId="17466" xr:uid="{00000000-0005-0000-0000-0000F4400000}"/>
    <cellStyle name="40 % - Markeringsfarve3 2 2 8 2 2 2" xfId="35417" xr:uid="{00000000-0005-0000-0000-0000F5400000}"/>
    <cellStyle name="40 % - Markeringsfarve3 2 2 8 2 3" xfId="28416" xr:uid="{00000000-0005-0000-0000-0000F6400000}"/>
    <cellStyle name="40 % - Markeringsfarve3 2 2 8 3" xfId="14958" xr:uid="{00000000-0005-0000-0000-0000F7400000}"/>
    <cellStyle name="40 % - Markeringsfarve3 2 2 8 3 2" xfId="32915" xr:uid="{00000000-0005-0000-0000-0000F8400000}"/>
    <cellStyle name="40 % - Markeringsfarve3 2 2 8 4" xfId="25913" xr:uid="{00000000-0005-0000-0000-0000F9400000}"/>
    <cellStyle name="40 % - Markeringsfarve3 2 2 9" xfId="6534" xr:uid="{00000000-0005-0000-0000-0000FA400000}"/>
    <cellStyle name="40 % - Markeringsfarve3 2 2 9 2" xfId="11141" xr:uid="{00000000-0005-0000-0000-0000FB400000}"/>
    <cellStyle name="40 % - Markeringsfarve3 2 2 9 2 2" xfId="18909" xr:uid="{00000000-0005-0000-0000-0000FC400000}"/>
    <cellStyle name="40 % - Markeringsfarve3 2 2 9 2 2 2" xfId="36860" xr:uid="{00000000-0005-0000-0000-0000FD400000}"/>
    <cellStyle name="40 % - Markeringsfarve3 2 2 9 2 3" xfId="29859" xr:uid="{00000000-0005-0000-0000-0000FE400000}"/>
    <cellStyle name="40 % - Markeringsfarve3 2 2 9 3" xfId="14959" xr:uid="{00000000-0005-0000-0000-0000FF400000}"/>
    <cellStyle name="40 % - Markeringsfarve3 2 2 9 3 2" xfId="32916" xr:uid="{00000000-0005-0000-0000-000000410000}"/>
    <cellStyle name="40 % - Markeringsfarve3 2 2 9 4" xfId="25914" xr:uid="{00000000-0005-0000-0000-000001410000}"/>
    <cellStyle name="40 % - Markeringsfarve3 2 3" xfId="2971" xr:uid="{00000000-0005-0000-0000-000002410000}"/>
    <cellStyle name="40 % - Markeringsfarve3 2 3 10" xfId="8764" xr:uid="{00000000-0005-0000-0000-000003410000}"/>
    <cellStyle name="40 % - Markeringsfarve3 2 3 10 2" xfId="16553" xr:uid="{00000000-0005-0000-0000-000004410000}"/>
    <cellStyle name="40 % - Markeringsfarve3 2 3 10 2 2" xfId="34504" xr:uid="{00000000-0005-0000-0000-000005410000}"/>
    <cellStyle name="40 % - Markeringsfarve3 2 3 10 3" xfId="27503" xr:uid="{00000000-0005-0000-0000-000006410000}"/>
    <cellStyle name="40 % - Markeringsfarve3 2 3 11" xfId="14960" xr:uid="{00000000-0005-0000-0000-000007410000}"/>
    <cellStyle name="40 % - Markeringsfarve3 2 3 11 2" xfId="32917" xr:uid="{00000000-0005-0000-0000-000008410000}"/>
    <cellStyle name="40 % - Markeringsfarve3 2 3 12" xfId="6535" xr:uid="{00000000-0005-0000-0000-000009410000}"/>
    <cellStyle name="40 % - Markeringsfarve3 2 3 12 2" xfId="25915" xr:uid="{00000000-0005-0000-0000-00000A410000}"/>
    <cellStyle name="40 % - Markeringsfarve3 2 3 13" xfId="22349" xr:uid="{00000000-0005-0000-0000-00000B410000}"/>
    <cellStyle name="40 % - Markeringsfarve3 2 3 2" xfId="2972" xr:uid="{00000000-0005-0000-0000-00000C410000}"/>
    <cellStyle name="40 % - Markeringsfarve3 2 3 2 2" xfId="6537" xr:uid="{00000000-0005-0000-0000-00000D410000}"/>
    <cellStyle name="40 % - Markeringsfarve3 2 3 2 2 2" xfId="6538" xr:uid="{00000000-0005-0000-0000-00000E410000}"/>
    <cellStyle name="40 % - Markeringsfarve3 2 3 2 2 2 2" xfId="10614" xr:uid="{00000000-0005-0000-0000-00000F410000}"/>
    <cellStyle name="40 % - Markeringsfarve3 2 3 2 2 2 2 2" xfId="18386" xr:uid="{00000000-0005-0000-0000-000010410000}"/>
    <cellStyle name="40 % - Markeringsfarve3 2 3 2 2 2 2 2 2" xfId="36337" xr:uid="{00000000-0005-0000-0000-000011410000}"/>
    <cellStyle name="40 % - Markeringsfarve3 2 3 2 2 2 2 3" xfId="29336" xr:uid="{00000000-0005-0000-0000-000012410000}"/>
    <cellStyle name="40 % - Markeringsfarve3 2 3 2 2 2 3" xfId="14963" xr:uid="{00000000-0005-0000-0000-000013410000}"/>
    <cellStyle name="40 % - Markeringsfarve3 2 3 2 2 2 3 2" xfId="32920" xr:uid="{00000000-0005-0000-0000-000014410000}"/>
    <cellStyle name="40 % - Markeringsfarve3 2 3 2 2 2 4" xfId="25918" xr:uid="{00000000-0005-0000-0000-000015410000}"/>
    <cellStyle name="40 % - Markeringsfarve3 2 3 2 2 3" xfId="9180" xr:uid="{00000000-0005-0000-0000-000016410000}"/>
    <cellStyle name="40 % - Markeringsfarve3 2 3 2 2 3 2" xfId="16968" xr:uid="{00000000-0005-0000-0000-000017410000}"/>
    <cellStyle name="40 % - Markeringsfarve3 2 3 2 2 3 2 2" xfId="34919" xr:uid="{00000000-0005-0000-0000-000018410000}"/>
    <cellStyle name="40 % - Markeringsfarve3 2 3 2 2 3 3" xfId="27918" xr:uid="{00000000-0005-0000-0000-000019410000}"/>
    <cellStyle name="40 % - Markeringsfarve3 2 3 2 2 4" xfId="14962" xr:uid="{00000000-0005-0000-0000-00001A410000}"/>
    <cellStyle name="40 % - Markeringsfarve3 2 3 2 2 4 2" xfId="32919" xr:uid="{00000000-0005-0000-0000-00001B410000}"/>
    <cellStyle name="40 % - Markeringsfarve3 2 3 2 2 5" xfId="25917" xr:uid="{00000000-0005-0000-0000-00001C410000}"/>
    <cellStyle name="40 % - Markeringsfarve3 2 3 2 3" xfId="6539" xr:uid="{00000000-0005-0000-0000-00001D410000}"/>
    <cellStyle name="40 % - Markeringsfarve3 2 3 2 3 2" xfId="9844" xr:uid="{00000000-0005-0000-0000-00001E410000}"/>
    <cellStyle name="40 % - Markeringsfarve3 2 3 2 3 2 2" xfId="17626" xr:uid="{00000000-0005-0000-0000-00001F410000}"/>
    <cellStyle name="40 % - Markeringsfarve3 2 3 2 3 2 2 2" xfId="35577" xr:uid="{00000000-0005-0000-0000-000020410000}"/>
    <cellStyle name="40 % - Markeringsfarve3 2 3 2 3 2 3" xfId="28576" xr:uid="{00000000-0005-0000-0000-000021410000}"/>
    <cellStyle name="40 % - Markeringsfarve3 2 3 2 3 3" xfId="14964" xr:uid="{00000000-0005-0000-0000-000022410000}"/>
    <cellStyle name="40 % - Markeringsfarve3 2 3 2 3 3 2" xfId="32921" xr:uid="{00000000-0005-0000-0000-000023410000}"/>
    <cellStyle name="40 % - Markeringsfarve3 2 3 2 3 4" xfId="25919" xr:uid="{00000000-0005-0000-0000-000024410000}"/>
    <cellStyle name="40 % - Markeringsfarve3 2 3 2 4" xfId="6540" xr:uid="{00000000-0005-0000-0000-000025410000}"/>
    <cellStyle name="40 % - Markeringsfarve3 2 3 2 4 2" xfId="11336" xr:uid="{00000000-0005-0000-0000-000026410000}"/>
    <cellStyle name="40 % - Markeringsfarve3 2 3 2 4 2 2" xfId="19099" xr:uid="{00000000-0005-0000-0000-000027410000}"/>
    <cellStyle name="40 % - Markeringsfarve3 2 3 2 4 2 2 2" xfId="37050" xr:uid="{00000000-0005-0000-0000-000028410000}"/>
    <cellStyle name="40 % - Markeringsfarve3 2 3 2 4 2 3" xfId="30049" xr:uid="{00000000-0005-0000-0000-000029410000}"/>
    <cellStyle name="40 % - Markeringsfarve3 2 3 2 4 3" xfId="14965" xr:uid="{00000000-0005-0000-0000-00002A410000}"/>
    <cellStyle name="40 % - Markeringsfarve3 2 3 2 4 3 2" xfId="32922" xr:uid="{00000000-0005-0000-0000-00002B410000}"/>
    <cellStyle name="40 % - Markeringsfarve3 2 3 2 4 4" xfId="25920" xr:uid="{00000000-0005-0000-0000-00002C410000}"/>
    <cellStyle name="40 % - Markeringsfarve3 2 3 2 5" xfId="8765" xr:uid="{00000000-0005-0000-0000-00002D410000}"/>
    <cellStyle name="40 % - Markeringsfarve3 2 3 2 5 2" xfId="16554" xr:uid="{00000000-0005-0000-0000-00002E410000}"/>
    <cellStyle name="40 % - Markeringsfarve3 2 3 2 5 2 2" xfId="34505" xr:uid="{00000000-0005-0000-0000-00002F410000}"/>
    <cellStyle name="40 % - Markeringsfarve3 2 3 2 5 3" xfId="27504" xr:uid="{00000000-0005-0000-0000-000030410000}"/>
    <cellStyle name="40 % - Markeringsfarve3 2 3 2 6" xfId="14961" xr:uid="{00000000-0005-0000-0000-000031410000}"/>
    <cellStyle name="40 % - Markeringsfarve3 2 3 2 6 2" xfId="32918" xr:uid="{00000000-0005-0000-0000-000032410000}"/>
    <cellStyle name="40 % - Markeringsfarve3 2 3 2 7" xfId="6536" xr:uid="{00000000-0005-0000-0000-000033410000}"/>
    <cellStyle name="40 % - Markeringsfarve3 2 3 2 7 2" xfId="25916" xr:uid="{00000000-0005-0000-0000-000034410000}"/>
    <cellStyle name="40 % - Markeringsfarve3 2 3 2 8" xfId="22350" xr:uid="{00000000-0005-0000-0000-000035410000}"/>
    <cellStyle name="40 % - Markeringsfarve3 2 3 3" xfId="6541" xr:uid="{00000000-0005-0000-0000-000036410000}"/>
    <cellStyle name="40 % - Markeringsfarve3 2 3 3 2" xfId="6542" xr:uid="{00000000-0005-0000-0000-000037410000}"/>
    <cellStyle name="40 % - Markeringsfarve3 2 3 3 2 2" xfId="6543" xr:uid="{00000000-0005-0000-0000-000038410000}"/>
    <cellStyle name="40 % - Markeringsfarve3 2 3 3 2 2 2" xfId="10697" xr:uid="{00000000-0005-0000-0000-000039410000}"/>
    <cellStyle name="40 % - Markeringsfarve3 2 3 3 2 2 2 2" xfId="18469" xr:uid="{00000000-0005-0000-0000-00003A410000}"/>
    <cellStyle name="40 % - Markeringsfarve3 2 3 3 2 2 2 2 2" xfId="36420" xr:uid="{00000000-0005-0000-0000-00003B410000}"/>
    <cellStyle name="40 % - Markeringsfarve3 2 3 3 2 2 2 3" xfId="29419" xr:uid="{00000000-0005-0000-0000-00003C410000}"/>
    <cellStyle name="40 % - Markeringsfarve3 2 3 3 2 2 3" xfId="14968" xr:uid="{00000000-0005-0000-0000-00003D410000}"/>
    <cellStyle name="40 % - Markeringsfarve3 2 3 3 2 2 3 2" xfId="32925" xr:uid="{00000000-0005-0000-0000-00003E410000}"/>
    <cellStyle name="40 % - Markeringsfarve3 2 3 3 2 2 4" xfId="25923" xr:uid="{00000000-0005-0000-0000-00003F410000}"/>
    <cellStyle name="40 % - Markeringsfarve3 2 3 3 2 3" xfId="9243" xr:uid="{00000000-0005-0000-0000-000040410000}"/>
    <cellStyle name="40 % - Markeringsfarve3 2 3 3 2 3 2" xfId="17031" xr:uid="{00000000-0005-0000-0000-000041410000}"/>
    <cellStyle name="40 % - Markeringsfarve3 2 3 3 2 3 2 2" xfId="34982" xr:uid="{00000000-0005-0000-0000-000042410000}"/>
    <cellStyle name="40 % - Markeringsfarve3 2 3 3 2 3 3" xfId="27981" xr:uid="{00000000-0005-0000-0000-000043410000}"/>
    <cellStyle name="40 % - Markeringsfarve3 2 3 3 2 4" xfId="14967" xr:uid="{00000000-0005-0000-0000-000044410000}"/>
    <cellStyle name="40 % - Markeringsfarve3 2 3 3 2 4 2" xfId="32924" xr:uid="{00000000-0005-0000-0000-000045410000}"/>
    <cellStyle name="40 % - Markeringsfarve3 2 3 3 2 5" xfId="25922" xr:uid="{00000000-0005-0000-0000-000046410000}"/>
    <cellStyle name="40 % - Markeringsfarve3 2 3 3 3" xfId="6544" xr:uid="{00000000-0005-0000-0000-000047410000}"/>
    <cellStyle name="40 % - Markeringsfarve3 2 3 3 3 2" xfId="9927" xr:uid="{00000000-0005-0000-0000-000048410000}"/>
    <cellStyle name="40 % - Markeringsfarve3 2 3 3 3 2 2" xfId="17709" xr:uid="{00000000-0005-0000-0000-000049410000}"/>
    <cellStyle name="40 % - Markeringsfarve3 2 3 3 3 2 2 2" xfId="35660" xr:uid="{00000000-0005-0000-0000-00004A410000}"/>
    <cellStyle name="40 % - Markeringsfarve3 2 3 3 3 2 3" xfId="28659" xr:uid="{00000000-0005-0000-0000-00004B410000}"/>
    <cellStyle name="40 % - Markeringsfarve3 2 3 3 3 3" xfId="14969" xr:uid="{00000000-0005-0000-0000-00004C410000}"/>
    <cellStyle name="40 % - Markeringsfarve3 2 3 3 3 3 2" xfId="32926" xr:uid="{00000000-0005-0000-0000-00004D410000}"/>
    <cellStyle name="40 % - Markeringsfarve3 2 3 3 3 4" xfId="25924" xr:uid="{00000000-0005-0000-0000-00004E410000}"/>
    <cellStyle name="40 % - Markeringsfarve3 2 3 3 4" xfId="6545" xr:uid="{00000000-0005-0000-0000-00004F410000}"/>
    <cellStyle name="40 % - Markeringsfarve3 2 3 3 4 2" xfId="11571" xr:uid="{00000000-0005-0000-0000-000050410000}"/>
    <cellStyle name="40 % - Markeringsfarve3 2 3 3 4 2 2" xfId="19324" xr:uid="{00000000-0005-0000-0000-000051410000}"/>
    <cellStyle name="40 % - Markeringsfarve3 2 3 3 4 2 2 2" xfId="37275" xr:uid="{00000000-0005-0000-0000-000052410000}"/>
    <cellStyle name="40 % - Markeringsfarve3 2 3 3 4 2 3" xfId="30274" xr:uid="{00000000-0005-0000-0000-000053410000}"/>
    <cellStyle name="40 % - Markeringsfarve3 2 3 3 4 3" xfId="14970" xr:uid="{00000000-0005-0000-0000-000054410000}"/>
    <cellStyle name="40 % - Markeringsfarve3 2 3 3 4 3 2" xfId="32927" xr:uid="{00000000-0005-0000-0000-000055410000}"/>
    <cellStyle name="40 % - Markeringsfarve3 2 3 3 4 4" xfId="25925" xr:uid="{00000000-0005-0000-0000-000056410000}"/>
    <cellStyle name="40 % - Markeringsfarve3 2 3 3 5" xfId="8766" xr:uid="{00000000-0005-0000-0000-000057410000}"/>
    <cellStyle name="40 % - Markeringsfarve3 2 3 3 5 2" xfId="16555" xr:uid="{00000000-0005-0000-0000-000058410000}"/>
    <cellStyle name="40 % - Markeringsfarve3 2 3 3 5 2 2" xfId="34506" xr:uid="{00000000-0005-0000-0000-000059410000}"/>
    <cellStyle name="40 % - Markeringsfarve3 2 3 3 5 3" xfId="27505" xr:uid="{00000000-0005-0000-0000-00005A410000}"/>
    <cellStyle name="40 % - Markeringsfarve3 2 3 3 6" xfId="14966" xr:uid="{00000000-0005-0000-0000-00005B410000}"/>
    <cellStyle name="40 % - Markeringsfarve3 2 3 3 6 2" xfId="32923" xr:uid="{00000000-0005-0000-0000-00005C410000}"/>
    <cellStyle name="40 % - Markeringsfarve3 2 3 3 7" xfId="25921" xr:uid="{00000000-0005-0000-0000-00005D410000}"/>
    <cellStyle name="40 % - Markeringsfarve3 2 3 4" xfId="6546" xr:uid="{00000000-0005-0000-0000-00005E410000}"/>
    <cellStyle name="40 % - Markeringsfarve3 2 3 4 2" xfId="6547" xr:uid="{00000000-0005-0000-0000-00005F410000}"/>
    <cellStyle name="40 % - Markeringsfarve3 2 3 4 2 2" xfId="6548" xr:uid="{00000000-0005-0000-0000-000060410000}"/>
    <cellStyle name="40 % - Markeringsfarve3 2 3 4 2 2 2" xfId="10852" xr:uid="{00000000-0005-0000-0000-000061410000}"/>
    <cellStyle name="40 % - Markeringsfarve3 2 3 4 2 2 2 2" xfId="18624" xr:uid="{00000000-0005-0000-0000-000062410000}"/>
    <cellStyle name="40 % - Markeringsfarve3 2 3 4 2 2 2 2 2" xfId="36575" xr:uid="{00000000-0005-0000-0000-000063410000}"/>
    <cellStyle name="40 % - Markeringsfarve3 2 3 4 2 2 2 3" xfId="29574" xr:uid="{00000000-0005-0000-0000-000064410000}"/>
    <cellStyle name="40 % - Markeringsfarve3 2 3 4 2 2 3" xfId="14973" xr:uid="{00000000-0005-0000-0000-000065410000}"/>
    <cellStyle name="40 % - Markeringsfarve3 2 3 4 2 2 3 2" xfId="32930" xr:uid="{00000000-0005-0000-0000-000066410000}"/>
    <cellStyle name="40 % - Markeringsfarve3 2 3 4 2 2 4" xfId="25928" xr:uid="{00000000-0005-0000-0000-000067410000}"/>
    <cellStyle name="40 % - Markeringsfarve3 2 3 4 2 3" xfId="9382" xr:uid="{00000000-0005-0000-0000-000068410000}"/>
    <cellStyle name="40 % - Markeringsfarve3 2 3 4 2 3 2" xfId="17167" xr:uid="{00000000-0005-0000-0000-000069410000}"/>
    <cellStyle name="40 % - Markeringsfarve3 2 3 4 2 3 2 2" xfId="35118" xr:uid="{00000000-0005-0000-0000-00006A410000}"/>
    <cellStyle name="40 % - Markeringsfarve3 2 3 4 2 3 3" xfId="28117" xr:uid="{00000000-0005-0000-0000-00006B410000}"/>
    <cellStyle name="40 % - Markeringsfarve3 2 3 4 2 4" xfId="14972" xr:uid="{00000000-0005-0000-0000-00006C410000}"/>
    <cellStyle name="40 % - Markeringsfarve3 2 3 4 2 4 2" xfId="32929" xr:uid="{00000000-0005-0000-0000-00006D410000}"/>
    <cellStyle name="40 % - Markeringsfarve3 2 3 4 2 5" xfId="25927" xr:uid="{00000000-0005-0000-0000-00006E410000}"/>
    <cellStyle name="40 % - Markeringsfarve3 2 3 4 3" xfId="6549" xr:uid="{00000000-0005-0000-0000-00006F410000}"/>
    <cellStyle name="40 % - Markeringsfarve3 2 3 4 3 2" xfId="10128" xr:uid="{00000000-0005-0000-0000-000070410000}"/>
    <cellStyle name="40 % - Markeringsfarve3 2 3 4 3 2 2" xfId="17909" xr:uid="{00000000-0005-0000-0000-000071410000}"/>
    <cellStyle name="40 % - Markeringsfarve3 2 3 4 3 2 2 2" xfId="35860" xr:uid="{00000000-0005-0000-0000-000072410000}"/>
    <cellStyle name="40 % - Markeringsfarve3 2 3 4 3 2 3" xfId="28859" xr:uid="{00000000-0005-0000-0000-000073410000}"/>
    <cellStyle name="40 % - Markeringsfarve3 2 3 4 3 3" xfId="14974" xr:uid="{00000000-0005-0000-0000-000074410000}"/>
    <cellStyle name="40 % - Markeringsfarve3 2 3 4 3 3 2" xfId="32931" xr:uid="{00000000-0005-0000-0000-000075410000}"/>
    <cellStyle name="40 % - Markeringsfarve3 2 3 4 3 4" xfId="25929" xr:uid="{00000000-0005-0000-0000-000076410000}"/>
    <cellStyle name="40 % - Markeringsfarve3 2 3 4 4" xfId="6550" xr:uid="{00000000-0005-0000-0000-000077410000}"/>
    <cellStyle name="40 % - Markeringsfarve3 2 3 4 4 2" xfId="11295" xr:uid="{00000000-0005-0000-0000-000078410000}"/>
    <cellStyle name="40 % - Markeringsfarve3 2 3 4 4 2 2" xfId="19059" xr:uid="{00000000-0005-0000-0000-000079410000}"/>
    <cellStyle name="40 % - Markeringsfarve3 2 3 4 4 2 2 2" xfId="37010" xr:uid="{00000000-0005-0000-0000-00007A410000}"/>
    <cellStyle name="40 % - Markeringsfarve3 2 3 4 4 2 3" xfId="30009" xr:uid="{00000000-0005-0000-0000-00007B410000}"/>
    <cellStyle name="40 % - Markeringsfarve3 2 3 4 4 3" xfId="14975" xr:uid="{00000000-0005-0000-0000-00007C410000}"/>
    <cellStyle name="40 % - Markeringsfarve3 2 3 4 4 3 2" xfId="32932" xr:uid="{00000000-0005-0000-0000-00007D410000}"/>
    <cellStyle name="40 % - Markeringsfarve3 2 3 4 4 4" xfId="25930" xr:uid="{00000000-0005-0000-0000-00007E410000}"/>
    <cellStyle name="40 % - Markeringsfarve3 2 3 4 5" xfId="8767" xr:uid="{00000000-0005-0000-0000-00007F410000}"/>
    <cellStyle name="40 % - Markeringsfarve3 2 3 4 5 2" xfId="16556" xr:uid="{00000000-0005-0000-0000-000080410000}"/>
    <cellStyle name="40 % - Markeringsfarve3 2 3 4 5 2 2" xfId="34507" xr:uid="{00000000-0005-0000-0000-000081410000}"/>
    <cellStyle name="40 % - Markeringsfarve3 2 3 4 5 3" xfId="27506" xr:uid="{00000000-0005-0000-0000-000082410000}"/>
    <cellStyle name="40 % - Markeringsfarve3 2 3 4 6" xfId="14971" xr:uid="{00000000-0005-0000-0000-000083410000}"/>
    <cellStyle name="40 % - Markeringsfarve3 2 3 4 6 2" xfId="32928" xr:uid="{00000000-0005-0000-0000-000084410000}"/>
    <cellStyle name="40 % - Markeringsfarve3 2 3 4 7" xfId="25926" xr:uid="{00000000-0005-0000-0000-000085410000}"/>
    <cellStyle name="40 % - Markeringsfarve3 2 3 5" xfId="6551" xr:uid="{00000000-0005-0000-0000-000086410000}"/>
    <cellStyle name="40 % - Markeringsfarve3 2 3 5 2" xfId="6552" xr:uid="{00000000-0005-0000-0000-000087410000}"/>
    <cellStyle name="40 % - Markeringsfarve3 2 3 5 2 2" xfId="6553" xr:uid="{00000000-0005-0000-0000-000088410000}"/>
    <cellStyle name="40 % - Markeringsfarve3 2 3 5 2 2 2" xfId="10969" xr:uid="{00000000-0005-0000-0000-000089410000}"/>
    <cellStyle name="40 % - Markeringsfarve3 2 3 5 2 2 2 2" xfId="18741" xr:uid="{00000000-0005-0000-0000-00008A410000}"/>
    <cellStyle name="40 % - Markeringsfarve3 2 3 5 2 2 2 2 2" xfId="36692" xr:uid="{00000000-0005-0000-0000-00008B410000}"/>
    <cellStyle name="40 % - Markeringsfarve3 2 3 5 2 2 2 3" xfId="29691" xr:uid="{00000000-0005-0000-0000-00008C410000}"/>
    <cellStyle name="40 % - Markeringsfarve3 2 3 5 2 2 3" xfId="14978" xr:uid="{00000000-0005-0000-0000-00008D410000}"/>
    <cellStyle name="40 % - Markeringsfarve3 2 3 5 2 2 3 2" xfId="32935" xr:uid="{00000000-0005-0000-0000-00008E410000}"/>
    <cellStyle name="40 % - Markeringsfarve3 2 3 5 2 2 4" xfId="25933" xr:uid="{00000000-0005-0000-0000-00008F410000}"/>
    <cellStyle name="40 % - Markeringsfarve3 2 3 5 2 3" xfId="9481" xr:uid="{00000000-0005-0000-0000-000090410000}"/>
    <cellStyle name="40 % - Markeringsfarve3 2 3 5 2 3 2" xfId="17266" xr:uid="{00000000-0005-0000-0000-000091410000}"/>
    <cellStyle name="40 % - Markeringsfarve3 2 3 5 2 3 2 2" xfId="35217" xr:uid="{00000000-0005-0000-0000-000092410000}"/>
    <cellStyle name="40 % - Markeringsfarve3 2 3 5 2 3 3" xfId="28216" xr:uid="{00000000-0005-0000-0000-000093410000}"/>
    <cellStyle name="40 % - Markeringsfarve3 2 3 5 2 4" xfId="14977" xr:uid="{00000000-0005-0000-0000-000094410000}"/>
    <cellStyle name="40 % - Markeringsfarve3 2 3 5 2 4 2" xfId="32934" xr:uid="{00000000-0005-0000-0000-000095410000}"/>
    <cellStyle name="40 % - Markeringsfarve3 2 3 5 2 5" xfId="25932" xr:uid="{00000000-0005-0000-0000-000096410000}"/>
    <cellStyle name="40 % - Markeringsfarve3 2 3 5 3" xfId="6554" xr:uid="{00000000-0005-0000-0000-000097410000}"/>
    <cellStyle name="40 % - Markeringsfarve3 2 3 5 3 2" xfId="10245" xr:uid="{00000000-0005-0000-0000-000098410000}"/>
    <cellStyle name="40 % - Markeringsfarve3 2 3 5 3 2 2" xfId="18026" xr:uid="{00000000-0005-0000-0000-000099410000}"/>
    <cellStyle name="40 % - Markeringsfarve3 2 3 5 3 2 2 2" xfId="35977" xr:uid="{00000000-0005-0000-0000-00009A410000}"/>
    <cellStyle name="40 % - Markeringsfarve3 2 3 5 3 2 3" xfId="28976" xr:uid="{00000000-0005-0000-0000-00009B410000}"/>
    <cellStyle name="40 % - Markeringsfarve3 2 3 5 3 3" xfId="14979" xr:uid="{00000000-0005-0000-0000-00009C410000}"/>
    <cellStyle name="40 % - Markeringsfarve3 2 3 5 3 3 2" xfId="32936" xr:uid="{00000000-0005-0000-0000-00009D410000}"/>
    <cellStyle name="40 % - Markeringsfarve3 2 3 5 3 4" xfId="25934" xr:uid="{00000000-0005-0000-0000-00009E410000}"/>
    <cellStyle name="40 % - Markeringsfarve3 2 3 5 4" xfId="6555" xr:uid="{00000000-0005-0000-0000-00009F410000}"/>
    <cellStyle name="40 % - Markeringsfarve3 2 3 5 4 2" xfId="11535" xr:uid="{00000000-0005-0000-0000-0000A0410000}"/>
    <cellStyle name="40 % - Markeringsfarve3 2 3 5 4 2 2" xfId="19289" xr:uid="{00000000-0005-0000-0000-0000A1410000}"/>
    <cellStyle name="40 % - Markeringsfarve3 2 3 5 4 2 2 2" xfId="37240" xr:uid="{00000000-0005-0000-0000-0000A2410000}"/>
    <cellStyle name="40 % - Markeringsfarve3 2 3 5 4 2 3" xfId="30239" xr:uid="{00000000-0005-0000-0000-0000A3410000}"/>
    <cellStyle name="40 % - Markeringsfarve3 2 3 5 4 3" xfId="14980" xr:uid="{00000000-0005-0000-0000-0000A4410000}"/>
    <cellStyle name="40 % - Markeringsfarve3 2 3 5 4 3 2" xfId="32937" xr:uid="{00000000-0005-0000-0000-0000A5410000}"/>
    <cellStyle name="40 % - Markeringsfarve3 2 3 5 4 4" xfId="25935" xr:uid="{00000000-0005-0000-0000-0000A6410000}"/>
    <cellStyle name="40 % - Markeringsfarve3 2 3 5 5" xfId="8768" xr:uid="{00000000-0005-0000-0000-0000A7410000}"/>
    <cellStyle name="40 % - Markeringsfarve3 2 3 5 5 2" xfId="16557" xr:uid="{00000000-0005-0000-0000-0000A8410000}"/>
    <cellStyle name="40 % - Markeringsfarve3 2 3 5 5 2 2" xfId="34508" xr:uid="{00000000-0005-0000-0000-0000A9410000}"/>
    <cellStyle name="40 % - Markeringsfarve3 2 3 5 5 3" xfId="27507" xr:uid="{00000000-0005-0000-0000-0000AA410000}"/>
    <cellStyle name="40 % - Markeringsfarve3 2 3 5 6" xfId="14976" xr:uid="{00000000-0005-0000-0000-0000AB410000}"/>
    <cellStyle name="40 % - Markeringsfarve3 2 3 5 6 2" xfId="32933" xr:uid="{00000000-0005-0000-0000-0000AC410000}"/>
    <cellStyle name="40 % - Markeringsfarve3 2 3 5 7" xfId="25931" xr:uid="{00000000-0005-0000-0000-0000AD410000}"/>
    <cellStyle name="40 % - Markeringsfarve3 2 3 6" xfId="6556" xr:uid="{00000000-0005-0000-0000-0000AE410000}"/>
    <cellStyle name="40 % - Markeringsfarve3 2 3 6 2" xfId="6557" xr:uid="{00000000-0005-0000-0000-0000AF410000}"/>
    <cellStyle name="40 % - Markeringsfarve3 2 3 6 2 2" xfId="6558" xr:uid="{00000000-0005-0000-0000-0000B0410000}"/>
    <cellStyle name="40 % - Markeringsfarve3 2 3 6 2 2 2" xfId="11052" xr:uid="{00000000-0005-0000-0000-0000B1410000}"/>
    <cellStyle name="40 % - Markeringsfarve3 2 3 6 2 2 2 2" xfId="18824" xr:uid="{00000000-0005-0000-0000-0000B2410000}"/>
    <cellStyle name="40 % - Markeringsfarve3 2 3 6 2 2 2 2 2" xfId="36775" xr:uid="{00000000-0005-0000-0000-0000B3410000}"/>
    <cellStyle name="40 % - Markeringsfarve3 2 3 6 2 2 2 3" xfId="29774" xr:uid="{00000000-0005-0000-0000-0000B4410000}"/>
    <cellStyle name="40 % - Markeringsfarve3 2 3 6 2 2 3" xfId="14983" xr:uid="{00000000-0005-0000-0000-0000B5410000}"/>
    <cellStyle name="40 % - Markeringsfarve3 2 3 6 2 2 3 2" xfId="32940" xr:uid="{00000000-0005-0000-0000-0000B6410000}"/>
    <cellStyle name="40 % - Markeringsfarve3 2 3 6 2 2 4" xfId="25938" xr:uid="{00000000-0005-0000-0000-0000B7410000}"/>
    <cellStyle name="40 % - Markeringsfarve3 2 3 6 2 3" xfId="9545" xr:uid="{00000000-0005-0000-0000-0000B8410000}"/>
    <cellStyle name="40 % - Markeringsfarve3 2 3 6 2 3 2" xfId="17330" xr:uid="{00000000-0005-0000-0000-0000B9410000}"/>
    <cellStyle name="40 % - Markeringsfarve3 2 3 6 2 3 2 2" xfId="35281" xr:uid="{00000000-0005-0000-0000-0000BA410000}"/>
    <cellStyle name="40 % - Markeringsfarve3 2 3 6 2 3 3" xfId="28280" xr:uid="{00000000-0005-0000-0000-0000BB410000}"/>
    <cellStyle name="40 % - Markeringsfarve3 2 3 6 2 4" xfId="14982" xr:uid="{00000000-0005-0000-0000-0000BC410000}"/>
    <cellStyle name="40 % - Markeringsfarve3 2 3 6 2 4 2" xfId="32939" xr:uid="{00000000-0005-0000-0000-0000BD410000}"/>
    <cellStyle name="40 % - Markeringsfarve3 2 3 6 2 5" xfId="25937" xr:uid="{00000000-0005-0000-0000-0000BE410000}"/>
    <cellStyle name="40 % - Markeringsfarve3 2 3 6 3" xfId="6559" xr:uid="{00000000-0005-0000-0000-0000BF410000}"/>
    <cellStyle name="40 % - Markeringsfarve3 2 3 6 3 2" xfId="10329" xr:uid="{00000000-0005-0000-0000-0000C0410000}"/>
    <cellStyle name="40 % - Markeringsfarve3 2 3 6 3 2 2" xfId="18110" xr:uid="{00000000-0005-0000-0000-0000C1410000}"/>
    <cellStyle name="40 % - Markeringsfarve3 2 3 6 3 2 2 2" xfId="36061" xr:uid="{00000000-0005-0000-0000-0000C2410000}"/>
    <cellStyle name="40 % - Markeringsfarve3 2 3 6 3 2 3" xfId="29060" xr:uid="{00000000-0005-0000-0000-0000C3410000}"/>
    <cellStyle name="40 % - Markeringsfarve3 2 3 6 3 3" xfId="14984" xr:uid="{00000000-0005-0000-0000-0000C4410000}"/>
    <cellStyle name="40 % - Markeringsfarve3 2 3 6 3 3 2" xfId="32941" xr:uid="{00000000-0005-0000-0000-0000C5410000}"/>
    <cellStyle name="40 % - Markeringsfarve3 2 3 6 3 4" xfId="25939" xr:uid="{00000000-0005-0000-0000-0000C6410000}"/>
    <cellStyle name="40 % - Markeringsfarve3 2 3 6 4" xfId="6560" xr:uid="{00000000-0005-0000-0000-0000C7410000}"/>
    <cellStyle name="40 % - Markeringsfarve3 2 3 6 4 2" xfId="11184" xr:uid="{00000000-0005-0000-0000-0000C8410000}"/>
    <cellStyle name="40 % - Markeringsfarve3 2 3 6 4 2 2" xfId="18949" xr:uid="{00000000-0005-0000-0000-0000C9410000}"/>
    <cellStyle name="40 % - Markeringsfarve3 2 3 6 4 2 2 2" xfId="36900" xr:uid="{00000000-0005-0000-0000-0000CA410000}"/>
    <cellStyle name="40 % - Markeringsfarve3 2 3 6 4 2 3" xfId="29899" xr:uid="{00000000-0005-0000-0000-0000CB410000}"/>
    <cellStyle name="40 % - Markeringsfarve3 2 3 6 4 3" xfId="14985" xr:uid="{00000000-0005-0000-0000-0000CC410000}"/>
    <cellStyle name="40 % - Markeringsfarve3 2 3 6 4 3 2" xfId="32942" xr:uid="{00000000-0005-0000-0000-0000CD410000}"/>
    <cellStyle name="40 % - Markeringsfarve3 2 3 6 4 4" xfId="25940" xr:uid="{00000000-0005-0000-0000-0000CE410000}"/>
    <cellStyle name="40 % - Markeringsfarve3 2 3 6 5" xfId="8769" xr:uid="{00000000-0005-0000-0000-0000CF410000}"/>
    <cellStyle name="40 % - Markeringsfarve3 2 3 6 5 2" xfId="16558" xr:uid="{00000000-0005-0000-0000-0000D0410000}"/>
    <cellStyle name="40 % - Markeringsfarve3 2 3 6 5 2 2" xfId="34509" xr:uid="{00000000-0005-0000-0000-0000D1410000}"/>
    <cellStyle name="40 % - Markeringsfarve3 2 3 6 5 3" xfId="27508" xr:uid="{00000000-0005-0000-0000-0000D2410000}"/>
    <cellStyle name="40 % - Markeringsfarve3 2 3 6 6" xfId="14981" xr:uid="{00000000-0005-0000-0000-0000D3410000}"/>
    <cellStyle name="40 % - Markeringsfarve3 2 3 6 6 2" xfId="32938" xr:uid="{00000000-0005-0000-0000-0000D4410000}"/>
    <cellStyle name="40 % - Markeringsfarve3 2 3 6 7" xfId="25936" xr:uid="{00000000-0005-0000-0000-0000D5410000}"/>
    <cellStyle name="40 % - Markeringsfarve3 2 3 7" xfId="6561" xr:uid="{00000000-0005-0000-0000-0000D6410000}"/>
    <cellStyle name="40 % - Markeringsfarve3 2 3 7 2" xfId="6562" xr:uid="{00000000-0005-0000-0000-0000D7410000}"/>
    <cellStyle name="40 % - Markeringsfarve3 2 3 7 2 2" xfId="10495" xr:uid="{00000000-0005-0000-0000-0000D8410000}"/>
    <cellStyle name="40 % - Markeringsfarve3 2 3 7 2 2 2" xfId="18267" xr:uid="{00000000-0005-0000-0000-0000D9410000}"/>
    <cellStyle name="40 % - Markeringsfarve3 2 3 7 2 2 2 2" xfId="36218" xr:uid="{00000000-0005-0000-0000-0000DA410000}"/>
    <cellStyle name="40 % - Markeringsfarve3 2 3 7 2 2 3" xfId="29217" xr:uid="{00000000-0005-0000-0000-0000DB410000}"/>
    <cellStyle name="40 % - Markeringsfarve3 2 3 7 2 3" xfId="14987" xr:uid="{00000000-0005-0000-0000-0000DC410000}"/>
    <cellStyle name="40 % - Markeringsfarve3 2 3 7 2 3 2" xfId="32944" xr:uid="{00000000-0005-0000-0000-0000DD410000}"/>
    <cellStyle name="40 % - Markeringsfarve3 2 3 7 2 4" xfId="25942" xr:uid="{00000000-0005-0000-0000-0000DE410000}"/>
    <cellStyle name="40 % - Markeringsfarve3 2 3 7 3" xfId="9081" xr:uid="{00000000-0005-0000-0000-0000DF410000}"/>
    <cellStyle name="40 % - Markeringsfarve3 2 3 7 3 2" xfId="16869" xr:uid="{00000000-0005-0000-0000-0000E0410000}"/>
    <cellStyle name="40 % - Markeringsfarve3 2 3 7 3 2 2" xfId="34820" xr:uid="{00000000-0005-0000-0000-0000E1410000}"/>
    <cellStyle name="40 % - Markeringsfarve3 2 3 7 3 3" xfId="27819" xr:uid="{00000000-0005-0000-0000-0000E2410000}"/>
    <cellStyle name="40 % - Markeringsfarve3 2 3 7 4" xfId="14986" xr:uid="{00000000-0005-0000-0000-0000E3410000}"/>
    <cellStyle name="40 % - Markeringsfarve3 2 3 7 4 2" xfId="32943" xr:uid="{00000000-0005-0000-0000-0000E4410000}"/>
    <cellStyle name="40 % - Markeringsfarve3 2 3 7 5" xfId="25941" xr:uid="{00000000-0005-0000-0000-0000E5410000}"/>
    <cellStyle name="40 % - Markeringsfarve3 2 3 8" xfId="6563" xr:uid="{00000000-0005-0000-0000-0000E6410000}"/>
    <cellStyle name="40 % - Markeringsfarve3 2 3 8 2" xfId="9723" xr:uid="{00000000-0005-0000-0000-0000E7410000}"/>
    <cellStyle name="40 % - Markeringsfarve3 2 3 8 2 2" xfId="17505" xr:uid="{00000000-0005-0000-0000-0000E8410000}"/>
    <cellStyle name="40 % - Markeringsfarve3 2 3 8 2 2 2" xfId="35456" xr:uid="{00000000-0005-0000-0000-0000E9410000}"/>
    <cellStyle name="40 % - Markeringsfarve3 2 3 8 2 3" xfId="28455" xr:uid="{00000000-0005-0000-0000-0000EA410000}"/>
    <cellStyle name="40 % - Markeringsfarve3 2 3 8 3" xfId="14988" xr:uid="{00000000-0005-0000-0000-0000EB410000}"/>
    <cellStyle name="40 % - Markeringsfarve3 2 3 8 3 2" xfId="32945" xr:uid="{00000000-0005-0000-0000-0000EC410000}"/>
    <cellStyle name="40 % - Markeringsfarve3 2 3 8 4" xfId="25943" xr:uid="{00000000-0005-0000-0000-0000ED410000}"/>
    <cellStyle name="40 % - Markeringsfarve3 2 3 9" xfId="6564" xr:uid="{00000000-0005-0000-0000-0000EE410000}"/>
    <cellStyle name="40 % - Markeringsfarve3 2 3 9 2" xfId="11613" xr:uid="{00000000-0005-0000-0000-0000EF410000}"/>
    <cellStyle name="40 % - Markeringsfarve3 2 3 9 2 2" xfId="19364" xr:uid="{00000000-0005-0000-0000-0000F0410000}"/>
    <cellStyle name="40 % - Markeringsfarve3 2 3 9 2 2 2" xfId="37315" xr:uid="{00000000-0005-0000-0000-0000F1410000}"/>
    <cellStyle name="40 % - Markeringsfarve3 2 3 9 2 3" xfId="30314" xr:uid="{00000000-0005-0000-0000-0000F2410000}"/>
    <cellStyle name="40 % - Markeringsfarve3 2 3 9 3" xfId="14989" xr:uid="{00000000-0005-0000-0000-0000F3410000}"/>
    <cellStyle name="40 % - Markeringsfarve3 2 3 9 3 2" xfId="32946" xr:uid="{00000000-0005-0000-0000-0000F4410000}"/>
    <cellStyle name="40 % - Markeringsfarve3 2 3 9 4" xfId="25944" xr:uid="{00000000-0005-0000-0000-0000F5410000}"/>
    <cellStyle name="40 % - Markeringsfarve3 2 4" xfId="2973" xr:uid="{00000000-0005-0000-0000-0000F6410000}"/>
    <cellStyle name="40 % - Markeringsfarve3 2 4 2" xfId="6566" xr:uid="{00000000-0005-0000-0000-0000F7410000}"/>
    <cellStyle name="40 % - Markeringsfarve3 2 4 2 2" xfId="6567" xr:uid="{00000000-0005-0000-0000-0000F8410000}"/>
    <cellStyle name="40 % - Markeringsfarve3 2 4 2 2 2" xfId="10536" xr:uid="{00000000-0005-0000-0000-0000F9410000}"/>
    <cellStyle name="40 % - Markeringsfarve3 2 4 2 2 2 2" xfId="18308" xr:uid="{00000000-0005-0000-0000-0000FA410000}"/>
    <cellStyle name="40 % - Markeringsfarve3 2 4 2 2 2 2 2" xfId="36259" xr:uid="{00000000-0005-0000-0000-0000FB410000}"/>
    <cellStyle name="40 % - Markeringsfarve3 2 4 2 2 2 3" xfId="29258" xr:uid="{00000000-0005-0000-0000-0000FC410000}"/>
    <cellStyle name="40 % - Markeringsfarve3 2 4 2 2 3" xfId="14992" xr:uid="{00000000-0005-0000-0000-0000FD410000}"/>
    <cellStyle name="40 % - Markeringsfarve3 2 4 2 2 3 2" xfId="32949" xr:uid="{00000000-0005-0000-0000-0000FE410000}"/>
    <cellStyle name="40 % - Markeringsfarve3 2 4 2 2 4" xfId="25947" xr:uid="{00000000-0005-0000-0000-0000FF410000}"/>
    <cellStyle name="40 % - Markeringsfarve3 2 4 2 3" xfId="9114" xr:uid="{00000000-0005-0000-0000-000000420000}"/>
    <cellStyle name="40 % - Markeringsfarve3 2 4 2 3 2" xfId="16902" xr:uid="{00000000-0005-0000-0000-000001420000}"/>
    <cellStyle name="40 % - Markeringsfarve3 2 4 2 3 2 2" xfId="34853" xr:uid="{00000000-0005-0000-0000-000002420000}"/>
    <cellStyle name="40 % - Markeringsfarve3 2 4 2 3 3" xfId="27852" xr:uid="{00000000-0005-0000-0000-000003420000}"/>
    <cellStyle name="40 % - Markeringsfarve3 2 4 2 4" xfId="14991" xr:uid="{00000000-0005-0000-0000-000004420000}"/>
    <cellStyle name="40 % - Markeringsfarve3 2 4 2 4 2" xfId="32948" xr:uid="{00000000-0005-0000-0000-000005420000}"/>
    <cellStyle name="40 % - Markeringsfarve3 2 4 2 5" xfId="25946" xr:uid="{00000000-0005-0000-0000-000006420000}"/>
    <cellStyle name="40 % - Markeringsfarve3 2 4 3" xfId="6568" xr:uid="{00000000-0005-0000-0000-000007420000}"/>
    <cellStyle name="40 % - Markeringsfarve3 2 4 3 2" xfId="9766" xr:uid="{00000000-0005-0000-0000-000008420000}"/>
    <cellStyle name="40 % - Markeringsfarve3 2 4 3 2 2" xfId="17548" xr:uid="{00000000-0005-0000-0000-000009420000}"/>
    <cellStyle name="40 % - Markeringsfarve3 2 4 3 2 2 2" xfId="35499" xr:uid="{00000000-0005-0000-0000-00000A420000}"/>
    <cellStyle name="40 % - Markeringsfarve3 2 4 3 2 3" xfId="28498" xr:uid="{00000000-0005-0000-0000-00000B420000}"/>
    <cellStyle name="40 % - Markeringsfarve3 2 4 3 3" xfId="14993" xr:uid="{00000000-0005-0000-0000-00000C420000}"/>
    <cellStyle name="40 % - Markeringsfarve3 2 4 3 3 2" xfId="32950" xr:uid="{00000000-0005-0000-0000-00000D420000}"/>
    <cellStyle name="40 % - Markeringsfarve3 2 4 3 4" xfId="25948" xr:uid="{00000000-0005-0000-0000-00000E420000}"/>
    <cellStyle name="40 % - Markeringsfarve3 2 4 4" xfId="6569" xr:uid="{00000000-0005-0000-0000-00000F420000}"/>
    <cellStyle name="40 % - Markeringsfarve3 2 4 4 2" xfId="11480" xr:uid="{00000000-0005-0000-0000-000010420000}"/>
    <cellStyle name="40 % - Markeringsfarve3 2 4 4 2 2" xfId="19238" xr:uid="{00000000-0005-0000-0000-000011420000}"/>
    <cellStyle name="40 % - Markeringsfarve3 2 4 4 2 2 2" xfId="37189" xr:uid="{00000000-0005-0000-0000-000012420000}"/>
    <cellStyle name="40 % - Markeringsfarve3 2 4 4 2 3" xfId="30188" xr:uid="{00000000-0005-0000-0000-000013420000}"/>
    <cellStyle name="40 % - Markeringsfarve3 2 4 4 3" xfId="14994" xr:uid="{00000000-0005-0000-0000-000014420000}"/>
    <cellStyle name="40 % - Markeringsfarve3 2 4 4 3 2" xfId="32951" xr:uid="{00000000-0005-0000-0000-000015420000}"/>
    <cellStyle name="40 % - Markeringsfarve3 2 4 4 4" xfId="25949" xr:uid="{00000000-0005-0000-0000-000016420000}"/>
    <cellStyle name="40 % - Markeringsfarve3 2 4 5" xfId="8770" xr:uid="{00000000-0005-0000-0000-000017420000}"/>
    <cellStyle name="40 % - Markeringsfarve3 2 4 5 2" xfId="16559" xr:uid="{00000000-0005-0000-0000-000018420000}"/>
    <cellStyle name="40 % - Markeringsfarve3 2 4 5 2 2" xfId="34510" xr:uid="{00000000-0005-0000-0000-000019420000}"/>
    <cellStyle name="40 % - Markeringsfarve3 2 4 5 3" xfId="27509" xr:uid="{00000000-0005-0000-0000-00001A420000}"/>
    <cellStyle name="40 % - Markeringsfarve3 2 4 6" xfId="14990" xr:uid="{00000000-0005-0000-0000-00001B420000}"/>
    <cellStyle name="40 % - Markeringsfarve3 2 4 6 2" xfId="32947" xr:uid="{00000000-0005-0000-0000-00001C420000}"/>
    <cellStyle name="40 % - Markeringsfarve3 2 4 7" xfId="6565" xr:uid="{00000000-0005-0000-0000-00001D420000}"/>
    <cellStyle name="40 % - Markeringsfarve3 2 4 7 2" xfId="25945" xr:uid="{00000000-0005-0000-0000-00001E420000}"/>
    <cellStyle name="40 % - Markeringsfarve3 2 4 8" xfId="22351" xr:uid="{00000000-0005-0000-0000-00001F420000}"/>
    <cellStyle name="40 % - Markeringsfarve3 2 5" xfId="6570" xr:uid="{00000000-0005-0000-0000-000020420000}"/>
    <cellStyle name="40 % - Markeringsfarve3 2 5 2" xfId="6571" xr:uid="{00000000-0005-0000-0000-000021420000}"/>
    <cellStyle name="40 % - Markeringsfarve3 2 5 2 2" xfId="6572" xr:uid="{00000000-0005-0000-0000-000022420000}"/>
    <cellStyle name="40 % - Markeringsfarve3 2 5 2 2 2" xfId="10695" xr:uid="{00000000-0005-0000-0000-000023420000}"/>
    <cellStyle name="40 % - Markeringsfarve3 2 5 2 2 2 2" xfId="18467" xr:uid="{00000000-0005-0000-0000-000024420000}"/>
    <cellStyle name="40 % - Markeringsfarve3 2 5 2 2 2 2 2" xfId="36418" xr:uid="{00000000-0005-0000-0000-000025420000}"/>
    <cellStyle name="40 % - Markeringsfarve3 2 5 2 2 2 3" xfId="29417" xr:uid="{00000000-0005-0000-0000-000026420000}"/>
    <cellStyle name="40 % - Markeringsfarve3 2 5 2 2 3" xfId="14997" xr:uid="{00000000-0005-0000-0000-000027420000}"/>
    <cellStyle name="40 % - Markeringsfarve3 2 5 2 2 3 2" xfId="32954" xr:uid="{00000000-0005-0000-0000-000028420000}"/>
    <cellStyle name="40 % - Markeringsfarve3 2 5 2 2 4" xfId="25952" xr:uid="{00000000-0005-0000-0000-000029420000}"/>
    <cellStyle name="40 % - Markeringsfarve3 2 5 2 3" xfId="9241" xr:uid="{00000000-0005-0000-0000-00002A420000}"/>
    <cellStyle name="40 % - Markeringsfarve3 2 5 2 3 2" xfId="17029" xr:uid="{00000000-0005-0000-0000-00002B420000}"/>
    <cellStyle name="40 % - Markeringsfarve3 2 5 2 3 2 2" xfId="34980" xr:uid="{00000000-0005-0000-0000-00002C420000}"/>
    <cellStyle name="40 % - Markeringsfarve3 2 5 2 3 3" xfId="27979" xr:uid="{00000000-0005-0000-0000-00002D420000}"/>
    <cellStyle name="40 % - Markeringsfarve3 2 5 2 4" xfId="14996" xr:uid="{00000000-0005-0000-0000-00002E420000}"/>
    <cellStyle name="40 % - Markeringsfarve3 2 5 2 4 2" xfId="32953" xr:uid="{00000000-0005-0000-0000-00002F420000}"/>
    <cellStyle name="40 % - Markeringsfarve3 2 5 2 5" xfId="25951" xr:uid="{00000000-0005-0000-0000-000030420000}"/>
    <cellStyle name="40 % - Markeringsfarve3 2 5 3" xfId="6573" xr:uid="{00000000-0005-0000-0000-000031420000}"/>
    <cellStyle name="40 % - Markeringsfarve3 2 5 3 2" xfId="9925" xr:uid="{00000000-0005-0000-0000-000032420000}"/>
    <cellStyle name="40 % - Markeringsfarve3 2 5 3 2 2" xfId="17707" xr:uid="{00000000-0005-0000-0000-000033420000}"/>
    <cellStyle name="40 % - Markeringsfarve3 2 5 3 2 2 2" xfId="35658" xr:uid="{00000000-0005-0000-0000-000034420000}"/>
    <cellStyle name="40 % - Markeringsfarve3 2 5 3 2 3" xfId="28657" xr:uid="{00000000-0005-0000-0000-000035420000}"/>
    <cellStyle name="40 % - Markeringsfarve3 2 5 3 3" xfId="14998" xr:uid="{00000000-0005-0000-0000-000036420000}"/>
    <cellStyle name="40 % - Markeringsfarve3 2 5 3 3 2" xfId="32955" xr:uid="{00000000-0005-0000-0000-000037420000}"/>
    <cellStyle name="40 % - Markeringsfarve3 2 5 3 4" xfId="25953" xr:uid="{00000000-0005-0000-0000-000038420000}"/>
    <cellStyle name="40 % - Markeringsfarve3 2 5 4" xfId="6574" xr:uid="{00000000-0005-0000-0000-000039420000}"/>
    <cellStyle name="40 % - Markeringsfarve3 2 5 4 2" xfId="11130" xr:uid="{00000000-0005-0000-0000-00003A420000}"/>
    <cellStyle name="40 % - Markeringsfarve3 2 5 4 2 2" xfId="18898" xr:uid="{00000000-0005-0000-0000-00003B420000}"/>
    <cellStyle name="40 % - Markeringsfarve3 2 5 4 2 2 2" xfId="36849" xr:uid="{00000000-0005-0000-0000-00003C420000}"/>
    <cellStyle name="40 % - Markeringsfarve3 2 5 4 2 3" xfId="29848" xr:uid="{00000000-0005-0000-0000-00003D420000}"/>
    <cellStyle name="40 % - Markeringsfarve3 2 5 4 3" xfId="14999" xr:uid="{00000000-0005-0000-0000-00003E420000}"/>
    <cellStyle name="40 % - Markeringsfarve3 2 5 4 3 2" xfId="32956" xr:uid="{00000000-0005-0000-0000-00003F420000}"/>
    <cellStyle name="40 % - Markeringsfarve3 2 5 4 4" xfId="25954" xr:uid="{00000000-0005-0000-0000-000040420000}"/>
    <cellStyle name="40 % - Markeringsfarve3 2 5 5" xfId="8771" xr:uid="{00000000-0005-0000-0000-000041420000}"/>
    <cellStyle name="40 % - Markeringsfarve3 2 5 5 2" xfId="16560" xr:uid="{00000000-0005-0000-0000-000042420000}"/>
    <cellStyle name="40 % - Markeringsfarve3 2 5 5 2 2" xfId="34511" xr:uid="{00000000-0005-0000-0000-000043420000}"/>
    <cellStyle name="40 % - Markeringsfarve3 2 5 5 3" xfId="27510" xr:uid="{00000000-0005-0000-0000-000044420000}"/>
    <cellStyle name="40 % - Markeringsfarve3 2 5 6" xfId="14995" xr:uid="{00000000-0005-0000-0000-000045420000}"/>
    <cellStyle name="40 % - Markeringsfarve3 2 5 6 2" xfId="32952" xr:uid="{00000000-0005-0000-0000-000046420000}"/>
    <cellStyle name="40 % - Markeringsfarve3 2 5 7" xfId="25950" xr:uid="{00000000-0005-0000-0000-000047420000}"/>
    <cellStyle name="40 % - Markeringsfarve3 2 6" xfId="6575" xr:uid="{00000000-0005-0000-0000-000048420000}"/>
    <cellStyle name="40 % - Markeringsfarve3 2 6 2" xfId="6576" xr:uid="{00000000-0005-0000-0000-000049420000}"/>
    <cellStyle name="40 % - Markeringsfarve3 2 6 2 2" xfId="6577" xr:uid="{00000000-0005-0000-0000-00004A420000}"/>
    <cellStyle name="40 % - Markeringsfarve3 2 6 2 2 2" xfId="10774" xr:uid="{00000000-0005-0000-0000-00004B420000}"/>
    <cellStyle name="40 % - Markeringsfarve3 2 6 2 2 2 2" xfId="18546" xr:uid="{00000000-0005-0000-0000-00004C420000}"/>
    <cellStyle name="40 % - Markeringsfarve3 2 6 2 2 2 2 2" xfId="36497" xr:uid="{00000000-0005-0000-0000-00004D420000}"/>
    <cellStyle name="40 % - Markeringsfarve3 2 6 2 2 2 3" xfId="29496" xr:uid="{00000000-0005-0000-0000-00004E420000}"/>
    <cellStyle name="40 % - Markeringsfarve3 2 6 2 2 3" xfId="15002" xr:uid="{00000000-0005-0000-0000-00004F420000}"/>
    <cellStyle name="40 % - Markeringsfarve3 2 6 2 2 3 2" xfId="32959" xr:uid="{00000000-0005-0000-0000-000050420000}"/>
    <cellStyle name="40 % - Markeringsfarve3 2 6 2 2 4" xfId="25957" xr:uid="{00000000-0005-0000-0000-000051420000}"/>
    <cellStyle name="40 % - Markeringsfarve3 2 6 2 3" xfId="9316" xr:uid="{00000000-0005-0000-0000-000052420000}"/>
    <cellStyle name="40 % - Markeringsfarve3 2 6 2 3 2" xfId="17101" xr:uid="{00000000-0005-0000-0000-000053420000}"/>
    <cellStyle name="40 % - Markeringsfarve3 2 6 2 3 2 2" xfId="35052" xr:uid="{00000000-0005-0000-0000-000054420000}"/>
    <cellStyle name="40 % - Markeringsfarve3 2 6 2 3 3" xfId="28051" xr:uid="{00000000-0005-0000-0000-000055420000}"/>
    <cellStyle name="40 % - Markeringsfarve3 2 6 2 4" xfId="15001" xr:uid="{00000000-0005-0000-0000-000056420000}"/>
    <cellStyle name="40 % - Markeringsfarve3 2 6 2 4 2" xfId="32958" xr:uid="{00000000-0005-0000-0000-000057420000}"/>
    <cellStyle name="40 % - Markeringsfarve3 2 6 2 5" xfId="25956" xr:uid="{00000000-0005-0000-0000-000058420000}"/>
    <cellStyle name="40 % - Markeringsfarve3 2 6 3" xfId="6578" xr:uid="{00000000-0005-0000-0000-000059420000}"/>
    <cellStyle name="40 % - Markeringsfarve3 2 6 3 2" xfId="10050" xr:uid="{00000000-0005-0000-0000-00005A420000}"/>
    <cellStyle name="40 % - Markeringsfarve3 2 6 3 2 2" xfId="17831" xr:uid="{00000000-0005-0000-0000-00005B420000}"/>
    <cellStyle name="40 % - Markeringsfarve3 2 6 3 2 2 2" xfId="35782" xr:uid="{00000000-0005-0000-0000-00005C420000}"/>
    <cellStyle name="40 % - Markeringsfarve3 2 6 3 2 3" xfId="28781" xr:uid="{00000000-0005-0000-0000-00005D420000}"/>
    <cellStyle name="40 % - Markeringsfarve3 2 6 3 3" xfId="15003" xr:uid="{00000000-0005-0000-0000-00005E420000}"/>
    <cellStyle name="40 % - Markeringsfarve3 2 6 3 3 2" xfId="32960" xr:uid="{00000000-0005-0000-0000-00005F420000}"/>
    <cellStyle name="40 % - Markeringsfarve3 2 6 3 4" xfId="25958" xr:uid="{00000000-0005-0000-0000-000060420000}"/>
    <cellStyle name="40 % - Markeringsfarve3 2 6 4" xfId="6579" xr:uid="{00000000-0005-0000-0000-000061420000}"/>
    <cellStyle name="40 % - Markeringsfarve3 2 6 4 2" xfId="11465" xr:uid="{00000000-0005-0000-0000-000062420000}"/>
    <cellStyle name="40 % - Markeringsfarve3 2 6 4 2 2" xfId="19223" xr:uid="{00000000-0005-0000-0000-000063420000}"/>
    <cellStyle name="40 % - Markeringsfarve3 2 6 4 2 2 2" xfId="37174" xr:uid="{00000000-0005-0000-0000-000064420000}"/>
    <cellStyle name="40 % - Markeringsfarve3 2 6 4 2 3" xfId="30173" xr:uid="{00000000-0005-0000-0000-000065420000}"/>
    <cellStyle name="40 % - Markeringsfarve3 2 6 4 3" xfId="15004" xr:uid="{00000000-0005-0000-0000-000066420000}"/>
    <cellStyle name="40 % - Markeringsfarve3 2 6 4 3 2" xfId="32961" xr:uid="{00000000-0005-0000-0000-000067420000}"/>
    <cellStyle name="40 % - Markeringsfarve3 2 6 4 4" xfId="25959" xr:uid="{00000000-0005-0000-0000-000068420000}"/>
    <cellStyle name="40 % - Markeringsfarve3 2 6 5" xfId="8772" xr:uid="{00000000-0005-0000-0000-000069420000}"/>
    <cellStyle name="40 % - Markeringsfarve3 2 6 5 2" xfId="16561" xr:uid="{00000000-0005-0000-0000-00006A420000}"/>
    <cellStyle name="40 % - Markeringsfarve3 2 6 5 2 2" xfId="34512" xr:uid="{00000000-0005-0000-0000-00006B420000}"/>
    <cellStyle name="40 % - Markeringsfarve3 2 6 5 3" xfId="27511" xr:uid="{00000000-0005-0000-0000-00006C420000}"/>
    <cellStyle name="40 % - Markeringsfarve3 2 6 6" xfId="15000" xr:uid="{00000000-0005-0000-0000-00006D420000}"/>
    <cellStyle name="40 % - Markeringsfarve3 2 6 6 2" xfId="32957" xr:uid="{00000000-0005-0000-0000-00006E420000}"/>
    <cellStyle name="40 % - Markeringsfarve3 2 6 7" xfId="25955" xr:uid="{00000000-0005-0000-0000-00006F420000}"/>
    <cellStyle name="40 % - Markeringsfarve3 2 7" xfId="6580" xr:uid="{00000000-0005-0000-0000-000070420000}"/>
    <cellStyle name="40 % - Markeringsfarve3 2 7 2" xfId="6581" xr:uid="{00000000-0005-0000-0000-000071420000}"/>
    <cellStyle name="40 % - Markeringsfarve3 2 7 2 2" xfId="6582" xr:uid="{00000000-0005-0000-0000-000072420000}"/>
    <cellStyle name="40 % - Markeringsfarve3 2 7 2 2 2" xfId="10891" xr:uid="{00000000-0005-0000-0000-000073420000}"/>
    <cellStyle name="40 % - Markeringsfarve3 2 7 2 2 2 2" xfId="18663" xr:uid="{00000000-0005-0000-0000-000074420000}"/>
    <cellStyle name="40 % - Markeringsfarve3 2 7 2 2 2 2 2" xfId="36614" xr:uid="{00000000-0005-0000-0000-000075420000}"/>
    <cellStyle name="40 % - Markeringsfarve3 2 7 2 2 2 3" xfId="29613" xr:uid="{00000000-0005-0000-0000-000076420000}"/>
    <cellStyle name="40 % - Markeringsfarve3 2 7 2 2 3" xfId="15007" xr:uid="{00000000-0005-0000-0000-000077420000}"/>
    <cellStyle name="40 % - Markeringsfarve3 2 7 2 2 3 2" xfId="32964" xr:uid="{00000000-0005-0000-0000-000078420000}"/>
    <cellStyle name="40 % - Markeringsfarve3 2 7 2 2 4" xfId="25962" xr:uid="{00000000-0005-0000-0000-000079420000}"/>
    <cellStyle name="40 % - Markeringsfarve3 2 7 2 3" xfId="9415" xr:uid="{00000000-0005-0000-0000-00007A420000}"/>
    <cellStyle name="40 % - Markeringsfarve3 2 7 2 3 2" xfId="17200" xr:uid="{00000000-0005-0000-0000-00007B420000}"/>
    <cellStyle name="40 % - Markeringsfarve3 2 7 2 3 2 2" xfId="35151" xr:uid="{00000000-0005-0000-0000-00007C420000}"/>
    <cellStyle name="40 % - Markeringsfarve3 2 7 2 3 3" xfId="28150" xr:uid="{00000000-0005-0000-0000-00007D420000}"/>
    <cellStyle name="40 % - Markeringsfarve3 2 7 2 4" xfId="15006" xr:uid="{00000000-0005-0000-0000-00007E420000}"/>
    <cellStyle name="40 % - Markeringsfarve3 2 7 2 4 2" xfId="32963" xr:uid="{00000000-0005-0000-0000-00007F420000}"/>
    <cellStyle name="40 % - Markeringsfarve3 2 7 2 5" xfId="25961" xr:uid="{00000000-0005-0000-0000-000080420000}"/>
    <cellStyle name="40 % - Markeringsfarve3 2 7 3" xfId="6583" xr:uid="{00000000-0005-0000-0000-000081420000}"/>
    <cellStyle name="40 % - Markeringsfarve3 2 7 3 2" xfId="10167" xr:uid="{00000000-0005-0000-0000-000082420000}"/>
    <cellStyle name="40 % - Markeringsfarve3 2 7 3 2 2" xfId="17948" xr:uid="{00000000-0005-0000-0000-000083420000}"/>
    <cellStyle name="40 % - Markeringsfarve3 2 7 3 2 2 2" xfId="35899" xr:uid="{00000000-0005-0000-0000-000084420000}"/>
    <cellStyle name="40 % - Markeringsfarve3 2 7 3 2 3" xfId="28898" xr:uid="{00000000-0005-0000-0000-000085420000}"/>
    <cellStyle name="40 % - Markeringsfarve3 2 7 3 3" xfId="15008" xr:uid="{00000000-0005-0000-0000-000086420000}"/>
    <cellStyle name="40 % - Markeringsfarve3 2 7 3 3 2" xfId="32965" xr:uid="{00000000-0005-0000-0000-000087420000}"/>
    <cellStyle name="40 % - Markeringsfarve3 2 7 3 4" xfId="25963" xr:uid="{00000000-0005-0000-0000-000088420000}"/>
    <cellStyle name="40 % - Markeringsfarve3 2 7 4" xfId="6584" xr:uid="{00000000-0005-0000-0000-000089420000}"/>
    <cellStyle name="40 % - Markeringsfarve3 2 7 4 2" xfId="11671" xr:uid="{00000000-0005-0000-0000-00008A420000}"/>
    <cellStyle name="40 % - Markeringsfarve3 2 7 4 2 2" xfId="19418" xr:uid="{00000000-0005-0000-0000-00008B420000}"/>
    <cellStyle name="40 % - Markeringsfarve3 2 7 4 2 2 2" xfId="37369" xr:uid="{00000000-0005-0000-0000-00008C420000}"/>
    <cellStyle name="40 % - Markeringsfarve3 2 7 4 2 3" xfId="30368" xr:uid="{00000000-0005-0000-0000-00008D420000}"/>
    <cellStyle name="40 % - Markeringsfarve3 2 7 4 3" xfId="15009" xr:uid="{00000000-0005-0000-0000-00008E420000}"/>
    <cellStyle name="40 % - Markeringsfarve3 2 7 4 3 2" xfId="32966" xr:uid="{00000000-0005-0000-0000-00008F420000}"/>
    <cellStyle name="40 % - Markeringsfarve3 2 7 4 4" xfId="25964" xr:uid="{00000000-0005-0000-0000-000090420000}"/>
    <cellStyle name="40 % - Markeringsfarve3 2 7 5" xfId="8773" xr:uid="{00000000-0005-0000-0000-000091420000}"/>
    <cellStyle name="40 % - Markeringsfarve3 2 7 5 2" xfId="16562" xr:uid="{00000000-0005-0000-0000-000092420000}"/>
    <cellStyle name="40 % - Markeringsfarve3 2 7 5 2 2" xfId="34513" xr:uid="{00000000-0005-0000-0000-000093420000}"/>
    <cellStyle name="40 % - Markeringsfarve3 2 7 5 3" xfId="27512" xr:uid="{00000000-0005-0000-0000-000094420000}"/>
    <cellStyle name="40 % - Markeringsfarve3 2 7 6" xfId="15005" xr:uid="{00000000-0005-0000-0000-000095420000}"/>
    <cellStyle name="40 % - Markeringsfarve3 2 7 6 2" xfId="32962" xr:uid="{00000000-0005-0000-0000-000096420000}"/>
    <cellStyle name="40 % - Markeringsfarve3 2 7 7" xfId="25960" xr:uid="{00000000-0005-0000-0000-000097420000}"/>
    <cellStyle name="40 % - Markeringsfarve3 2 8" xfId="6585" xr:uid="{00000000-0005-0000-0000-000098420000}"/>
    <cellStyle name="40 % - Markeringsfarve3 2 8 2" xfId="6586" xr:uid="{00000000-0005-0000-0000-000099420000}"/>
    <cellStyle name="40 % - Markeringsfarve3 2 8 2 2" xfId="6587" xr:uid="{00000000-0005-0000-0000-00009A420000}"/>
    <cellStyle name="40 % - Markeringsfarve3 2 8 2 2 2" xfId="11050" xr:uid="{00000000-0005-0000-0000-00009B420000}"/>
    <cellStyle name="40 % - Markeringsfarve3 2 8 2 2 2 2" xfId="18822" xr:uid="{00000000-0005-0000-0000-00009C420000}"/>
    <cellStyle name="40 % - Markeringsfarve3 2 8 2 2 2 2 2" xfId="36773" xr:uid="{00000000-0005-0000-0000-00009D420000}"/>
    <cellStyle name="40 % - Markeringsfarve3 2 8 2 2 2 3" xfId="29772" xr:uid="{00000000-0005-0000-0000-00009E420000}"/>
    <cellStyle name="40 % - Markeringsfarve3 2 8 2 2 3" xfId="15012" xr:uid="{00000000-0005-0000-0000-00009F420000}"/>
    <cellStyle name="40 % - Markeringsfarve3 2 8 2 2 3 2" xfId="32969" xr:uid="{00000000-0005-0000-0000-0000A0420000}"/>
    <cellStyle name="40 % - Markeringsfarve3 2 8 2 2 4" xfId="25967" xr:uid="{00000000-0005-0000-0000-0000A1420000}"/>
    <cellStyle name="40 % - Markeringsfarve3 2 8 2 3" xfId="9543" xr:uid="{00000000-0005-0000-0000-0000A2420000}"/>
    <cellStyle name="40 % - Markeringsfarve3 2 8 2 3 2" xfId="17328" xr:uid="{00000000-0005-0000-0000-0000A3420000}"/>
    <cellStyle name="40 % - Markeringsfarve3 2 8 2 3 2 2" xfId="35279" xr:uid="{00000000-0005-0000-0000-0000A4420000}"/>
    <cellStyle name="40 % - Markeringsfarve3 2 8 2 3 3" xfId="28278" xr:uid="{00000000-0005-0000-0000-0000A5420000}"/>
    <cellStyle name="40 % - Markeringsfarve3 2 8 2 4" xfId="15011" xr:uid="{00000000-0005-0000-0000-0000A6420000}"/>
    <cellStyle name="40 % - Markeringsfarve3 2 8 2 4 2" xfId="32968" xr:uid="{00000000-0005-0000-0000-0000A7420000}"/>
    <cellStyle name="40 % - Markeringsfarve3 2 8 2 5" xfId="25966" xr:uid="{00000000-0005-0000-0000-0000A8420000}"/>
    <cellStyle name="40 % - Markeringsfarve3 2 8 3" xfId="6588" xr:uid="{00000000-0005-0000-0000-0000A9420000}"/>
    <cellStyle name="40 % - Markeringsfarve3 2 8 3 2" xfId="10327" xr:uid="{00000000-0005-0000-0000-0000AA420000}"/>
    <cellStyle name="40 % - Markeringsfarve3 2 8 3 2 2" xfId="18108" xr:uid="{00000000-0005-0000-0000-0000AB420000}"/>
    <cellStyle name="40 % - Markeringsfarve3 2 8 3 2 2 2" xfId="36059" xr:uid="{00000000-0005-0000-0000-0000AC420000}"/>
    <cellStyle name="40 % - Markeringsfarve3 2 8 3 2 3" xfId="29058" xr:uid="{00000000-0005-0000-0000-0000AD420000}"/>
    <cellStyle name="40 % - Markeringsfarve3 2 8 3 3" xfId="15013" xr:uid="{00000000-0005-0000-0000-0000AE420000}"/>
    <cellStyle name="40 % - Markeringsfarve3 2 8 3 3 2" xfId="32970" xr:uid="{00000000-0005-0000-0000-0000AF420000}"/>
    <cellStyle name="40 % - Markeringsfarve3 2 8 3 4" xfId="25968" xr:uid="{00000000-0005-0000-0000-0000B0420000}"/>
    <cellStyle name="40 % - Markeringsfarve3 2 8 4" xfId="6589" xr:uid="{00000000-0005-0000-0000-0000B1420000}"/>
    <cellStyle name="40 % - Markeringsfarve3 2 8 4 2" xfId="11391" xr:uid="{00000000-0005-0000-0000-0000B2420000}"/>
    <cellStyle name="40 % - Markeringsfarve3 2 8 4 2 2" xfId="19151" xr:uid="{00000000-0005-0000-0000-0000B3420000}"/>
    <cellStyle name="40 % - Markeringsfarve3 2 8 4 2 2 2" xfId="37102" xr:uid="{00000000-0005-0000-0000-0000B4420000}"/>
    <cellStyle name="40 % - Markeringsfarve3 2 8 4 2 3" xfId="30101" xr:uid="{00000000-0005-0000-0000-0000B5420000}"/>
    <cellStyle name="40 % - Markeringsfarve3 2 8 4 3" xfId="15014" xr:uid="{00000000-0005-0000-0000-0000B6420000}"/>
    <cellStyle name="40 % - Markeringsfarve3 2 8 4 3 2" xfId="32971" xr:uid="{00000000-0005-0000-0000-0000B7420000}"/>
    <cellStyle name="40 % - Markeringsfarve3 2 8 4 4" xfId="25969" xr:uid="{00000000-0005-0000-0000-0000B8420000}"/>
    <cellStyle name="40 % - Markeringsfarve3 2 8 5" xfId="8774" xr:uid="{00000000-0005-0000-0000-0000B9420000}"/>
    <cellStyle name="40 % - Markeringsfarve3 2 8 5 2" xfId="16563" xr:uid="{00000000-0005-0000-0000-0000BA420000}"/>
    <cellStyle name="40 % - Markeringsfarve3 2 8 5 2 2" xfId="34514" xr:uid="{00000000-0005-0000-0000-0000BB420000}"/>
    <cellStyle name="40 % - Markeringsfarve3 2 8 5 3" xfId="27513" xr:uid="{00000000-0005-0000-0000-0000BC420000}"/>
    <cellStyle name="40 % - Markeringsfarve3 2 8 6" xfId="15010" xr:uid="{00000000-0005-0000-0000-0000BD420000}"/>
    <cellStyle name="40 % - Markeringsfarve3 2 8 6 2" xfId="32967" xr:uid="{00000000-0005-0000-0000-0000BE420000}"/>
    <cellStyle name="40 % - Markeringsfarve3 2 8 7" xfId="25965" xr:uid="{00000000-0005-0000-0000-0000BF420000}"/>
    <cellStyle name="40 % - Markeringsfarve3 2 9" xfId="6590" xr:uid="{00000000-0005-0000-0000-0000C0420000}"/>
    <cellStyle name="40 % - Markeringsfarve3 2 9 2" xfId="6591" xr:uid="{00000000-0005-0000-0000-0000C1420000}"/>
    <cellStyle name="40 % - Markeringsfarve3 2 9 2 2" xfId="10417" xr:uid="{00000000-0005-0000-0000-0000C2420000}"/>
    <cellStyle name="40 % - Markeringsfarve3 2 9 2 2 2" xfId="18189" xr:uid="{00000000-0005-0000-0000-0000C3420000}"/>
    <cellStyle name="40 % - Markeringsfarve3 2 9 2 2 2 2" xfId="36140" xr:uid="{00000000-0005-0000-0000-0000C4420000}"/>
    <cellStyle name="40 % - Markeringsfarve3 2 9 2 2 3" xfId="29139" xr:uid="{00000000-0005-0000-0000-0000C5420000}"/>
    <cellStyle name="40 % - Markeringsfarve3 2 9 2 3" xfId="15016" xr:uid="{00000000-0005-0000-0000-0000C6420000}"/>
    <cellStyle name="40 % - Markeringsfarve3 2 9 2 3 2" xfId="32973" xr:uid="{00000000-0005-0000-0000-0000C7420000}"/>
    <cellStyle name="40 % - Markeringsfarve3 2 9 2 4" xfId="25971" xr:uid="{00000000-0005-0000-0000-0000C8420000}"/>
    <cellStyle name="40 % - Markeringsfarve3 2 9 3" xfId="9015" xr:uid="{00000000-0005-0000-0000-0000C9420000}"/>
    <cellStyle name="40 % - Markeringsfarve3 2 9 3 2" xfId="16803" xr:uid="{00000000-0005-0000-0000-0000CA420000}"/>
    <cellStyle name="40 % - Markeringsfarve3 2 9 3 2 2" xfId="34754" xr:uid="{00000000-0005-0000-0000-0000CB420000}"/>
    <cellStyle name="40 % - Markeringsfarve3 2 9 3 3" xfId="27753" xr:uid="{00000000-0005-0000-0000-0000CC420000}"/>
    <cellStyle name="40 % - Markeringsfarve3 2 9 4" xfId="15015" xr:uid="{00000000-0005-0000-0000-0000CD420000}"/>
    <cellStyle name="40 % - Markeringsfarve3 2 9 4 2" xfId="32972" xr:uid="{00000000-0005-0000-0000-0000CE420000}"/>
    <cellStyle name="40 % - Markeringsfarve3 2 9 5" xfId="25970" xr:uid="{00000000-0005-0000-0000-0000CF420000}"/>
    <cellStyle name="40 % - Markeringsfarve3 3" xfId="2974" xr:uid="{00000000-0005-0000-0000-0000D0420000}"/>
    <cellStyle name="40 % - Markeringsfarve3 3 10" xfId="6593" xr:uid="{00000000-0005-0000-0000-0000D1420000}"/>
    <cellStyle name="40 % - Markeringsfarve3 3 10 2" xfId="9630" xr:uid="{00000000-0005-0000-0000-0000D2420000}"/>
    <cellStyle name="40 % - Markeringsfarve3 3 10 2 2" xfId="17413" xr:uid="{00000000-0005-0000-0000-0000D3420000}"/>
    <cellStyle name="40 % - Markeringsfarve3 3 10 2 2 2" xfId="35364" xr:uid="{00000000-0005-0000-0000-0000D4420000}"/>
    <cellStyle name="40 % - Markeringsfarve3 3 10 2 3" xfId="28363" xr:uid="{00000000-0005-0000-0000-0000D5420000}"/>
    <cellStyle name="40 % - Markeringsfarve3 3 10 3" xfId="15018" xr:uid="{00000000-0005-0000-0000-0000D6420000}"/>
    <cellStyle name="40 % - Markeringsfarve3 3 10 3 2" xfId="32975" xr:uid="{00000000-0005-0000-0000-0000D7420000}"/>
    <cellStyle name="40 % - Markeringsfarve3 3 10 4" xfId="25973" xr:uid="{00000000-0005-0000-0000-0000D8420000}"/>
    <cellStyle name="40 % - Markeringsfarve3 3 11" xfId="6594" xr:uid="{00000000-0005-0000-0000-0000D9420000}"/>
    <cellStyle name="40 % - Markeringsfarve3 3 11 2" xfId="11639" xr:uid="{00000000-0005-0000-0000-0000DA420000}"/>
    <cellStyle name="40 % - Markeringsfarve3 3 11 2 2" xfId="19389" xr:uid="{00000000-0005-0000-0000-0000DB420000}"/>
    <cellStyle name="40 % - Markeringsfarve3 3 11 2 2 2" xfId="37340" xr:uid="{00000000-0005-0000-0000-0000DC420000}"/>
    <cellStyle name="40 % - Markeringsfarve3 3 11 2 3" xfId="30339" xr:uid="{00000000-0005-0000-0000-0000DD420000}"/>
    <cellStyle name="40 % - Markeringsfarve3 3 11 3" xfId="15019" xr:uid="{00000000-0005-0000-0000-0000DE420000}"/>
    <cellStyle name="40 % - Markeringsfarve3 3 11 3 2" xfId="32976" xr:uid="{00000000-0005-0000-0000-0000DF420000}"/>
    <cellStyle name="40 % - Markeringsfarve3 3 11 4" xfId="25974" xr:uid="{00000000-0005-0000-0000-0000E0420000}"/>
    <cellStyle name="40 % - Markeringsfarve3 3 12" xfId="8775" xr:uid="{00000000-0005-0000-0000-0000E1420000}"/>
    <cellStyle name="40 % - Markeringsfarve3 3 12 2" xfId="16564" xr:uid="{00000000-0005-0000-0000-0000E2420000}"/>
    <cellStyle name="40 % - Markeringsfarve3 3 12 2 2" xfId="34515" xr:uid="{00000000-0005-0000-0000-0000E3420000}"/>
    <cellStyle name="40 % - Markeringsfarve3 3 12 3" xfId="27514" xr:uid="{00000000-0005-0000-0000-0000E4420000}"/>
    <cellStyle name="40 % - Markeringsfarve3 3 13" xfId="15017" xr:uid="{00000000-0005-0000-0000-0000E5420000}"/>
    <cellStyle name="40 % - Markeringsfarve3 3 13 2" xfId="32974" xr:uid="{00000000-0005-0000-0000-0000E6420000}"/>
    <cellStyle name="40 % - Markeringsfarve3 3 14" xfId="6592" xr:uid="{00000000-0005-0000-0000-0000E7420000}"/>
    <cellStyle name="40 % - Markeringsfarve3 3 14 2" xfId="25972" xr:uid="{00000000-0005-0000-0000-0000E8420000}"/>
    <cellStyle name="40 % - Markeringsfarve3 3 15" xfId="22352" xr:uid="{00000000-0005-0000-0000-0000E9420000}"/>
    <cellStyle name="40 % - Markeringsfarve3 3 2" xfId="2975" xr:uid="{00000000-0005-0000-0000-0000EA420000}"/>
    <cellStyle name="40 % - Markeringsfarve3 3 2 10" xfId="8776" xr:uid="{00000000-0005-0000-0000-0000EB420000}"/>
    <cellStyle name="40 % - Markeringsfarve3 3 2 10 2" xfId="16565" xr:uid="{00000000-0005-0000-0000-0000EC420000}"/>
    <cellStyle name="40 % - Markeringsfarve3 3 2 10 2 2" xfId="34516" xr:uid="{00000000-0005-0000-0000-0000ED420000}"/>
    <cellStyle name="40 % - Markeringsfarve3 3 2 10 3" xfId="27515" xr:uid="{00000000-0005-0000-0000-0000EE420000}"/>
    <cellStyle name="40 % - Markeringsfarve3 3 2 11" xfId="15020" xr:uid="{00000000-0005-0000-0000-0000EF420000}"/>
    <cellStyle name="40 % - Markeringsfarve3 3 2 11 2" xfId="32977" xr:uid="{00000000-0005-0000-0000-0000F0420000}"/>
    <cellStyle name="40 % - Markeringsfarve3 3 2 12" xfId="6595" xr:uid="{00000000-0005-0000-0000-0000F1420000}"/>
    <cellStyle name="40 % - Markeringsfarve3 3 2 12 2" xfId="25975" xr:uid="{00000000-0005-0000-0000-0000F2420000}"/>
    <cellStyle name="40 % - Markeringsfarve3 3 2 13" xfId="22353" xr:uid="{00000000-0005-0000-0000-0000F3420000}"/>
    <cellStyle name="40 % - Markeringsfarve3 3 2 2" xfId="6596" xr:uid="{00000000-0005-0000-0000-0000F4420000}"/>
    <cellStyle name="40 % - Markeringsfarve3 3 2 2 2" xfId="6597" xr:uid="{00000000-0005-0000-0000-0000F5420000}"/>
    <cellStyle name="40 % - Markeringsfarve3 3 2 2 2 2" xfId="6598" xr:uid="{00000000-0005-0000-0000-0000F6420000}"/>
    <cellStyle name="40 % - Markeringsfarve3 3 2 2 2 2 2" xfId="10563" xr:uid="{00000000-0005-0000-0000-0000F7420000}"/>
    <cellStyle name="40 % - Markeringsfarve3 3 2 2 2 2 2 2" xfId="18335" xr:uid="{00000000-0005-0000-0000-0000F8420000}"/>
    <cellStyle name="40 % - Markeringsfarve3 3 2 2 2 2 2 2 2" xfId="36286" xr:uid="{00000000-0005-0000-0000-0000F9420000}"/>
    <cellStyle name="40 % - Markeringsfarve3 3 2 2 2 2 2 3" xfId="29285" xr:uid="{00000000-0005-0000-0000-0000FA420000}"/>
    <cellStyle name="40 % - Markeringsfarve3 3 2 2 2 2 3" xfId="15023" xr:uid="{00000000-0005-0000-0000-0000FB420000}"/>
    <cellStyle name="40 % - Markeringsfarve3 3 2 2 2 2 3 2" xfId="32980" xr:uid="{00000000-0005-0000-0000-0000FC420000}"/>
    <cellStyle name="40 % - Markeringsfarve3 3 2 2 2 2 4" xfId="25978" xr:uid="{00000000-0005-0000-0000-0000FD420000}"/>
    <cellStyle name="40 % - Markeringsfarve3 3 2 2 2 3" xfId="9137" xr:uid="{00000000-0005-0000-0000-0000FE420000}"/>
    <cellStyle name="40 % - Markeringsfarve3 3 2 2 2 3 2" xfId="16925" xr:uid="{00000000-0005-0000-0000-0000FF420000}"/>
    <cellStyle name="40 % - Markeringsfarve3 3 2 2 2 3 2 2" xfId="34876" xr:uid="{00000000-0005-0000-0000-000000430000}"/>
    <cellStyle name="40 % - Markeringsfarve3 3 2 2 2 3 3" xfId="27875" xr:uid="{00000000-0005-0000-0000-000001430000}"/>
    <cellStyle name="40 % - Markeringsfarve3 3 2 2 2 4" xfId="15022" xr:uid="{00000000-0005-0000-0000-000002430000}"/>
    <cellStyle name="40 % - Markeringsfarve3 3 2 2 2 4 2" xfId="32979" xr:uid="{00000000-0005-0000-0000-000003430000}"/>
    <cellStyle name="40 % - Markeringsfarve3 3 2 2 2 5" xfId="25977" xr:uid="{00000000-0005-0000-0000-000004430000}"/>
    <cellStyle name="40 % - Markeringsfarve3 3 2 2 3" xfId="6599" xr:uid="{00000000-0005-0000-0000-000005430000}"/>
    <cellStyle name="40 % - Markeringsfarve3 3 2 2 3 2" xfId="9793" xr:uid="{00000000-0005-0000-0000-000006430000}"/>
    <cellStyle name="40 % - Markeringsfarve3 3 2 2 3 2 2" xfId="17575" xr:uid="{00000000-0005-0000-0000-000007430000}"/>
    <cellStyle name="40 % - Markeringsfarve3 3 2 2 3 2 2 2" xfId="35526" xr:uid="{00000000-0005-0000-0000-000008430000}"/>
    <cellStyle name="40 % - Markeringsfarve3 3 2 2 3 2 3" xfId="28525" xr:uid="{00000000-0005-0000-0000-000009430000}"/>
    <cellStyle name="40 % - Markeringsfarve3 3 2 2 3 3" xfId="15024" xr:uid="{00000000-0005-0000-0000-00000A430000}"/>
    <cellStyle name="40 % - Markeringsfarve3 3 2 2 3 3 2" xfId="32981" xr:uid="{00000000-0005-0000-0000-00000B430000}"/>
    <cellStyle name="40 % - Markeringsfarve3 3 2 2 3 4" xfId="25979" xr:uid="{00000000-0005-0000-0000-00000C430000}"/>
    <cellStyle name="40 % - Markeringsfarve3 3 2 2 4" xfId="6600" xr:uid="{00000000-0005-0000-0000-00000D430000}"/>
    <cellStyle name="40 % - Markeringsfarve3 3 2 2 4 2" xfId="11597" xr:uid="{00000000-0005-0000-0000-00000E430000}"/>
    <cellStyle name="40 % - Markeringsfarve3 3 2 2 4 2 2" xfId="19349" xr:uid="{00000000-0005-0000-0000-00000F430000}"/>
    <cellStyle name="40 % - Markeringsfarve3 3 2 2 4 2 2 2" xfId="37300" xr:uid="{00000000-0005-0000-0000-000010430000}"/>
    <cellStyle name="40 % - Markeringsfarve3 3 2 2 4 2 3" xfId="30299" xr:uid="{00000000-0005-0000-0000-000011430000}"/>
    <cellStyle name="40 % - Markeringsfarve3 3 2 2 4 3" xfId="15025" xr:uid="{00000000-0005-0000-0000-000012430000}"/>
    <cellStyle name="40 % - Markeringsfarve3 3 2 2 4 3 2" xfId="32982" xr:uid="{00000000-0005-0000-0000-000013430000}"/>
    <cellStyle name="40 % - Markeringsfarve3 3 2 2 4 4" xfId="25980" xr:uid="{00000000-0005-0000-0000-000014430000}"/>
    <cellStyle name="40 % - Markeringsfarve3 3 2 2 5" xfId="8777" xr:uid="{00000000-0005-0000-0000-000015430000}"/>
    <cellStyle name="40 % - Markeringsfarve3 3 2 2 5 2" xfId="16566" xr:uid="{00000000-0005-0000-0000-000016430000}"/>
    <cellStyle name="40 % - Markeringsfarve3 3 2 2 5 2 2" xfId="34517" xr:uid="{00000000-0005-0000-0000-000017430000}"/>
    <cellStyle name="40 % - Markeringsfarve3 3 2 2 5 3" xfId="27516" xr:uid="{00000000-0005-0000-0000-000018430000}"/>
    <cellStyle name="40 % - Markeringsfarve3 3 2 2 6" xfId="15021" xr:uid="{00000000-0005-0000-0000-000019430000}"/>
    <cellStyle name="40 % - Markeringsfarve3 3 2 2 6 2" xfId="32978" xr:uid="{00000000-0005-0000-0000-00001A430000}"/>
    <cellStyle name="40 % - Markeringsfarve3 3 2 2 7" xfId="25976" xr:uid="{00000000-0005-0000-0000-00001B430000}"/>
    <cellStyle name="40 % - Markeringsfarve3 3 2 3" xfId="6601" xr:uid="{00000000-0005-0000-0000-00001C430000}"/>
    <cellStyle name="40 % - Markeringsfarve3 3 2 3 2" xfId="6602" xr:uid="{00000000-0005-0000-0000-00001D430000}"/>
    <cellStyle name="40 % - Markeringsfarve3 3 2 3 2 2" xfId="6603" xr:uid="{00000000-0005-0000-0000-00001E430000}"/>
    <cellStyle name="40 % - Markeringsfarve3 3 2 3 2 2 2" xfId="10699" xr:uid="{00000000-0005-0000-0000-00001F430000}"/>
    <cellStyle name="40 % - Markeringsfarve3 3 2 3 2 2 2 2" xfId="18471" xr:uid="{00000000-0005-0000-0000-000020430000}"/>
    <cellStyle name="40 % - Markeringsfarve3 3 2 3 2 2 2 2 2" xfId="36422" xr:uid="{00000000-0005-0000-0000-000021430000}"/>
    <cellStyle name="40 % - Markeringsfarve3 3 2 3 2 2 2 3" xfId="29421" xr:uid="{00000000-0005-0000-0000-000022430000}"/>
    <cellStyle name="40 % - Markeringsfarve3 3 2 3 2 2 3" xfId="15028" xr:uid="{00000000-0005-0000-0000-000023430000}"/>
    <cellStyle name="40 % - Markeringsfarve3 3 2 3 2 2 3 2" xfId="32985" xr:uid="{00000000-0005-0000-0000-000024430000}"/>
    <cellStyle name="40 % - Markeringsfarve3 3 2 3 2 2 4" xfId="25983" xr:uid="{00000000-0005-0000-0000-000025430000}"/>
    <cellStyle name="40 % - Markeringsfarve3 3 2 3 2 3" xfId="9245" xr:uid="{00000000-0005-0000-0000-000026430000}"/>
    <cellStyle name="40 % - Markeringsfarve3 3 2 3 2 3 2" xfId="17033" xr:uid="{00000000-0005-0000-0000-000027430000}"/>
    <cellStyle name="40 % - Markeringsfarve3 3 2 3 2 3 2 2" xfId="34984" xr:uid="{00000000-0005-0000-0000-000028430000}"/>
    <cellStyle name="40 % - Markeringsfarve3 3 2 3 2 3 3" xfId="27983" xr:uid="{00000000-0005-0000-0000-000029430000}"/>
    <cellStyle name="40 % - Markeringsfarve3 3 2 3 2 4" xfId="15027" xr:uid="{00000000-0005-0000-0000-00002A430000}"/>
    <cellStyle name="40 % - Markeringsfarve3 3 2 3 2 4 2" xfId="32984" xr:uid="{00000000-0005-0000-0000-00002B430000}"/>
    <cellStyle name="40 % - Markeringsfarve3 3 2 3 2 5" xfId="25982" xr:uid="{00000000-0005-0000-0000-00002C430000}"/>
    <cellStyle name="40 % - Markeringsfarve3 3 2 3 3" xfId="6604" xr:uid="{00000000-0005-0000-0000-00002D430000}"/>
    <cellStyle name="40 % - Markeringsfarve3 3 2 3 3 2" xfId="9929" xr:uid="{00000000-0005-0000-0000-00002E430000}"/>
    <cellStyle name="40 % - Markeringsfarve3 3 2 3 3 2 2" xfId="17711" xr:uid="{00000000-0005-0000-0000-00002F430000}"/>
    <cellStyle name="40 % - Markeringsfarve3 3 2 3 3 2 2 2" xfId="35662" xr:uid="{00000000-0005-0000-0000-000030430000}"/>
    <cellStyle name="40 % - Markeringsfarve3 3 2 3 3 2 3" xfId="28661" xr:uid="{00000000-0005-0000-0000-000031430000}"/>
    <cellStyle name="40 % - Markeringsfarve3 3 2 3 3 3" xfId="15029" xr:uid="{00000000-0005-0000-0000-000032430000}"/>
    <cellStyle name="40 % - Markeringsfarve3 3 2 3 3 3 2" xfId="32986" xr:uid="{00000000-0005-0000-0000-000033430000}"/>
    <cellStyle name="40 % - Markeringsfarve3 3 2 3 3 4" xfId="25984" xr:uid="{00000000-0005-0000-0000-000034430000}"/>
    <cellStyle name="40 % - Markeringsfarve3 3 2 3 4" xfId="6605" xr:uid="{00000000-0005-0000-0000-000035430000}"/>
    <cellStyle name="40 % - Markeringsfarve3 3 2 3 4 2" xfId="11322" xr:uid="{00000000-0005-0000-0000-000036430000}"/>
    <cellStyle name="40 % - Markeringsfarve3 3 2 3 4 2 2" xfId="19086" xr:uid="{00000000-0005-0000-0000-000037430000}"/>
    <cellStyle name="40 % - Markeringsfarve3 3 2 3 4 2 2 2" xfId="37037" xr:uid="{00000000-0005-0000-0000-000038430000}"/>
    <cellStyle name="40 % - Markeringsfarve3 3 2 3 4 2 3" xfId="30036" xr:uid="{00000000-0005-0000-0000-000039430000}"/>
    <cellStyle name="40 % - Markeringsfarve3 3 2 3 4 3" xfId="15030" xr:uid="{00000000-0005-0000-0000-00003A430000}"/>
    <cellStyle name="40 % - Markeringsfarve3 3 2 3 4 3 2" xfId="32987" xr:uid="{00000000-0005-0000-0000-00003B430000}"/>
    <cellStyle name="40 % - Markeringsfarve3 3 2 3 4 4" xfId="25985" xr:uid="{00000000-0005-0000-0000-00003C430000}"/>
    <cellStyle name="40 % - Markeringsfarve3 3 2 3 5" xfId="8778" xr:uid="{00000000-0005-0000-0000-00003D430000}"/>
    <cellStyle name="40 % - Markeringsfarve3 3 2 3 5 2" xfId="16567" xr:uid="{00000000-0005-0000-0000-00003E430000}"/>
    <cellStyle name="40 % - Markeringsfarve3 3 2 3 5 2 2" xfId="34518" xr:uid="{00000000-0005-0000-0000-00003F430000}"/>
    <cellStyle name="40 % - Markeringsfarve3 3 2 3 5 3" xfId="27517" xr:uid="{00000000-0005-0000-0000-000040430000}"/>
    <cellStyle name="40 % - Markeringsfarve3 3 2 3 6" xfId="15026" xr:uid="{00000000-0005-0000-0000-000041430000}"/>
    <cellStyle name="40 % - Markeringsfarve3 3 2 3 6 2" xfId="32983" xr:uid="{00000000-0005-0000-0000-000042430000}"/>
    <cellStyle name="40 % - Markeringsfarve3 3 2 3 7" xfId="25981" xr:uid="{00000000-0005-0000-0000-000043430000}"/>
    <cellStyle name="40 % - Markeringsfarve3 3 2 4" xfId="6606" xr:uid="{00000000-0005-0000-0000-000044430000}"/>
    <cellStyle name="40 % - Markeringsfarve3 3 2 4 2" xfId="6607" xr:uid="{00000000-0005-0000-0000-000045430000}"/>
    <cellStyle name="40 % - Markeringsfarve3 3 2 4 2 2" xfId="6608" xr:uid="{00000000-0005-0000-0000-000046430000}"/>
    <cellStyle name="40 % - Markeringsfarve3 3 2 4 2 2 2" xfId="10801" xr:uid="{00000000-0005-0000-0000-000047430000}"/>
    <cellStyle name="40 % - Markeringsfarve3 3 2 4 2 2 2 2" xfId="18573" xr:uid="{00000000-0005-0000-0000-000048430000}"/>
    <cellStyle name="40 % - Markeringsfarve3 3 2 4 2 2 2 2 2" xfId="36524" xr:uid="{00000000-0005-0000-0000-000049430000}"/>
    <cellStyle name="40 % - Markeringsfarve3 3 2 4 2 2 2 3" xfId="29523" xr:uid="{00000000-0005-0000-0000-00004A430000}"/>
    <cellStyle name="40 % - Markeringsfarve3 3 2 4 2 2 3" xfId="15033" xr:uid="{00000000-0005-0000-0000-00004B430000}"/>
    <cellStyle name="40 % - Markeringsfarve3 3 2 4 2 2 3 2" xfId="32990" xr:uid="{00000000-0005-0000-0000-00004C430000}"/>
    <cellStyle name="40 % - Markeringsfarve3 3 2 4 2 2 4" xfId="25988" xr:uid="{00000000-0005-0000-0000-00004D430000}"/>
    <cellStyle name="40 % - Markeringsfarve3 3 2 4 2 3" xfId="9339" xr:uid="{00000000-0005-0000-0000-00004E430000}"/>
    <cellStyle name="40 % - Markeringsfarve3 3 2 4 2 3 2" xfId="17124" xr:uid="{00000000-0005-0000-0000-00004F430000}"/>
    <cellStyle name="40 % - Markeringsfarve3 3 2 4 2 3 2 2" xfId="35075" xr:uid="{00000000-0005-0000-0000-000050430000}"/>
    <cellStyle name="40 % - Markeringsfarve3 3 2 4 2 3 3" xfId="28074" xr:uid="{00000000-0005-0000-0000-000051430000}"/>
    <cellStyle name="40 % - Markeringsfarve3 3 2 4 2 4" xfId="15032" xr:uid="{00000000-0005-0000-0000-000052430000}"/>
    <cellStyle name="40 % - Markeringsfarve3 3 2 4 2 4 2" xfId="32989" xr:uid="{00000000-0005-0000-0000-000053430000}"/>
    <cellStyle name="40 % - Markeringsfarve3 3 2 4 2 5" xfId="25987" xr:uid="{00000000-0005-0000-0000-000054430000}"/>
    <cellStyle name="40 % - Markeringsfarve3 3 2 4 3" xfId="6609" xr:uid="{00000000-0005-0000-0000-000055430000}"/>
    <cellStyle name="40 % - Markeringsfarve3 3 2 4 3 2" xfId="10077" xr:uid="{00000000-0005-0000-0000-000056430000}"/>
    <cellStyle name="40 % - Markeringsfarve3 3 2 4 3 2 2" xfId="17858" xr:uid="{00000000-0005-0000-0000-000057430000}"/>
    <cellStyle name="40 % - Markeringsfarve3 3 2 4 3 2 2 2" xfId="35809" xr:uid="{00000000-0005-0000-0000-000058430000}"/>
    <cellStyle name="40 % - Markeringsfarve3 3 2 4 3 2 3" xfId="28808" xr:uid="{00000000-0005-0000-0000-000059430000}"/>
    <cellStyle name="40 % - Markeringsfarve3 3 2 4 3 3" xfId="15034" xr:uid="{00000000-0005-0000-0000-00005A430000}"/>
    <cellStyle name="40 % - Markeringsfarve3 3 2 4 3 3 2" xfId="32991" xr:uid="{00000000-0005-0000-0000-00005B430000}"/>
    <cellStyle name="40 % - Markeringsfarve3 3 2 4 3 4" xfId="25989" xr:uid="{00000000-0005-0000-0000-00005C430000}"/>
    <cellStyle name="40 % - Markeringsfarve3 3 2 4 4" xfId="6610" xr:uid="{00000000-0005-0000-0000-00005D430000}"/>
    <cellStyle name="40 % - Markeringsfarve3 3 2 4 4 2" xfId="11537" xr:uid="{00000000-0005-0000-0000-00005E430000}"/>
    <cellStyle name="40 % - Markeringsfarve3 3 2 4 4 2 2" xfId="19291" xr:uid="{00000000-0005-0000-0000-00005F430000}"/>
    <cellStyle name="40 % - Markeringsfarve3 3 2 4 4 2 2 2" xfId="37242" xr:uid="{00000000-0005-0000-0000-000060430000}"/>
    <cellStyle name="40 % - Markeringsfarve3 3 2 4 4 2 3" xfId="30241" xr:uid="{00000000-0005-0000-0000-000061430000}"/>
    <cellStyle name="40 % - Markeringsfarve3 3 2 4 4 3" xfId="15035" xr:uid="{00000000-0005-0000-0000-000062430000}"/>
    <cellStyle name="40 % - Markeringsfarve3 3 2 4 4 3 2" xfId="32992" xr:uid="{00000000-0005-0000-0000-000063430000}"/>
    <cellStyle name="40 % - Markeringsfarve3 3 2 4 4 4" xfId="25990" xr:uid="{00000000-0005-0000-0000-000064430000}"/>
    <cellStyle name="40 % - Markeringsfarve3 3 2 4 5" xfId="8779" xr:uid="{00000000-0005-0000-0000-000065430000}"/>
    <cellStyle name="40 % - Markeringsfarve3 3 2 4 5 2" xfId="16568" xr:uid="{00000000-0005-0000-0000-000066430000}"/>
    <cellStyle name="40 % - Markeringsfarve3 3 2 4 5 2 2" xfId="34519" xr:uid="{00000000-0005-0000-0000-000067430000}"/>
    <cellStyle name="40 % - Markeringsfarve3 3 2 4 5 3" xfId="27518" xr:uid="{00000000-0005-0000-0000-000068430000}"/>
    <cellStyle name="40 % - Markeringsfarve3 3 2 4 6" xfId="15031" xr:uid="{00000000-0005-0000-0000-000069430000}"/>
    <cellStyle name="40 % - Markeringsfarve3 3 2 4 6 2" xfId="32988" xr:uid="{00000000-0005-0000-0000-00006A430000}"/>
    <cellStyle name="40 % - Markeringsfarve3 3 2 4 7" xfId="25986" xr:uid="{00000000-0005-0000-0000-00006B430000}"/>
    <cellStyle name="40 % - Markeringsfarve3 3 2 5" xfId="6611" xr:uid="{00000000-0005-0000-0000-00006C430000}"/>
    <cellStyle name="40 % - Markeringsfarve3 3 2 5 2" xfId="6612" xr:uid="{00000000-0005-0000-0000-00006D430000}"/>
    <cellStyle name="40 % - Markeringsfarve3 3 2 5 2 2" xfId="6613" xr:uid="{00000000-0005-0000-0000-00006E430000}"/>
    <cellStyle name="40 % - Markeringsfarve3 3 2 5 2 2 2" xfId="10918" xr:uid="{00000000-0005-0000-0000-00006F430000}"/>
    <cellStyle name="40 % - Markeringsfarve3 3 2 5 2 2 2 2" xfId="18690" xr:uid="{00000000-0005-0000-0000-000070430000}"/>
    <cellStyle name="40 % - Markeringsfarve3 3 2 5 2 2 2 2 2" xfId="36641" xr:uid="{00000000-0005-0000-0000-000071430000}"/>
    <cellStyle name="40 % - Markeringsfarve3 3 2 5 2 2 2 3" xfId="29640" xr:uid="{00000000-0005-0000-0000-000072430000}"/>
    <cellStyle name="40 % - Markeringsfarve3 3 2 5 2 2 3" xfId="15038" xr:uid="{00000000-0005-0000-0000-000073430000}"/>
    <cellStyle name="40 % - Markeringsfarve3 3 2 5 2 2 3 2" xfId="32995" xr:uid="{00000000-0005-0000-0000-000074430000}"/>
    <cellStyle name="40 % - Markeringsfarve3 3 2 5 2 2 4" xfId="25993" xr:uid="{00000000-0005-0000-0000-000075430000}"/>
    <cellStyle name="40 % - Markeringsfarve3 3 2 5 2 3" xfId="9438" xr:uid="{00000000-0005-0000-0000-000076430000}"/>
    <cellStyle name="40 % - Markeringsfarve3 3 2 5 2 3 2" xfId="17223" xr:uid="{00000000-0005-0000-0000-000077430000}"/>
    <cellStyle name="40 % - Markeringsfarve3 3 2 5 2 3 2 2" xfId="35174" xr:uid="{00000000-0005-0000-0000-000078430000}"/>
    <cellStyle name="40 % - Markeringsfarve3 3 2 5 2 3 3" xfId="28173" xr:uid="{00000000-0005-0000-0000-000079430000}"/>
    <cellStyle name="40 % - Markeringsfarve3 3 2 5 2 4" xfId="15037" xr:uid="{00000000-0005-0000-0000-00007A430000}"/>
    <cellStyle name="40 % - Markeringsfarve3 3 2 5 2 4 2" xfId="32994" xr:uid="{00000000-0005-0000-0000-00007B430000}"/>
    <cellStyle name="40 % - Markeringsfarve3 3 2 5 2 5" xfId="25992" xr:uid="{00000000-0005-0000-0000-00007C430000}"/>
    <cellStyle name="40 % - Markeringsfarve3 3 2 5 3" xfId="6614" xr:uid="{00000000-0005-0000-0000-00007D430000}"/>
    <cellStyle name="40 % - Markeringsfarve3 3 2 5 3 2" xfId="10194" xr:uid="{00000000-0005-0000-0000-00007E430000}"/>
    <cellStyle name="40 % - Markeringsfarve3 3 2 5 3 2 2" xfId="17975" xr:uid="{00000000-0005-0000-0000-00007F430000}"/>
    <cellStyle name="40 % - Markeringsfarve3 3 2 5 3 2 2 2" xfId="35926" xr:uid="{00000000-0005-0000-0000-000080430000}"/>
    <cellStyle name="40 % - Markeringsfarve3 3 2 5 3 2 3" xfId="28925" xr:uid="{00000000-0005-0000-0000-000081430000}"/>
    <cellStyle name="40 % - Markeringsfarve3 3 2 5 3 3" xfId="15039" xr:uid="{00000000-0005-0000-0000-000082430000}"/>
    <cellStyle name="40 % - Markeringsfarve3 3 2 5 3 3 2" xfId="32996" xr:uid="{00000000-0005-0000-0000-000083430000}"/>
    <cellStyle name="40 % - Markeringsfarve3 3 2 5 3 4" xfId="25994" xr:uid="{00000000-0005-0000-0000-000084430000}"/>
    <cellStyle name="40 % - Markeringsfarve3 3 2 5 4" xfId="6615" xr:uid="{00000000-0005-0000-0000-000085430000}"/>
    <cellStyle name="40 % - Markeringsfarve3 3 2 5 4 2" xfId="11186" xr:uid="{00000000-0005-0000-0000-000086430000}"/>
    <cellStyle name="40 % - Markeringsfarve3 3 2 5 4 2 2" xfId="18951" xr:uid="{00000000-0005-0000-0000-000087430000}"/>
    <cellStyle name="40 % - Markeringsfarve3 3 2 5 4 2 2 2" xfId="36902" xr:uid="{00000000-0005-0000-0000-000088430000}"/>
    <cellStyle name="40 % - Markeringsfarve3 3 2 5 4 2 3" xfId="29901" xr:uid="{00000000-0005-0000-0000-000089430000}"/>
    <cellStyle name="40 % - Markeringsfarve3 3 2 5 4 3" xfId="15040" xr:uid="{00000000-0005-0000-0000-00008A430000}"/>
    <cellStyle name="40 % - Markeringsfarve3 3 2 5 4 3 2" xfId="32997" xr:uid="{00000000-0005-0000-0000-00008B430000}"/>
    <cellStyle name="40 % - Markeringsfarve3 3 2 5 4 4" xfId="25995" xr:uid="{00000000-0005-0000-0000-00008C430000}"/>
    <cellStyle name="40 % - Markeringsfarve3 3 2 5 5" xfId="8780" xr:uid="{00000000-0005-0000-0000-00008D430000}"/>
    <cellStyle name="40 % - Markeringsfarve3 3 2 5 5 2" xfId="16569" xr:uid="{00000000-0005-0000-0000-00008E430000}"/>
    <cellStyle name="40 % - Markeringsfarve3 3 2 5 5 2 2" xfId="34520" xr:uid="{00000000-0005-0000-0000-00008F430000}"/>
    <cellStyle name="40 % - Markeringsfarve3 3 2 5 5 3" xfId="27519" xr:uid="{00000000-0005-0000-0000-000090430000}"/>
    <cellStyle name="40 % - Markeringsfarve3 3 2 5 6" xfId="15036" xr:uid="{00000000-0005-0000-0000-000091430000}"/>
    <cellStyle name="40 % - Markeringsfarve3 3 2 5 6 2" xfId="32993" xr:uid="{00000000-0005-0000-0000-000092430000}"/>
    <cellStyle name="40 % - Markeringsfarve3 3 2 5 7" xfId="25991" xr:uid="{00000000-0005-0000-0000-000093430000}"/>
    <cellStyle name="40 % - Markeringsfarve3 3 2 6" xfId="6616" xr:uid="{00000000-0005-0000-0000-000094430000}"/>
    <cellStyle name="40 % - Markeringsfarve3 3 2 6 2" xfId="6617" xr:uid="{00000000-0005-0000-0000-000095430000}"/>
    <cellStyle name="40 % - Markeringsfarve3 3 2 6 2 2" xfId="6618" xr:uid="{00000000-0005-0000-0000-000096430000}"/>
    <cellStyle name="40 % - Markeringsfarve3 3 2 6 2 2 2" xfId="11054" xr:uid="{00000000-0005-0000-0000-000097430000}"/>
    <cellStyle name="40 % - Markeringsfarve3 3 2 6 2 2 2 2" xfId="18826" xr:uid="{00000000-0005-0000-0000-000098430000}"/>
    <cellStyle name="40 % - Markeringsfarve3 3 2 6 2 2 2 2 2" xfId="36777" xr:uid="{00000000-0005-0000-0000-000099430000}"/>
    <cellStyle name="40 % - Markeringsfarve3 3 2 6 2 2 2 3" xfId="29776" xr:uid="{00000000-0005-0000-0000-00009A430000}"/>
    <cellStyle name="40 % - Markeringsfarve3 3 2 6 2 2 3" xfId="15043" xr:uid="{00000000-0005-0000-0000-00009B430000}"/>
    <cellStyle name="40 % - Markeringsfarve3 3 2 6 2 2 3 2" xfId="33000" xr:uid="{00000000-0005-0000-0000-00009C430000}"/>
    <cellStyle name="40 % - Markeringsfarve3 3 2 6 2 2 4" xfId="25998" xr:uid="{00000000-0005-0000-0000-00009D430000}"/>
    <cellStyle name="40 % - Markeringsfarve3 3 2 6 2 3" xfId="9547" xr:uid="{00000000-0005-0000-0000-00009E430000}"/>
    <cellStyle name="40 % - Markeringsfarve3 3 2 6 2 3 2" xfId="17332" xr:uid="{00000000-0005-0000-0000-00009F430000}"/>
    <cellStyle name="40 % - Markeringsfarve3 3 2 6 2 3 2 2" xfId="35283" xr:uid="{00000000-0005-0000-0000-0000A0430000}"/>
    <cellStyle name="40 % - Markeringsfarve3 3 2 6 2 3 3" xfId="28282" xr:uid="{00000000-0005-0000-0000-0000A1430000}"/>
    <cellStyle name="40 % - Markeringsfarve3 3 2 6 2 4" xfId="15042" xr:uid="{00000000-0005-0000-0000-0000A2430000}"/>
    <cellStyle name="40 % - Markeringsfarve3 3 2 6 2 4 2" xfId="32999" xr:uid="{00000000-0005-0000-0000-0000A3430000}"/>
    <cellStyle name="40 % - Markeringsfarve3 3 2 6 2 5" xfId="25997" xr:uid="{00000000-0005-0000-0000-0000A4430000}"/>
    <cellStyle name="40 % - Markeringsfarve3 3 2 6 3" xfId="6619" xr:uid="{00000000-0005-0000-0000-0000A5430000}"/>
    <cellStyle name="40 % - Markeringsfarve3 3 2 6 3 2" xfId="10331" xr:uid="{00000000-0005-0000-0000-0000A6430000}"/>
    <cellStyle name="40 % - Markeringsfarve3 3 2 6 3 2 2" xfId="18112" xr:uid="{00000000-0005-0000-0000-0000A7430000}"/>
    <cellStyle name="40 % - Markeringsfarve3 3 2 6 3 2 2 2" xfId="36063" xr:uid="{00000000-0005-0000-0000-0000A8430000}"/>
    <cellStyle name="40 % - Markeringsfarve3 3 2 6 3 2 3" xfId="29062" xr:uid="{00000000-0005-0000-0000-0000A9430000}"/>
    <cellStyle name="40 % - Markeringsfarve3 3 2 6 3 3" xfId="15044" xr:uid="{00000000-0005-0000-0000-0000AA430000}"/>
    <cellStyle name="40 % - Markeringsfarve3 3 2 6 3 3 2" xfId="33001" xr:uid="{00000000-0005-0000-0000-0000AB430000}"/>
    <cellStyle name="40 % - Markeringsfarve3 3 2 6 3 4" xfId="25999" xr:uid="{00000000-0005-0000-0000-0000AC430000}"/>
    <cellStyle name="40 % - Markeringsfarve3 3 2 6 4" xfId="6620" xr:uid="{00000000-0005-0000-0000-0000AD430000}"/>
    <cellStyle name="40 % - Markeringsfarve3 3 2 6 4 2" xfId="11508" xr:uid="{00000000-0005-0000-0000-0000AE430000}"/>
    <cellStyle name="40 % - Markeringsfarve3 3 2 6 4 2 2" xfId="19265" xr:uid="{00000000-0005-0000-0000-0000AF430000}"/>
    <cellStyle name="40 % - Markeringsfarve3 3 2 6 4 2 2 2" xfId="37216" xr:uid="{00000000-0005-0000-0000-0000B0430000}"/>
    <cellStyle name="40 % - Markeringsfarve3 3 2 6 4 2 3" xfId="30215" xr:uid="{00000000-0005-0000-0000-0000B1430000}"/>
    <cellStyle name="40 % - Markeringsfarve3 3 2 6 4 3" xfId="15045" xr:uid="{00000000-0005-0000-0000-0000B2430000}"/>
    <cellStyle name="40 % - Markeringsfarve3 3 2 6 4 3 2" xfId="33002" xr:uid="{00000000-0005-0000-0000-0000B3430000}"/>
    <cellStyle name="40 % - Markeringsfarve3 3 2 6 4 4" xfId="26000" xr:uid="{00000000-0005-0000-0000-0000B4430000}"/>
    <cellStyle name="40 % - Markeringsfarve3 3 2 6 5" xfId="8781" xr:uid="{00000000-0005-0000-0000-0000B5430000}"/>
    <cellStyle name="40 % - Markeringsfarve3 3 2 6 5 2" xfId="16570" xr:uid="{00000000-0005-0000-0000-0000B6430000}"/>
    <cellStyle name="40 % - Markeringsfarve3 3 2 6 5 2 2" xfId="34521" xr:uid="{00000000-0005-0000-0000-0000B7430000}"/>
    <cellStyle name="40 % - Markeringsfarve3 3 2 6 5 3" xfId="27520" xr:uid="{00000000-0005-0000-0000-0000B8430000}"/>
    <cellStyle name="40 % - Markeringsfarve3 3 2 6 6" xfId="15041" xr:uid="{00000000-0005-0000-0000-0000B9430000}"/>
    <cellStyle name="40 % - Markeringsfarve3 3 2 6 6 2" xfId="32998" xr:uid="{00000000-0005-0000-0000-0000BA430000}"/>
    <cellStyle name="40 % - Markeringsfarve3 3 2 6 7" xfId="25996" xr:uid="{00000000-0005-0000-0000-0000BB430000}"/>
    <cellStyle name="40 % - Markeringsfarve3 3 2 7" xfId="6621" xr:uid="{00000000-0005-0000-0000-0000BC430000}"/>
    <cellStyle name="40 % - Markeringsfarve3 3 2 7 2" xfId="6622" xr:uid="{00000000-0005-0000-0000-0000BD430000}"/>
    <cellStyle name="40 % - Markeringsfarve3 3 2 7 2 2" xfId="10444" xr:uid="{00000000-0005-0000-0000-0000BE430000}"/>
    <cellStyle name="40 % - Markeringsfarve3 3 2 7 2 2 2" xfId="18216" xr:uid="{00000000-0005-0000-0000-0000BF430000}"/>
    <cellStyle name="40 % - Markeringsfarve3 3 2 7 2 2 2 2" xfId="36167" xr:uid="{00000000-0005-0000-0000-0000C0430000}"/>
    <cellStyle name="40 % - Markeringsfarve3 3 2 7 2 2 3" xfId="29166" xr:uid="{00000000-0005-0000-0000-0000C1430000}"/>
    <cellStyle name="40 % - Markeringsfarve3 3 2 7 2 3" xfId="15047" xr:uid="{00000000-0005-0000-0000-0000C2430000}"/>
    <cellStyle name="40 % - Markeringsfarve3 3 2 7 2 3 2" xfId="33004" xr:uid="{00000000-0005-0000-0000-0000C3430000}"/>
    <cellStyle name="40 % - Markeringsfarve3 3 2 7 2 4" xfId="26002" xr:uid="{00000000-0005-0000-0000-0000C4430000}"/>
    <cellStyle name="40 % - Markeringsfarve3 3 2 7 3" xfId="9038" xr:uid="{00000000-0005-0000-0000-0000C5430000}"/>
    <cellStyle name="40 % - Markeringsfarve3 3 2 7 3 2" xfId="16826" xr:uid="{00000000-0005-0000-0000-0000C6430000}"/>
    <cellStyle name="40 % - Markeringsfarve3 3 2 7 3 2 2" xfId="34777" xr:uid="{00000000-0005-0000-0000-0000C7430000}"/>
    <cellStyle name="40 % - Markeringsfarve3 3 2 7 3 3" xfId="27776" xr:uid="{00000000-0005-0000-0000-0000C8430000}"/>
    <cellStyle name="40 % - Markeringsfarve3 3 2 7 4" xfId="15046" xr:uid="{00000000-0005-0000-0000-0000C9430000}"/>
    <cellStyle name="40 % - Markeringsfarve3 3 2 7 4 2" xfId="33003" xr:uid="{00000000-0005-0000-0000-0000CA430000}"/>
    <cellStyle name="40 % - Markeringsfarve3 3 2 7 5" xfId="26001" xr:uid="{00000000-0005-0000-0000-0000CB430000}"/>
    <cellStyle name="40 % - Markeringsfarve3 3 2 8" xfId="6623" xr:uid="{00000000-0005-0000-0000-0000CC430000}"/>
    <cellStyle name="40 % - Markeringsfarve3 3 2 8 2" xfId="9672" xr:uid="{00000000-0005-0000-0000-0000CD430000}"/>
    <cellStyle name="40 % - Markeringsfarve3 3 2 8 2 2" xfId="17454" xr:uid="{00000000-0005-0000-0000-0000CE430000}"/>
    <cellStyle name="40 % - Markeringsfarve3 3 2 8 2 2 2" xfId="35405" xr:uid="{00000000-0005-0000-0000-0000CF430000}"/>
    <cellStyle name="40 % - Markeringsfarve3 3 2 8 2 3" xfId="28404" xr:uid="{00000000-0005-0000-0000-0000D0430000}"/>
    <cellStyle name="40 % - Markeringsfarve3 3 2 8 3" xfId="15048" xr:uid="{00000000-0005-0000-0000-0000D1430000}"/>
    <cellStyle name="40 % - Markeringsfarve3 3 2 8 3 2" xfId="33005" xr:uid="{00000000-0005-0000-0000-0000D2430000}"/>
    <cellStyle name="40 % - Markeringsfarve3 3 2 8 4" xfId="26003" xr:uid="{00000000-0005-0000-0000-0000D3430000}"/>
    <cellStyle name="40 % - Markeringsfarve3 3 2 9" xfId="6624" xr:uid="{00000000-0005-0000-0000-0000D4430000}"/>
    <cellStyle name="40 % - Markeringsfarve3 3 2 9 2" xfId="11363" xr:uid="{00000000-0005-0000-0000-0000D5430000}"/>
    <cellStyle name="40 % - Markeringsfarve3 3 2 9 2 2" xfId="19125" xr:uid="{00000000-0005-0000-0000-0000D6430000}"/>
    <cellStyle name="40 % - Markeringsfarve3 3 2 9 2 2 2" xfId="37076" xr:uid="{00000000-0005-0000-0000-0000D7430000}"/>
    <cellStyle name="40 % - Markeringsfarve3 3 2 9 2 3" xfId="30075" xr:uid="{00000000-0005-0000-0000-0000D8430000}"/>
    <cellStyle name="40 % - Markeringsfarve3 3 2 9 3" xfId="15049" xr:uid="{00000000-0005-0000-0000-0000D9430000}"/>
    <cellStyle name="40 % - Markeringsfarve3 3 2 9 3 2" xfId="33006" xr:uid="{00000000-0005-0000-0000-0000DA430000}"/>
    <cellStyle name="40 % - Markeringsfarve3 3 2 9 4" xfId="26004" xr:uid="{00000000-0005-0000-0000-0000DB430000}"/>
    <cellStyle name="40 % - Markeringsfarve3 3 3" xfId="6625" xr:uid="{00000000-0005-0000-0000-0000DC430000}"/>
    <cellStyle name="40 % - Markeringsfarve3 3 3 10" xfId="8782" xr:uid="{00000000-0005-0000-0000-0000DD430000}"/>
    <cellStyle name="40 % - Markeringsfarve3 3 3 10 2" xfId="16571" xr:uid="{00000000-0005-0000-0000-0000DE430000}"/>
    <cellStyle name="40 % - Markeringsfarve3 3 3 10 2 2" xfId="34522" xr:uid="{00000000-0005-0000-0000-0000DF430000}"/>
    <cellStyle name="40 % - Markeringsfarve3 3 3 10 3" xfId="27521" xr:uid="{00000000-0005-0000-0000-0000E0430000}"/>
    <cellStyle name="40 % - Markeringsfarve3 3 3 11" xfId="15050" xr:uid="{00000000-0005-0000-0000-0000E1430000}"/>
    <cellStyle name="40 % - Markeringsfarve3 3 3 11 2" xfId="33007" xr:uid="{00000000-0005-0000-0000-0000E2430000}"/>
    <cellStyle name="40 % - Markeringsfarve3 3 3 12" xfId="26005" xr:uid="{00000000-0005-0000-0000-0000E3430000}"/>
    <cellStyle name="40 % - Markeringsfarve3 3 3 2" xfId="6626" xr:uid="{00000000-0005-0000-0000-0000E4430000}"/>
    <cellStyle name="40 % - Markeringsfarve3 3 3 2 2" xfId="6627" xr:uid="{00000000-0005-0000-0000-0000E5430000}"/>
    <cellStyle name="40 % - Markeringsfarve3 3 3 2 2 2" xfId="6628" xr:uid="{00000000-0005-0000-0000-0000E6430000}"/>
    <cellStyle name="40 % - Markeringsfarve3 3 3 2 2 2 2" xfId="10602" xr:uid="{00000000-0005-0000-0000-0000E7430000}"/>
    <cellStyle name="40 % - Markeringsfarve3 3 3 2 2 2 2 2" xfId="18374" xr:uid="{00000000-0005-0000-0000-0000E8430000}"/>
    <cellStyle name="40 % - Markeringsfarve3 3 3 2 2 2 2 2 2" xfId="36325" xr:uid="{00000000-0005-0000-0000-0000E9430000}"/>
    <cellStyle name="40 % - Markeringsfarve3 3 3 2 2 2 2 3" xfId="29324" xr:uid="{00000000-0005-0000-0000-0000EA430000}"/>
    <cellStyle name="40 % - Markeringsfarve3 3 3 2 2 2 3" xfId="15053" xr:uid="{00000000-0005-0000-0000-0000EB430000}"/>
    <cellStyle name="40 % - Markeringsfarve3 3 3 2 2 2 3 2" xfId="33010" xr:uid="{00000000-0005-0000-0000-0000EC430000}"/>
    <cellStyle name="40 % - Markeringsfarve3 3 3 2 2 2 4" xfId="26008" xr:uid="{00000000-0005-0000-0000-0000ED430000}"/>
    <cellStyle name="40 % - Markeringsfarve3 3 3 2 2 3" xfId="9170" xr:uid="{00000000-0005-0000-0000-0000EE430000}"/>
    <cellStyle name="40 % - Markeringsfarve3 3 3 2 2 3 2" xfId="16958" xr:uid="{00000000-0005-0000-0000-0000EF430000}"/>
    <cellStyle name="40 % - Markeringsfarve3 3 3 2 2 3 2 2" xfId="34909" xr:uid="{00000000-0005-0000-0000-0000F0430000}"/>
    <cellStyle name="40 % - Markeringsfarve3 3 3 2 2 3 3" xfId="27908" xr:uid="{00000000-0005-0000-0000-0000F1430000}"/>
    <cellStyle name="40 % - Markeringsfarve3 3 3 2 2 4" xfId="15052" xr:uid="{00000000-0005-0000-0000-0000F2430000}"/>
    <cellStyle name="40 % - Markeringsfarve3 3 3 2 2 4 2" xfId="33009" xr:uid="{00000000-0005-0000-0000-0000F3430000}"/>
    <cellStyle name="40 % - Markeringsfarve3 3 3 2 2 5" xfId="26007" xr:uid="{00000000-0005-0000-0000-0000F4430000}"/>
    <cellStyle name="40 % - Markeringsfarve3 3 3 2 3" xfId="6629" xr:uid="{00000000-0005-0000-0000-0000F5430000}"/>
    <cellStyle name="40 % - Markeringsfarve3 3 3 2 3 2" xfId="9832" xr:uid="{00000000-0005-0000-0000-0000F6430000}"/>
    <cellStyle name="40 % - Markeringsfarve3 3 3 2 3 2 2" xfId="17614" xr:uid="{00000000-0005-0000-0000-0000F7430000}"/>
    <cellStyle name="40 % - Markeringsfarve3 3 3 2 3 2 2 2" xfId="35565" xr:uid="{00000000-0005-0000-0000-0000F8430000}"/>
    <cellStyle name="40 % - Markeringsfarve3 3 3 2 3 2 3" xfId="28564" xr:uid="{00000000-0005-0000-0000-0000F9430000}"/>
    <cellStyle name="40 % - Markeringsfarve3 3 3 2 3 3" xfId="15054" xr:uid="{00000000-0005-0000-0000-0000FA430000}"/>
    <cellStyle name="40 % - Markeringsfarve3 3 3 2 3 3 2" xfId="33011" xr:uid="{00000000-0005-0000-0000-0000FB430000}"/>
    <cellStyle name="40 % - Markeringsfarve3 3 3 2 3 4" xfId="26009" xr:uid="{00000000-0005-0000-0000-0000FC430000}"/>
    <cellStyle name="40 % - Markeringsfarve3 3 3 2 4" xfId="6630" xr:uid="{00000000-0005-0000-0000-0000FD430000}"/>
    <cellStyle name="40 % - Markeringsfarve3 3 3 2 4 2" xfId="11112" xr:uid="{00000000-0005-0000-0000-0000FE430000}"/>
    <cellStyle name="40 % - Markeringsfarve3 3 3 2 4 2 2" xfId="18880" xr:uid="{00000000-0005-0000-0000-0000FF430000}"/>
    <cellStyle name="40 % - Markeringsfarve3 3 3 2 4 2 2 2" xfId="36831" xr:uid="{00000000-0005-0000-0000-000000440000}"/>
    <cellStyle name="40 % - Markeringsfarve3 3 3 2 4 2 3" xfId="29830" xr:uid="{00000000-0005-0000-0000-000001440000}"/>
    <cellStyle name="40 % - Markeringsfarve3 3 3 2 4 3" xfId="15055" xr:uid="{00000000-0005-0000-0000-000002440000}"/>
    <cellStyle name="40 % - Markeringsfarve3 3 3 2 4 3 2" xfId="33012" xr:uid="{00000000-0005-0000-0000-000003440000}"/>
    <cellStyle name="40 % - Markeringsfarve3 3 3 2 4 4" xfId="26010" xr:uid="{00000000-0005-0000-0000-000004440000}"/>
    <cellStyle name="40 % - Markeringsfarve3 3 3 2 5" xfId="8783" xr:uid="{00000000-0005-0000-0000-000005440000}"/>
    <cellStyle name="40 % - Markeringsfarve3 3 3 2 5 2" xfId="16572" xr:uid="{00000000-0005-0000-0000-000006440000}"/>
    <cellStyle name="40 % - Markeringsfarve3 3 3 2 5 2 2" xfId="34523" xr:uid="{00000000-0005-0000-0000-000007440000}"/>
    <cellStyle name="40 % - Markeringsfarve3 3 3 2 5 3" xfId="27522" xr:uid="{00000000-0005-0000-0000-000008440000}"/>
    <cellStyle name="40 % - Markeringsfarve3 3 3 2 6" xfId="15051" xr:uid="{00000000-0005-0000-0000-000009440000}"/>
    <cellStyle name="40 % - Markeringsfarve3 3 3 2 6 2" xfId="33008" xr:uid="{00000000-0005-0000-0000-00000A440000}"/>
    <cellStyle name="40 % - Markeringsfarve3 3 3 2 7" xfId="26006" xr:uid="{00000000-0005-0000-0000-00000B440000}"/>
    <cellStyle name="40 % - Markeringsfarve3 3 3 3" xfId="6631" xr:uid="{00000000-0005-0000-0000-00000C440000}"/>
    <cellStyle name="40 % - Markeringsfarve3 3 3 3 2" xfId="6632" xr:uid="{00000000-0005-0000-0000-00000D440000}"/>
    <cellStyle name="40 % - Markeringsfarve3 3 3 3 2 2" xfId="6633" xr:uid="{00000000-0005-0000-0000-00000E440000}"/>
    <cellStyle name="40 % - Markeringsfarve3 3 3 3 2 2 2" xfId="10700" xr:uid="{00000000-0005-0000-0000-00000F440000}"/>
    <cellStyle name="40 % - Markeringsfarve3 3 3 3 2 2 2 2" xfId="18472" xr:uid="{00000000-0005-0000-0000-000010440000}"/>
    <cellStyle name="40 % - Markeringsfarve3 3 3 3 2 2 2 2 2" xfId="36423" xr:uid="{00000000-0005-0000-0000-000011440000}"/>
    <cellStyle name="40 % - Markeringsfarve3 3 3 3 2 2 2 3" xfId="29422" xr:uid="{00000000-0005-0000-0000-000012440000}"/>
    <cellStyle name="40 % - Markeringsfarve3 3 3 3 2 2 3" xfId="15058" xr:uid="{00000000-0005-0000-0000-000013440000}"/>
    <cellStyle name="40 % - Markeringsfarve3 3 3 3 2 2 3 2" xfId="33015" xr:uid="{00000000-0005-0000-0000-000014440000}"/>
    <cellStyle name="40 % - Markeringsfarve3 3 3 3 2 2 4" xfId="26013" xr:uid="{00000000-0005-0000-0000-000015440000}"/>
    <cellStyle name="40 % - Markeringsfarve3 3 3 3 2 3" xfId="9246" xr:uid="{00000000-0005-0000-0000-000016440000}"/>
    <cellStyle name="40 % - Markeringsfarve3 3 3 3 2 3 2" xfId="17034" xr:uid="{00000000-0005-0000-0000-000017440000}"/>
    <cellStyle name="40 % - Markeringsfarve3 3 3 3 2 3 2 2" xfId="34985" xr:uid="{00000000-0005-0000-0000-000018440000}"/>
    <cellStyle name="40 % - Markeringsfarve3 3 3 3 2 3 3" xfId="27984" xr:uid="{00000000-0005-0000-0000-000019440000}"/>
    <cellStyle name="40 % - Markeringsfarve3 3 3 3 2 4" xfId="15057" xr:uid="{00000000-0005-0000-0000-00001A440000}"/>
    <cellStyle name="40 % - Markeringsfarve3 3 3 3 2 4 2" xfId="33014" xr:uid="{00000000-0005-0000-0000-00001B440000}"/>
    <cellStyle name="40 % - Markeringsfarve3 3 3 3 2 5" xfId="26012" xr:uid="{00000000-0005-0000-0000-00001C440000}"/>
    <cellStyle name="40 % - Markeringsfarve3 3 3 3 3" xfId="6634" xr:uid="{00000000-0005-0000-0000-00001D440000}"/>
    <cellStyle name="40 % - Markeringsfarve3 3 3 3 3 2" xfId="9930" xr:uid="{00000000-0005-0000-0000-00001E440000}"/>
    <cellStyle name="40 % - Markeringsfarve3 3 3 3 3 2 2" xfId="17712" xr:uid="{00000000-0005-0000-0000-00001F440000}"/>
    <cellStyle name="40 % - Markeringsfarve3 3 3 3 3 2 2 2" xfId="35663" xr:uid="{00000000-0005-0000-0000-000020440000}"/>
    <cellStyle name="40 % - Markeringsfarve3 3 3 3 3 2 3" xfId="28662" xr:uid="{00000000-0005-0000-0000-000021440000}"/>
    <cellStyle name="40 % - Markeringsfarve3 3 3 3 3 3" xfId="15059" xr:uid="{00000000-0005-0000-0000-000022440000}"/>
    <cellStyle name="40 % - Markeringsfarve3 3 3 3 3 3 2" xfId="33016" xr:uid="{00000000-0005-0000-0000-000023440000}"/>
    <cellStyle name="40 % - Markeringsfarve3 3 3 3 3 4" xfId="26014" xr:uid="{00000000-0005-0000-0000-000024440000}"/>
    <cellStyle name="40 % - Markeringsfarve3 3 3 3 4" xfId="6635" xr:uid="{00000000-0005-0000-0000-000025440000}"/>
    <cellStyle name="40 % - Markeringsfarve3 3 3 3 4 2" xfId="11453" xr:uid="{00000000-0005-0000-0000-000026440000}"/>
    <cellStyle name="40 % - Markeringsfarve3 3 3 3 4 2 2" xfId="19212" xr:uid="{00000000-0005-0000-0000-000027440000}"/>
    <cellStyle name="40 % - Markeringsfarve3 3 3 3 4 2 2 2" xfId="37163" xr:uid="{00000000-0005-0000-0000-000028440000}"/>
    <cellStyle name="40 % - Markeringsfarve3 3 3 3 4 2 3" xfId="30162" xr:uid="{00000000-0005-0000-0000-000029440000}"/>
    <cellStyle name="40 % - Markeringsfarve3 3 3 3 4 3" xfId="15060" xr:uid="{00000000-0005-0000-0000-00002A440000}"/>
    <cellStyle name="40 % - Markeringsfarve3 3 3 3 4 3 2" xfId="33017" xr:uid="{00000000-0005-0000-0000-00002B440000}"/>
    <cellStyle name="40 % - Markeringsfarve3 3 3 3 4 4" xfId="26015" xr:uid="{00000000-0005-0000-0000-00002C440000}"/>
    <cellStyle name="40 % - Markeringsfarve3 3 3 3 5" xfId="8784" xr:uid="{00000000-0005-0000-0000-00002D440000}"/>
    <cellStyle name="40 % - Markeringsfarve3 3 3 3 5 2" xfId="16573" xr:uid="{00000000-0005-0000-0000-00002E440000}"/>
    <cellStyle name="40 % - Markeringsfarve3 3 3 3 5 2 2" xfId="34524" xr:uid="{00000000-0005-0000-0000-00002F440000}"/>
    <cellStyle name="40 % - Markeringsfarve3 3 3 3 5 3" xfId="27523" xr:uid="{00000000-0005-0000-0000-000030440000}"/>
    <cellStyle name="40 % - Markeringsfarve3 3 3 3 6" xfId="15056" xr:uid="{00000000-0005-0000-0000-000031440000}"/>
    <cellStyle name="40 % - Markeringsfarve3 3 3 3 6 2" xfId="33013" xr:uid="{00000000-0005-0000-0000-000032440000}"/>
    <cellStyle name="40 % - Markeringsfarve3 3 3 3 7" xfId="26011" xr:uid="{00000000-0005-0000-0000-000033440000}"/>
    <cellStyle name="40 % - Markeringsfarve3 3 3 4" xfId="6636" xr:uid="{00000000-0005-0000-0000-000034440000}"/>
    <cellStyle name="40 % - Markeringsfarve3 3 3 4 2" xfId="6637" xr:uid="{00000000-0005-0000-0000-000035440000}"/>
    <cellStyle name="40 % - Markeringsfarve3 3 3 4 2 2" xfId="6638" xr:uid="{00000000-0005-0000-0000-000036440000}"/>
    <cellStyle name="40 % - Markeringsfarve3 3 3 4 2 2 2" xfId="10840" xr:uid="{00000000-0005-0000-0000-000037440000}"/>
    <cellStyle name="40 % - Markeringsfarve3 3 3 4 2 2 2 2" xfId="18612" xr:uid="{00000000-0005-0000-0000-000038440000}"/>
    <cellStyle name="40 % - Markeringsfarve3 3 3 4 2 2 2 2 2" xfId="36563" xr:uid="{00000000-0005-0000-0000-000039440000}"/>
    <cellStyle name="40 % - Markeringsfarve3 3 3 4 2 2 2 3" xfId="29562" xr:uid="{00000000-0005-0000-0000-00003A440000}"/>
    <cellStyle name="40 % - Markeringsfarve3 3 3 4 2 2 3" xfId="15063" xr:uid="{00000000-0005-0000-0000-00003B440000}"/>
    <cellStyle name="40 % - Markeringsfarve3 3 3 4 2 2 3 2" xfId="33020" xr:uid="{00000000-0005-0000-0000-00003C440000}"/>
    <cellStyle name="40 % - Markeringsfarve3 3 3 4 2 2 4" xfId="26018" xr:uid="{00000000-0005-0000-0000-00003D440000}"/>
    <cellStyle name="40 % - Markeringsfarve3 3 3 4 2 3" xfId="9372" xr:uid="{00000000-0005-0000-0000-00003E440000}"/>
    <cellStyle name="40 % - Markeringsfarve3 3 3 4 2 3 2" xfId="17157" xr:uid="{00000000-0005-0000-0000-00003F440000}"/>
    <cellStyle name="40 % - Markeringsfarve3 3 3 4 2 3 2 2" xfId="35108" xr:uid="{00000000-0005-0000-0000-000040440000}"/>
    <cellStyle name="40 % - Markeringsfarve3 3 3 4 2 3 3" xfId="28107" xr:uid="{00000000-0005-0000-0000-000041440000}"/>
    <cellStyle name="40 % - Markeringsfarve3 3 3 4 2 4" xfId="15062" xr:uid="{00000000-0005-0000-0000-000042440000}"/>
    <cellStyle name="40 % - Markeringsfarve3 3 3 4 2 4 2" xfId="33019" xr:uid="{00000000-0005-0000-0000-000043440000}"/>
    <cellStyle name="40 % - Markeringsfarve3 3 3 4 2 5" xfId="26017" xr:uid="{00000000-0005-0000-0000-000044440000}"/>
    <cellStyle name="40 % - Markeringsfarve3 3 3 4 3" xfId="6639" xr:uid="{00000000-0005-0000-0000-000045440000}"/>
    <cellStyle name="40 % - Markeringsfarve3 3 3 4 3 2" xfId="10116" xr:uid="{00000000-0005-0000-0000-000046440000}"/>
    <cellStyle name="40 % - Markeringsfarve3 3 3 4 3 2 2" xfId="17897" xr:uid="{00000000-0005-0000-0000-000047440000}"/>
    <cellStyle name="40 % - Markeringsfarve3 3 3 4 3 2 2 2" xfId="35848" xr:uid="{00000000-0005-0000-0000-000048440000}"/>
    <cellStyle name="40 % - Markeringsfarve3 3 3 4 3 2 3" xfId="28847" xr:uid="{00000000-0005-0000-0000-000049440000}"/>
    <cellStyle name="40 % - Markeringsfarve3 3 3 4 3 3" xfId="15064" xr:uid="{00000000-0005-0000-0000-00004A440000}"/>
    <cellStyle name="40 % - Markeringsfarve3 3 3 4 3 3 2" xfId="33021" xr:uid="{00000000-0005-0000-0000-00004B440000}"/>
    <cellStyle name="40 % - Markeringsfarve3 3 3 4 3 4" xfId="26019" xr:uid="{00000000-0005-0000-0000-00004C440000}"/>
    <cellStyle name="40 % - Markeringsfarve3 3 3 4 4" xfId="6640" xr:uid="{00000000-0005-0000-0000-00004D440000}"/>
    <cellStyle name="40 % - Markeringsfarve3 3 3 4 4 2" xfId="11670" xr:uid="{00000000-0005-0000-0000-00004E440000}"/>
    <cellStyle name="40 % - Markeringsfarve3 3 3 4 4 2 2" xfId="19417" xr:uid="{00000000-0005-0000-0000-00004F440000}"/>
    <cellStyle name="40 % - Markeringsfarve3 3 3 4 4 2 2 2" xfId="37368" xr:uid="{00000000-0005-0000-0000-000050440000}"/>
    <cellStyle name="40 % - Markeringsfarve3 3 3 4 4 2 3" xfId="30367" xr:uid="{00000000-0005-0000-0000-000051440000}"/>
    <cellStyle name="40 % - Markeringsfarve3 3 3 4 4 3" xfId="15065" xr:uid="{00000000-0005-0000-0000-000052440000}"/>
    <cellStyle name="40 % - Markeringsfarve3 3 3 4 4 3 2" xfId="33022" xr:uid="{00000000-0005-0000-0000-000053440000}"/>
    <cellStyle name="40 % - Markeringsfarve3 3 3 4 4 4" xfId="26020" xr:uid="{00000000-0005-0000-0000-000054440000}"/>
    <cellStyle name="40 % - Markeringsfarve3 3 3 4 5" xfId="8785" xr:uid="{00000000-0005-0000-0000-000055440000}"/>
    <cellStyle name="40 % - Markeringsfarve3 3 3 4 5 2" xfId="16574" xr:uid="{00000000-0005-0000-0000-000056440000}"/>
    <cellStyle name="40 % - Markeringsfarve3 3 3 4 5 2 2" xfId="34525" xr:uid="{00000000-0005-0000-0000-000057440000}"/>
    <cellStyle name="40 % - Markeringsfarve3 3 3 4 5 3" xfId="27524" xr:uid="{00000000-0005-0000-0000-000058440000}"/>
    <cellStyle name="40 % - Markeringsfarve3 3 3 4 6" xfId="15061" xr:uid="{00000000-0005-0000-0000-000059440000}"/>
    <cellStyle name="40 % - Markeringsfarve3 3 3 4 6 2" xfId="33018" xr:uid="{00000000-0005-0000-0000-00005A440000}"/>
    <cellStyle name="40 % - Markeringsfarve3 3 3 4 7" xfId="26016" xr:uid="{00000000-0005-0000-0000-00005B440000}"/>
    <cellStyle name="40 % - Markeringsfarve3 3 3 5" xfId="6641" xr:uid="{00000000-0005-0000-0000-00005C440000}"/>
    <cellStyle name="40 % - Markeringsfarve3 3 3 5 2" xfId="6642" xr:uid="{00000000-0005-0000-0000-00005D440000}"/>
    <cellStyle name="40 % - Markeringsfarve3 3 3 5 2 2" xfId="6643" xr:uid="{00000000-0005-0000-0000-00005E440000}"/>
    <cellStyle name="40 % - Markeringsfarve3 3 3 5 2 2 2" xfId="10957" xr:uid="{00000000-0005-0000-0000-00005F440000}"/>
    <cellStyle name="40 % - Markeringsfarve3 3 3 5 2 2 2 2" xfId="18729" xr:uid="{00000000-0005-0000-0000-000060440000}"/>
    <cellStyle name="40 % - Markeringsfarve3 3 3 5 2 2 2 2 2" xfId="36680" xr:uid="{00000000-0005-0000-0000-000061440000}"/>
    <cellStyle name="40 % - Markeringsfarve3 3 3 5 2 2 2 3" xfId="29679" xr:uid="{00000000-0005-0000-0000-000062440000}"/>
    <cellStyle name="40 % - Markeringsfarve3 3 3 5 2 2 3" xfId="15068" xr:uid="{00000000-0005-0000-0000-000063440000}"/>
    <cellStyle name="40 % - Markeringsfarve3 3 3 5 2 2 3 2" xfId="33025" xr:uid="{00000000-0005-0000-0000-000064440000}"/>
    <cellStyle name="40 % - Markeringsfarve3 3 3 5 2 2 4" xfId="26023" xr:uid="{00000000-0005-0000-0000-000065440000}"/>
    <cellStyle name="40 % - Markeringsfarve3 3 3 5 2 3" xfId="9471" xr:uid="{00000000-0005-0000-0000-000066440000}"/>
    <cellStyle name="40 % - Markeringsfarve3 3 3 5 2 3 2" xfId="17256" xr:uid="{00000000-0005-0000-0000-000067440000}"/>
    <cellStyle name="40 % - Markeringsfarve3 3 3 5 2 3 2 2" xfId="35207" xr:uid="{00000000-0005-0000-0000-000068440000}"/>
    <cellStyle name="40 % - Markeringsfarve3 3 3 5 2 3 3" xfId="28206" xr:uid="{00000000-0005-0000-0000-000069440000}"/>
    <cellStyle name="40 % - Markeringsfarve3 3 3 5 2 4" xfId="15067" xr:uid="{00000000-0005-0000-0000-00006A440000}"/>
    <cellStyle name="40 % - Markeringsfarve3 3 3 5 2 4 2" xfId="33024" xr:uid="{00000000-0005-0000-0000-00006B440000}"/>
    <cellStyle name="40 % - Markeringsfarve3 3 3 5 2 5" xfId="26022" xr:uid="{00000000-0005-0000-0000-00006C440000}"/>
    <cellStyle name="40 % - Markeringsfarve3 3 3 5 3" xfId="6644" xr:uid="{00000000-0005-0000-0000-00006D440000}"/>
    <cellStyle name="40 % - Markeringsfarve3 3 3 5 3 2" xfId="10233" xr:uid="{00000000-0005-0000-0000-00006E440000}"/>
    <cellStyle name="40 % - Markeringsfarve3 3 3 5 3 2 2" xfId="18014" xr:uid="{00000000-0005-0000-0000-00006F440000}"/>
    <cellStyle name="40 % - Markeringsfarve3 3 3 5 3 2 2 2" xfId="35965" xr:uid="{00000000-0005-0000-0000-000070440000}"/>
    <cellStyle name="40 % - Markeringsfarve3 3 3 5 3 2 3" xfId="28964" xr:uid="{00000000-0005-0000-0000-000071440000}"/>
    <cellStyle name="40 % - Markeringsfarve3 3 3 5 3 3" xfId="15069" xr:uid="{00000000-0005-0000-0000-000072440000}"/>
    <cellStyle name="40 % - Markeringsfarve3 3 3 5 3 3 2" xfId="33026" xr:uid="{00000000-0005-0000-0000-000073440000}"/>
    <cellStyle name="40 % - Markeringsfarve3 3 3 5 3 4" xfId="26024" xr:uid="{00000000-0005-0000-0000-000074440000}"/>
    <cellStyle name="40 % - Markeringsfarve3 3 3 5 4" xfId="6645" xr:uid="{00000000-0005-0000-0000-000075440000}"/>
    <cellStyle name="40 % - Markeringsfarve3 3 3 5 4 2" xfId="11390" xr:uid="{00000000-0005-0000-0000-000076440000}"/>
    <cellStyle name="40 % - Markeringsfarve3 3 3 5 4 2 2" xfId="19150" xr:uid="{00000000-0005-0000-0000-000077440000}"/>
    <cellStyle name="40 % - Markeringsfarve3 3 3 5 4 2 2 2" xfId="37101" xr:uid="{00000000-0005-0000-0000-000078440000}"/>
    <cellStyle name="40 % - Markeringsfarve3 3 3 5 4 2 3" xfId="30100" xr:uid="{00000000-0005-0000-0000-000079440000}"/>
    <cellStyle name="40 % - Markeringsfarve3 3 3 5 4 3" xfId="15070" xr:uid="{00000000-0005-0000-0000-00007A440000}"/>
    <cellStyle name="40 % - Markeringsfarve3 3 3 5 4 3 2" xfId="33027" xr:uid="{00000000-0005-0000-0000-00007B440000}"/>
    <cellStyle name="40 % - Markeringsfarve3 3 3 5 4 4" xfId="26025" xr:uid="{00000000-0005-0000-0000-00007C440000}"/>
    <cellStyle name="40 % - Markeringsfarve3 3 3 5 5" xfId="8786" xr:uid="{00000000-0005-0000-0000-00007D440000}"/>
    <cellStyle name="40 % - Markeringsfarve3 3 3 5 5 2" xfId="16575" xr:uid="{00000000-0005-0000-0000-00007E440000}"/>
    <cellStyle name="40 % - Markeringsfarve3 3 3 5 5 2 2" xfId="34526" xr:uid="{00000000-0005-0000-0000-00007F440000}"/>
    <cellStyle name="40 % - Markeringsfarve3 3 3 5 5 3" xfId="27525" xr:uid="{00000000-0005-0000-0000-000080440000}"/>
    <cellStyle name="40 % - Markeringsfarve3 3 3 5 6" xfId="15066" xr:uid="{00000000-0005-0000-0000-000081440000}"/>
    <cellStyle name="40 % - Markeringsfarve3 3 3 5 6 2" xfId="33023" xr:uid="{00000000-0005-0000-0000-000082440000}"/>
    <cellStyle name="40 % - Markeringsfarve3 3 3 5 7" xfId="26021" xr:uid="{00000000-0005-0000-0000-000083440000}"/>
    <cellStyle name="40 % - Markeringsfarve3 3 3 6" xfId="6646" xr:uid="{00000000-0005-0000-0000-000084440000}"/>
    <cellStyle name="40 % - Markeringsfarve3 3 3 6 2" xfId="6647" xr:uid="{00000000-0005-0000-0000-000085440000}"/>
    <cellStyle name="40 % - Markeringsfarve3 3 3 6 2 2" xfId="6648" xr:uid="{00000000-0005-0000-0000-000086440000}"/>
    <cellStyle name="40 % - Markeringsfarve3 3 3 6 2 2 2" xfId="11055" xr:uid="{00000000-0005-0000-0000-000087440000}"/>
    <cellStyle name="40 % - Markeringsfarve3 3 3 6 2 2 2 2" xfId="18827" xr:uid="{00000000-0005-0000-0000-000088440000}"/>
    <cellStyle name="40 % - Markeringsfarve3 3 3 6 2 2 2 2 2" xfId="36778" xr:uid="{00000000-0005-0000-0000-000089440000}"/>
    <cellStyle name="40 % - Markeringsfarve3 3 3 6 2 2 2 3" xfId="29777" xr:uid="{00000000-0005-0000-0000-00008A440000}"/>
    <cellStyle name="40 % - Markeringsfarve3 3 3 6 2 2 3" xfId="15073" xr:uid="{00000000-0005-0000-0000-00008B440000}"/>
    <cellStyle name="40 % - Markeringsfarve3 3 3 6 2 2 3 2" xfId="33030" xr:uid="{00000000-0005-0000-0000-00008C440000}"/>
    <cellStyle name="40 % - Markeringsfarve3 3 3 6 2 2 4" xfId="26028" xr:uid="{00000000-0005-0000-0000-00008D440000}"/>
    <cellStyle name="40 % - Markeringsfarve3 3 3 6 2 3" xfId="9548" xr:uid="{00000000-0005-0000-0000-00008E440000}"/>
    <cellStyle name="40 % - Markeringsfarve3 3 3 6 2 3 2" xfId="17333" xr:uid="{00000000-0005-0000-0000-00008F440000}"/>
    <cellStyle name="40 % - Markeringsfarve3 3 3 6 2 3 2 2" xfId="35284" xr:uid="{00000000-0005-0000-0000-000090440000}"/>
    <cellStyle name="40 % - Markeringsfarve3 3 3 6 2 3 3" xfId="28283" xr:uid="{00000000-0005-0000-0000-000091440000}"/>
    <cellStyle name="40 % - Markeringsfarve3 3 3 6 2 4" xfId="15072" xr:uid="{00000000-0005-0000-0000-000092440000}"/>
    <cellStyle name="40 % - Markeringsfarve3 3 3 6 2 4 2" xfId="33029" xr:uid="{00000000-0005-0000-0000-000093440000}"/>
    <cellStyle name="40 % - Markeringsfarve3 3 3 6 2 5" xfId="26027" xr:uid="{00000000-0005-0000-0000-000094440000}"/>
    <cellStyle name="40 % - Markeringsfarve3 3 3 6 3" xfId="6649" xr:uid="{00000000-0005-0000-0000-000095440000}"/>
    <cellStyle name="40 % - Markeringsfarve3 3 3 6 3 2" xfId="10332" xr:uid="{00000000-0005-0000-0000-000096440000}"/>
    <cellStyle name="40 % - Markeringsfarve3 3 3 6 3 2 2" xfId="18113" xr:uid="{00000000-0005-0000-0000-000097440000}"/>
    <cellStyle name="40 % - Markeringsfarve3 3 3 6 3 2 2 2" xfId="36064" xr:uid="{00000000-0005-0000-0000-000098440000}"/>
    <cellStyle name="40 % - Markeringsfarve3 3 3 6 3 2 3" xfId="29063" xr:uid="{00000000-0005-0000-0000-000099440000}"/>
    <cellStyle name="40 % - Markeringsfarve3 3 3 6 3 3" xfId="15074" xr:uid="{00000000-0005-0000-0000-00009A440000}"/>
    <cellStyle name="40 % - Markeringsfarve3 3 3 6 3 3 2" xfId="33031" xr:uid="{00000000-0005-0000-0000-00009B440000}"/>
    <cellStyle name="40 % - Markeringsfarve3 3 3 6 3 4" xfId="26029" xr:uid="{00000000-0005-0000-0000-00009C440000}"/>
    <cellStyle name="40 % - Markeringsfarve3 3 3 6 4" xfId="6650" xr:uid="{00000000-0005-0000-0000-00009D440000}"/>
    <cellStyle name="40 % - Markeringsfarve3 3 3 6 4 2" xfId="11626" xr:uid="{00000000-0005-0000-0000-00009E440000}"/>
    <cellStyle name="40 % - Markeringsfarve3 3 3 6 4 2 2" xfId="19377" xr:uid="{00000000-0005-0000-0000-00009F440000}"/>
    <cellStyle name="40 % - Markeringsfarve3 3 3 6 4 2 2 2" xfId="37328" xr:uid="{00000000-0005-0000-0000-0000A0440000}"/>
    <cellStyle name="40 % - Markeringsfarve3 3 3 6 4 2 3" xfId="30327" xr:uid="{00000000-0005-0000-0000-0000A1440000}"/>
    <cellStyle name="40 % - Markeringsfarve3 3 3 6 4 3" xfId="15075" xr:uid="{00000000-0005-0000-0000-0000A2440000}"/>
    <cellStyle name="40 % - Markeringsfarve3 3 3 6 4 3 2" xfId="33032" xr:uid="{00000000-0005-0000-0000-0000A3440000}"/>
    <cellStyle name="40 % - Markeringsfarve3 3 3 6 4 4" xfId="26030" xr:uid="{00000000-0005-0000-0000-0000A4440000}"/>
    <cellStyle name="40 % - Markeringsfarve3 3 3 6 5" xfId="8787" xr:uid="{00000000-0005-0000-0000-0000A5440000}"/>
    <cellStyle name="40 % - Markeringsfarve3 3 3 6 5 2" xfId="16576" xr:uid="{00000000-0005-0000-0000-0000A6440000}"/>
    <cellStyle name="40 % - Markeringsfarve3 3 3 6 5 2 2" xfId="34527" xr:uid="{00000000-0005-0000-0000-0000A7440000}"/>
    <cellStyle name="40 % - Markeringsfarve3 3 3 6 5 3" xfId="27526" xr:uid="{00000000-0005-0000-0000-0000A8440000}"/>
    <cellStyle name="40 % - Markeringsfarve3 3 3 6 6" xfId="15071" xr:uid="{00000000-0005-0000-0000-0000A9440000}"/>
    <cellStyle name="40 % - Markeringsfarve3 3 3 6 6 2" xfId="33028" xr:uid="{00000000-0005-0000-0000-0000AA440000}"/>
    <cellStyle name="40 % - Markeringsfarve3 3 3 6 7" xfId="26026" xr:uid="{00000000-0005-0000-0000-0000AB440000}"/>
    <cellStyle name="40 % - Markeringsfarve3 3 3 7" xfId="6651" xr:uid="{00000000-0005-0000-0000-0000AC440000}"/>
    <cellStyle name="40 % - Markeringsfarve3 3 3 7 2" xfId="6652" xr:uid="{00000000-0005-0000-0000-0000AD440000}"/>
    <cellStyle name="40 % - Markeringsfarve3 3 3 7 2 2" xfId="10483" xr:uid="{00000000-0005-0000-0000-0000AE440000}"/>
    <cellStyle name="40 % - Markeringsfarve3 3 3 7 2 2 2" xfId="18255" xr:uid="{00000000-0005-0000-0000-0000AF440000}"/>
    <cellStyle name="40 % - Markeringsfarve3 3 3 7 2 2 2 2" xfId="36206" xr:uid="{00000000-0005-0000-0000-0000B0440000}"/>
    <cellStyle name="40 % - Markeringsfarve3 3 3 7 2 2 3" xfId="29205" xr:uid="{00000000-0005-0000-0000-0000B1440000}"/>
    <cellStyle name="40 % - Markeringsfarve3 3 3 7 2 3" xfId="15077" xr:uid="{00000000-0005-0000-0000-0000B2440000}"/>
    <cellStyle name="40 % - Markeringsfarve3 3 3 7 2 3 2" xfId="33034" xr:uid="{00000000-0005-0000-0000-0000B3440000}"/>
    <cellStyle name="40 % - Markeringsfarve3 3 3 7 2 4" xfId="26032" xr:uid="{00000000-0005-0000-0000-0000B4440000}"/>
    <cellStyle name="40 % - Markeringsfarve3 3 3 7 3" xfId="9071" xr:uid="{00000000-0005-0000-0000-0000B5440000}"/>
    <cellStyle name="40 % - Markeringsfarve3 3 3 7 3 2" xfId="16859" xr:uid="{00000000-0005-0000-0000-0000B6440000}"/>
    <cellStyle name="40 % - Markeringsfarve3 3 3 7 3 2 2" xfId="34810" xr:uid="{00000000-0005-0000-0000-0000B7440000}"/>
    <cellStyle name="40 % - Markeringsfarve3 3 3 7 3 3" xfId="27809" xr:uid="{00000000-0005-0000-0000-0000B8440000}"/>
    <cellStyle name="40 % - Markeringsfarve3 3 3 7 4" xfId="15076" xr:uid="{00000000-0005-0000-0000-0000B9440000}"/>
    <cellStyle name="40 % - Markeringsfarve3 3 3 7 4 2" xfId="33033" xr:uid="{00000000-0005-0000-0000-0000BA440000}"/>
    <cellStyle name="40 % - Markeringsfarve3 3 3 7 5" xfId="26031" xr:uid="{00000000-0005-0000-0000-0000BB440000}"/>
    <cellStyle name="40 % - Markeringsfarve3 3 3 8" xfId="6653" xr:uid="{00000000-0005-0000-0000-0000BC440000}"/>
    <cellStyle name="40 % - Markeringsfarve3 3 3 8 2" xfId="9711" xr:uid="{00000000-0005-0000-0000-0000BD440000}"/>
    <cellStyle name="40 % - Markeringsfarve3 3 3 8 2 2" xfId="17493" xr:uid="{00000000-0005-0000-0000-0000BE440000}"/>
    <cellStyle name="40 % - Markeringsfarve3 3 3 8 2 2 2" xfId="35444" xr:uid="{00000000-0005-0000-0000-0000BF440000}"/>
    <cellStyle name="40 % - Markeringsfarve3 3 3 8 2 3" xfId="28443" xr:uid="{00000000-0005-0000-0000-0000C0440000}"/>
    <cellStyle name="40 % - Markeringsfarve3 3 3 8 3" xfId="15078" xr:uid="{00000000-0005-0000-0000-0000C1440000}"/>
    <cellStyle name="40 % - Markeringsfarve3 3 3 8 3 2" xfId="33035" xr:uid="{00000000-0005-0000-0000-0000C2440000}"/>
    <cellStyle name="40 % - Markeringsfarve3 3 3 8 4" xfId="26033" xr:uid="{00000000-0005-0000-0000-0000C3440000}"/>
    <cellStyle name="40 % - Markeringsfarve3 3 3 9" xfId="6654" xr:uid="{00000000-0005-0000-0000-0000C4440000}"/>
    <cellStyle name="40 % - Markeringsfarve3 3 3 9 2" xfId="11159" xr:uid="{00000000-0005-0000-0000-0000C5440000}"/>
    <cellStyle name="40 % - Markeringsfarve3 3 3 9 2 2" xfId="18926" xr:uid="{00000000-0005-0000-0000-0000C6440000}"/>
    <cellStyle name="40 % - Markeringsfarve3 3 3 9 2 2 2" xfId="36877" xr:uid="{00000000-0005-0000-0000-0000C7440000}"/>
    <cellStyle name="40 % - Markeringsfarve3 3 3 9 2 3" xfId="29876" xr:uid="{00000000-0005-0000-0000-0000C8440000}"/>
    <cellStyle name="40 % - Markeringsfarve3 3 3 9 3" xfId="15079" xr:uid="{00000000-0005-0000-0000-0000C9440000}"/>
    <cellStyle name="40 % - Markeringsfarve3 3 3 9 3 2" xfId="33036" xr:uid="{00000000-0005-0000-0000-0000CA440000}"/>
    <cellStyle name="40 % - Markeringsfarve3 3 3 9 4" xfId="26034" xr:uid="{00000000-0005-0000-0000-0000CB440000}"/>
    <cellStyle name="40 % - Markeringsfarve3 3 4" xfId="6655" xr:uid="{00000000-0005-0000-0000-0000CC440000}"/>
    <cellStyle name="40 % - Markeringsfarve3 3 4 2" xfId="6656" xr:uid="{00000000-0005-0000-0000-0000CD440000}"/>
    <cellStyle name="40 % - Markeringsfarve3 3 4 2 2" xfId="6657" xr:uid="{00000000-0005-0000-0000-0000CE440000}"/>
    <cellStyle name="40 % - Markeringsfarve3 3 4 2 2 2" xfId="10524" xr:uid="{00000000-0005-0000-0000-0000CF440000}"/>
    <cellStyle name="40 % - Markeringsfarve3 3 4 2 2 2 2" xfId="18296" xr:uid="{00000000-0005-0000-0000-0000D0440000}"/>
    <cellStyle name="40 % - Markeringsfarve3 3 4 2 2 2 2 2" xfId="36247" xr:uid="{00000000-0005-0000-0000-0000D1440000}"/>
    <cellStyle name="40 % - Markeringsfarve3 3 4 2 2 2 3" xfId="29246" xr:uid="{00000000-0005-0000-0000-0000D2440000}"/>
    <cellStyle name="40 % - Markeringsfarve3 3 4 2 2 3" xfId="15082" xr:uid="{00000000-0005-0000-0000-0000D3440000}"/>
    <cellStyle name="40 % - Markeringsfarve3 3 4 2 2 3 2" xfId="33039" xr:uid="{00000000-0005-0000-0000-0000D4440000}"/>
    <cellStyle name="40 % - Markeringsfarve3 3 4 2 2 4" xfId="26037" xr:uid="{00000000-0005-0000-0000-0000D5440000}"/>
    <cellStyle name="40 % - Markeringsfarve3 3 4 2 3" xfId="9104" xr:uid="{00000000-0005-0000-0000-0000D6440000}"/>
    <cellStyle name="40 % - Markeringsfarve3 3 4 2 3 2" xfId="16892" xr:uid="{00000000-0005-0000-0000-0000D7440000}"/>
    <cellStyle name="40 % - Markeringsfarve3 3 4 2 3 2 2" xfId="34843" xr:uid="{00000000-0005-0000-0000-0000D8440000}"/>
    <cellStyle name="40 % - Markeringsfarve3 3 4 2 3 3" xfId="27842" xr:uid="{00000000-0005-0000-0000-0000D9440000}"/>
    <cellStyle name="40 % - Markeringsfarve3 3 4 2 4" xfId="15081" xr:uid="{00000000-0005-0000-0000-0000DA440000}"/>
    <cellStyle name="40 % - Markeringsfarve3 3 4 2 4 2" xfId="33038" xr:uid="{00000000-0005-0000-0000-0000DB440000}"/>
    <cellStyle name="40 % - Markeringsfarve3 3 4 2 5" xfId="26036" xr:uid="{00000000-0005-0000-0000-0000DC440000}"/>
    <cellStyle name="40 % - Markeringsfarve3 3 4 3" xfId="6658" xr:uid="{00000000-0005-0000-0000-0000DD440000}"/>
    <cellStyle name="40 % - Markeringsfarve3 3 4 3 2" xfId="9754" xr:uid="{00000000-0005-0000-0000-0000DE440000}"/>
    <cellStyle name="40 % - Markeringsfarve3 3 4 3 2 2" xfId="17536" xr:uid="{00000000-0005-0000-0000-0000DF440000}"/>
    <cellStyle name="40 % - Markeringsfarve3 3 4 3 2 2 2" xfId="35487" xr:uid="{00000000-0005-0000-0000-0000E0440000}"/>
    <cellStyle name="40 % - Markeringsfarve3 3 4 3 2 3" xfId="28486" xr:uid="{00000000-0005-0000-0000-0000E1440000}"/>
    <cellStyle name="40 % - Markeringsfarve3 3 4 3 3" xfId="15083" xr:uid="{00000000-0005-0000-0000-0000E2440000}"/>
    <cellStyle name="40 % - Markeringsfarve3 3 4 3 3 2" xfId="33040" xr:uid="{00000000-0005-0000-0000-0000E3440000}"/>
    <cellStyle name="40 % - Markeringsfarve3 3 4 3 4" xfId="26038" xr:uid="{00000000-0005-0000-0000-0000E4440000}"/>
    <cellStyle name="40 % - Markeringsfarve3 3 4 4" xfId="6659" xr:uid="{00000000-0005-0000-0000-0000E5440000}"/>
    <cellStyle name="40 % - Markeringsfarve3 3 4 4 2" xfId="11350" xr:uid="{00000000-0005-0000-0000-0000E6440000}"/>
    <cellStyle name="40 % - Markeringsfarve3 3 4 4 2 2" xfId="19113" xr:uid="{00000000-0005-0000-0000-0000E7440000}"/>
    <cellStyle name="40 % - Markeringsfarve3 3 4 4 2 2 2" xfId="37064" xr:uid="{00000000-0005-0000-0000-0000E8440000}"/>
    <cellStyle name="40 % - Markeringsfarve3 3 4 4 2 3" xfId="30063" xr:uid="{00000000-0005-0000-0000-0000E9440000}"/>
    <cellStyle name="40 % - Markeringsfarve3 3 4 4 3" xfId="15084" xr:uid="{00000000-0005-0000-0000-0000EA440000}"/>
    <cellStyle name="40 % - Markeringsfarve3 3 4 4 3 2" xfId="33041" xr:uid="{00000000-0005-0000-0000-0000EB440000}"/>
    <cellStyle name="40 % - Markeringsfarve3 3 4 4 4" xfId="26039" xr:uid="{00000000-0005-0000-0000-0000EC440000}"/>
    <cellStyle name="40 % - Markeringsfarve3 3 4 5" xfId="8788" xr:uid="{00000000-0005-0000-0000-0000ED440000}"/>
    <cellStyle name="40 % - Markeringsfarve3 3 4 5 2" xfId="16577" xr:uid="{00000000-0005-0000-0000-0000EE440000}"/>
    <cellStyle name="40 % - Markeringsfarve3 3 4 5 2 2" xfId="34528" xr:uid="{00000000-0005-0000-0000-0000EF440000}"/>
    <cellStyle name="40 % - Markeringsfarve3 3 4 5 3" xfId="27527" xr:uid="{00000000-0005-0000-0000-0000F0440000}"/>
    <cellStyle name="40 % - Markeringsfarve3 3 4 6" xfId="15080" xr:uid="{00000000-0005-0000-0000-0000F1440000}"/>
    <cellStyle name="40 % - Markeringsfarve3 3 4 6 2" xfId="33037" xr:uid="{00000000-0005-0000-0000-0000F2440000}"/>
    <cellStyle name="40 % - Markeringsfarve3 3 4 7" xfId="26035" xr:uid="{00000000-0005-0000-0000-0000F3440000}"/>
    <cellStyle name="40 % - Markeringsfarve3 3 5" xfId="6660" xr:uid="{00000000-0005-0000-0000-0000F4440000}"/>
    <cellStyle name="40 % - Markeringsfarve3 3 5 2" xfId="6661" xr:uid="{00000000-0005-0000-0000-0000F5440000}"/>
    <cellStyle name="40 % - Markeringsfarve3 3 5 2 2" xfId="6662" xr:uid="{00000000-0005-0000-0000-0000F6440000}"/>
    <cellStyle name="40 % - Markeringsfarve3 3 5 2 2 2" xfId="10698" xr:uid="{00000000-0005-0000-0000-0000F7440000}"/>
    <cellStyle name="40 % - Markeringsfarve3 3 5 2 2 2 2" xfId="18470" xr:uid="{00000000-0005-0000-0000-0000F8440000}"/>
    <cellStyle name="40 % - Markeringsfarve3 3 5 2 2 2 2 2" xfId="36421" xr:uid="{00000000-0005-0000-0000-0000F9440000}"/>
    <cellStyle name="40 % - Markeringsfarve3 3 5 2 2 2 3" xfId="29420" xr:uid="{00000000-0005-0000-0000-0000FA440000}"/>
    <cellStyle name="40 % - Markeringsfarve3 3 5 2 2 3" xfId="15087" xr:uid="{00000000-0005-0000-0000-0000FB440000}"/>
    <cellStyle name="40 % - Markeringsfarve3 3 5 2 2 3 2" xfId="33044" xr:uid="{00000000-0005-0000-0000-0000FC440000}"/>
    <cellStyle name="40 % - Markeringsfarve3 3 5 2 2 4" xfId="26042" xr:uid="{00000000-0005-0000-0000-0000FD440000}"/>
    <cellStyle name="40 % - Markeringsfarve3 3 5 2 3" xfId="9244" xr:uid="{00000000-0005-0000-0000-0000FE440000}"/>
    <cellStyle name="40 % - Markeringsfarve3 3 5 2 3 2" xfId="17032" xr:uid="{00000000-0005-0000-0000-0000FF440000}"/>
    <cellStyle name="40 % - Markeringsfarve3 3 5 2 3 2 2" xfId="34983" xr:uid="{00000000-0005-0000-0000-000000450000}"/>
    <cellStyle name="40 % - Markeringsfarve3 3 5 2 3 3" xfId="27982" xr:uid="{00000000-0005-0000-0000-000001450000}"/>
    <cellStyle name="40 % - Markeringsfarve3 3 5 2 4" xfId="15086" xr:uid="{00000000-0005-0000-0000-000002450000}"/>
    <cellStyle name="40 % - Markeringsfarve3 3 5 2 4 2" xfId="33043" xr:uid="{00000000-0005-0000-0000-000003450000}"/>
    <cellStyle name="40 % - Markeringsfarve3 3 5 2 5" xfId="26041" xr:uid="{00000000-0005-0000-0000-000004450000}"/>
    <cellStyle name="40 % - Markeringsfarve3 3 5 3" xfId="6663" xr:uid="{00000000-0005-0000-0000-000005450000}"/>
    <cellStyle name="40 % - Markeringsfarve3 3 5 3 2" xfId="9928" xr:uid="{00000000-0005-0000-0000-000006450000}"/>
    <cellStyle name="40 % - Markeringsfarve3 3 5 3 2 2" xfId="17710" xr:uid="{00000000-0005-0000-0000-000007450000}"/>
    <cellStyle name="40 % - Markeringsfarve3 3 5 3 2 2 2" xfId="35661" xr:uid="{00000000-0005-0000-0000-000008450000}"/>
    <cellStyle name="40 % - Markeringsfarve3 3 5 3 2 3" xfId="28660" xr:uid="{00000000-0005-0000-0000-000009450000}"/>
    <cellStyle name="40 % - Markeringsfarve3 3 5 3 3" xfId="15088" xr:uid="{00000000-0005-0000-0000-00000A450000}"/>
    <cellStyle name="40 % - Markeringsfarve3 3 5 3 3 2" xfId="33045" xr:uid="{00000000-0005-0000-0000-00000B450000}"/>
    <cellStyle name="40 % - Markeringsfarve3 3 5 3 4" xfId="26043" xr:uid="{00000000-0005-0000-0000-00000C450000}"/>
    <cellStyle name="40 % - Markeringsfarve3 3 5 4" xfId="6664" xr:uid="{00000000-0005-0000-0000-00000D450000}"/>
    <cellStyle name="40 % - Markeringsfarve3 3 5 4 2" xfId="11585" xr:uid="{00000000-0005-0000-0000-00000E450000}"/>
    <cellStyle name="40 % - Markeringsfarve3 3 5 4 2 2" xfId="19337" xr:uid="{00000000-0005-0000-0000-00000F450000}"/>
    <cellStyle name="40 % - Markeringsfarve3 3 5 4 2 2 2" xfId="37288" xr:uid="{00000000-0005-0000-0000-000010450000}"/>
    <cellStyle name="40 % - Markeringsfarve3 3 5 4 2 3" xfId="30287" xr:uid="{00000000-0005-0000-0000-000011450000}"/>
    <cellStyle name="40 % - Markeringsfarve3 3 5 4 3" xfId="15089" xr:uid="{00000000-0005-0000-0000-000012450000}"/>
    <cellStyle name="40 % - Markeringsfarve3 3 5 4 3 2" xfId="33046" xr:uid="{00000000-0005-0000-0000-000013450000}"/>
    <cellStyle name="40 % - Markeringsfarve3 3 5 4 4" xfId="26044" xr:uid="{00000000-0005-0000-0000-000014450000}"/>
    <cellStyle name="40 % - Markeringsfarve3 3 5 5" xfId="8789" xr:uid="{00000000-0005-0000-0000-000015450000}"/>
    <cellStyle name="40 % - Markeringsfarve3 3 5 5 2" xfId="16578" xr:uid="{00000000-0005-0000-0000-000016450000}"/>
    <cellStyle name="40 % - Markeringsfarve3 3 5 5 2 2" xfId="34529" xr:uid="{00000000-0005-0000-0000-000017450000}"/>
    <cellStyle name="40 % - Markeringsfarve3 3 5 5 3" xfId="27528" xr:uid="{00000000-0005-0000-0000-000018450000}"/>
    <cellStyle name="40 % - Markeringsfarve3 3 5 6" xfId="15085" xr:uid="{00000000-0005-0000-0000-000019450000}"/>
    <cellStyle name="40 % - Markeringsfarve3 3 5 6 2" xfId="33042" xr:uid="{00000000-0005-0000-0000-00001A450000}"/>
    <cellStyle name="40 % - Markeringsfarve3 3 5 7" xfId="26040" xr:uid="{00000000-0005-0000-0000-00001B450000}"/>
    <cellStyle name="40 % - Markeringsfarve3 3 6" xfId="6665" xr:uid="{00000000-0005-0000-0000-00001C450000}"/>
    <cellStyle name="40 % - Markeringsfarve3 3 6 2" xfId="6666" xr:uid="{00000000-0005-0000-0000-00001D450000}"/>
    <cellStyle name="40 % - Markeringsfarve3 3 6 2 2" xfId="6667" xr:uid="{00000000-0005-0000-0000-00001E450000}"/>
    <cellStyle name="40 % - Markeringsfarve3 3 6 2 2 2" xfId="10762" xr:uid="{00000000-0005-0000-0000-00001F450000}"/>
    <cellStyle name="40 % - Markeringsfarve3 3 6 2 2 2 2" xfId="18534" xr:uid="{00000000-0005-0000-0000-000020450000}"/>
    <cellStyle name="40 % - Markeringsfarve3 3 6 2 2 2 2 2" xfId="36485" xr:uid="{00000000-0005-0000-0000-000021450000}"/>
    <cellStyle name="40 % - Markeringsfarve3 3 6 2 2 2 3" xfId="29484" xr:uid="{00000000-0005-0000-0000-000022450000}"/>
    <cellStyle name="40 % - Markeringsfarve3 3 6 2 2 3" xfId="15092" xr:uid="{00000000-0005-0000-0000-000023450000}"/>
    <cellStyle name="40 % - Markeringsfarve3 3 6 2 2 3 2" xfId="33049" xr:uid="{00000000-0005-0000-0000-000024450000}"/>
    <cellStyle name="40 % - Markeringsfarve3 3 6 2 2 4" xfId="26047" xr:uid="{00000000-0005-0000-0000-000025450000}"/>
    <cellStyle name="40 % - Markeringsfarve3 3 6 2 3" xfId="9306" xr:uid="{00000000-0005-0000-0000-000026450000}"/>
    <cellStyle name="40 % - Markeringsfarve3 3 6 2 3 2" xfId="17091" xr:uid="{00000000-0005-0000-0000-000027450000}"/>
    <cellStyle name="40 % - Markeringsfarve3 3 6 2 3 2 2" xfId="35042" xr:uid="{00000000-0005-0000-0000-000028450000}"/>
    <cellStyle name="40 % - Markeringsfarve3 3 6 2 3 3" xfId="28041" xr:uid="{00000000-0005-0000-0000-000029450000}"/>
    <cellStyle name="40 % - Markeringsfarve3 3 6 2 4" xfId="15091" xr:uid="{00000000-0005-0000-0000-00002A450000}"/>
    <cellStyle name="40 % - Markeringsfarve3 3 6 2 4 2" xfId="33048" xr:uid="{00000000-0005-0000-0000-00002B450000}"/>
    <cellStyle name="40 % - Markeringsfarve3 3 6 2 5" xfId="26046" xr:uid="{00000000-0005-0000-0000-00002C450000}"/>
    <cellStyle name="40 % - Markeringsfarve3 3 6 3" xfId="6668" xr:uid="{00000000-0005-0000-0000-00002D450000}"/>
    <cellStyle name="40 % - Markeringsfarve3 3 6 3 2" xfId="10038" xr:uid="{00000000-0005-0000-0000-00002E450000}"/>
    <cellStyle name="40 % - Markeringsfarve3 3 6 3 2 2" xfId="17819" xr:uid="{00000000-0005-0000-0000-00002F450000}"/>
    <cellStyle name="40 % - Markeringsfarve3 3 6 3 2 2 2" xfId="35770" xr:uid="{00000000-0005-0000-0000-000030450000}"/>
    <cellStyle name="40 % - Markeringsfarve3 3 6 3 2 3" xfId="28769" xr:uid="{00000000-0005-0000-0000-000031450000}"/>
    <cellStyle name="40 % - Markeringsfarve3 3 6 3 3" xfId="15093" xr:uid="{00000000-0005-0000-0000-000032450000}"/>
    <cellStyle name="40 % - Markeringsfarve3 3 6 3 3 2" xfId="33050" xr:uid="{00000000-0005-0000-0000-000033450000}"/>
    <cellStyle name="40 % - Markeringsfarve3 3 6 3 4" xfId="26048" xr:uid="{00000000-0005-0000-0000-000034450000}"/>
    <cellStyle name="40 % - Markeringsfarve3 3 6 4" xfId="6669" xr:uid="{00000000-0005-0000-0000-000035450000}"/>
    <cellStyle name="40 % - Markeringsfarve3 3 6 4 2" xfId="11309" xr:uid="{00000000-0005-0000-0000-000036450000}"/>
    <cellStyle name="40 % - Markeringsfarve3 3 6 4 2 2" xfId="19073" xr:uid="{00000000-0005-0000-0000-000037450000}"/>
    <cellStyle name="40 % - Markeringsfarve3 3 6 4 2 2 2" xfId="37024" xr:uid="{00000000-0005-0000-0000-000038450000}"/>
    <cellStyle name="40 % - Markeringsfarve3 3 6 4 2 3" xfId="30023" xr:uid="{00000000-0005-0000-0000-000039450000}"/>
    <cellStyle name="40 % - Markeringsfarve3 3 6 4 3" xfId="15094" xr:uid="{00000000-0005-0000-0000-00003A450000}"/>
    <cellStyle name="40 % - Markeringsfarve3 3 6 4 3 2" xfId="33051" xr:uid="{00000000-0005-0000-0000-00003B450000}"/>
    <cellStyle name="40 % - Markeringsfarve3 3 6 4 4" xfId="26049" xr:uid="{00000000-0005-0000-0000-00003C450000}"/>
    <cellStyle name="40 % - Markeringsfarve3 3 6 5" xfId="8790" xr:uid="{00000000-0005-0000-0000-00003D450000}"/>
    <cellStyle name="40 % - Markeringsfarve3 3 6 5 2" xfId="16579" xr:uid="{00000000-0005-0000-0000-00003E450000}"/>
    <cellStyle name="40 % - Markeringsfarve3 3 6 5 2 2" xfId="34530" xr:uid="{00000000-0005-0000-0000-00003F450000}"/>
    <cellStyle name="40 % - Markeringsfarve3 3 6 5 3" xfId="27529" xr:uid="{00000000-0005-0000-0000-000040450000}"/>
    <cellStyle name="40 % - Markeringsfarve3 3 6 6" xfId="15090" xr:uid="{00000000-0005-0000-0000-000041450000}"/>
    <cellStyle name="40 % - Markeringsfarve3 3 6 6 2" xfId="33047" xr:uid="{00000000-0005-0000-0000-000042450000}"/>
    <cellStyle name="40 % - Markeringsfarve3 3 6 7" xfId="26045" xr:uid="{00000000-0005-0000-0000-000043450000}"/>
    <cellStyle name="40 % - Markeringsfarve3 3 7" xfId="6670" xr:uid="{00000000-0005-0000-0000-000044450000}"/>
    <cellStyle name="40 % - Markeringsfarve3 3 7 2" xfId="6671" xr:uid="{00000000-0005-0000-0000-000045450000}"/>
    <cellStyle name="40 % - Markeringsfarve3 3 7 2 2" xfId="6672" xr:uid="{00000000-0005-0000-0000-000046450000}"/>
    <cellStyle name="40 % - Markeringsfarve3 3 7 2 2 2" xfId="10879" xr:uid="{00000000-0005-0000-0000-000047450000}"/>
    <cellStyle name="40 % - Markeringsfarve3 3 7 2 2 2 2" xfId="18651" xr:uid="{00000000-0005-0000-0000-000048450000}"/>
    <cellStyle name="40 % - Markeringsfarve3 3 7 2 2 2 2 2" xfId="36602" xr:uid="{00000000-0005-0000-0000-000049450000}"/>
    <cellStyle name="40 % - Markeringsfarve3 3 7 2 2 2 3" xfId="29601" xr:uid="{00000000-0005-0000-0000-00004A450000}"/>
    <cellStyle name="40 % - Markeringsfarve3 3 7 2 2 3" xfId="15097" xr:uid="{00000000-0005-0000-0000-00004B450000}"/>
    <cellStyle name="40 % - Markeringsfarve3 3 7 2 2 3 2" xfId="33054" xr:uid="{00000000-0005-0000-0000-00004C450000}"/>
    <cellStyle name="40 % - Markeringsfarve3 3 7 2 2 4" xfId="26052" xr:uid="{00000000-0005-0000-0000-00004D450000}"/>
    <cellStyle name="40 % - Markeringsfarve3 3 7 2 3" xfId="9405" xr:uid="{00000000-0005-0000-0000-00004E450000}"/>
    <cellStyle name="40 % - Markeringsfarve3 3 7 2 3 2" xfId="17190" xr:uid="{00000000-0005-0000-0000-00004F450000}"/>
    <cellStyle name="40 % - Markeringsfarve3 3 7 2 3 2 2" xfId="35141" xr:uid="{00000000-0005-0000-0000-000050450000}"/>
    <cellStyle name="40 % - Markeringsfarve3 3 7 2 3 3" xfId="28140" xr:uid="{00000000-0005-0000-0000-000051450000}"/>
    <cellStyle name="40 % - Markeringsfarve3 3 7 2 4" xfId="15096" xr:uid="{00000000-0005-0000-0000-000052450000}"/>
    <cellStyle name="40 % - Markeringsfarve3 3 7 2 4 2" xfId="33053" xr:uid="{00000000-0005-0000-0000-000053450000}"/>
    <cellStyle name="40 % - Markeringsfarve3 3 7 2 5" xfId="26051" xr:uid="{00000000-0005-0000-0000-000054450000}"/>
    <cellStyle name="40 % - Markeringsfarve3 3 7 3" xfId="6673" xr:uid="{00000000-0005-0000-0000-000055450000}"/>
    <cellStyle name="40 % - Markeringsfarve3 3 7 3 2" xfId="10155" xr:uid="{00000000-0005-0000-0000-000056450000}"/>
    <cellStyle name="40 % - Markeringsfarve3 3 7 3 2 2" xfId="17936" xr:uid="{00000000-0005-0000-0000-000057450000}"/>
    <cellStyle name="40 % - Markeringsfarve3 3 7 3 2 2 2" xfId="35887" xr:uid="{00000000-0005-0000-0000-000058450000}"/>
    <cellStyle name="40 % - Markeringsfarve3 3 7 3 2 3" xfId="28886" xr:uid="{00000000-0005-0000-0000-000059450000}"/>
    <cellStyle name="40 % - Markeringsfarve3 3 7 3 3" xfId="15098" xr:uid="{00000000-0005-0000-0000-00005A450000}"/>
    <cellStyle name="40 % - Markeringsfarve3 3 7 3 3 2" xfId="33055" xr:uid="{00000000-0005-0000-0000-00005B450000}"/>
    <cellStyle name="40 % - Markeringsfarve3 3 7 3 4" xfId="26053" xr:uid="{00000000-0005-0000-0000-00005C450000}"/>
    <cellStyle name="40 % - Markeringsfarve3 3 7 4" xfId="6674" xr:uid="{00000000-0005-0000-0000-00005D450000}"/>
    <cellStyle name="40 % - Markeringsfarve3 3 7 4 2" xfId="11536" xr:uid="{00000000-0005-0000-0000-00005E450000}"/>
    <cellStyle name="40 % - Markeringsfarve3 3 7 4 2 2" xfId="19290" xr:uid="{00000000-0005-0000-0000-00005F450000}"/>
    <cellStyle name="40 % - Markeringsfarve3 3 7 4 2 2 2" xfId="37241" xr:uid="{00000000-0005-0000-0000-000060450000}"/>
    <cellStyle name="40 % - Markeringsfarve3 3 7 4 2 3" xfId="30240" xr:uid="{00000000-0005-0000-0000-000061450000}"/>
    <cellStyle name="40 % - Markeringsfarve3 3 7 4 3" xfId="15099" xr:uid="{00000000-0005-0000-0000-000062450000}"/>
    <cellStyle name="40 % - Markeringsfarve3 3 7 4 3 2" xfId="33056" xr:uid="{00000000-0005-0000-0000-000063450000}"/>
    <cellStyle name="40 % - Markeringsfarve3 3 7 4 4" xfId="26054" xr:uid="{00000000-0005-0000-0000-000064450000}"/>
    <cellStyle name="40 % - Markeringsfarve3 3 7 5" xfId="8791" xr:uid="{00000000-0005-0000-0000-000065450000}"/>
    <cellStyle name="40 % - Markeringsfarve3 3 7 5 2" xfId="16580" xr:uid="{00000000-0005-0000-0000-000066450000}"/>
    <cellStyle name="40 % - Markeringsfarve3 3 7 5 2 2" xfId="34531" xr:uid="{00000000-0005-0000-0000-000067450000}"/>
    <cellStyle name="40 % - Markeringsfarve3 3 7 5 3" xfId="27530" xr:uid="{00000000-0005-0000-0000-000068450000}"/>
    <cellStyle name="40 % - Markeringsfarve3 3 7 6" xfId="15095" xr:uid="{00000000-0005-0000-0000-000069450000}"/>
    <cellStyle name="40 % - Markeringsfarve3 3 7 6 2" xfId="33052" xr:uid="{00000000-0005-0000-0000-00006A450000}"/>
    <cellStyle name="40 % - Markeringsfarve3 3 7 7" xfId="26050" xr:uid="{00000000-0005-0000-0000-00006B450000}"/>
    <cellStyle name="40 % - Markeringsfarve3 3 8" xfId="6675" xr:uid="{00000000-0005-0000-0000-00006C450000}"/>
    <cellStyle name="40 % - Markeringsfarve3 3 8 2" xfId="6676" xr:uid="{00000000-0005-0000-0000-00006D450000}"/>
    <cellStyle name="40 % - Markeringsfarve3 3 8 2 2" xfId="6677" xr:uid="{00000000-0005-0000-0000-00006E450000}"/>
    <cellStyle name="40 % - Markeringsfarve3 3 8 2 2 2" xfId="11053" xr:uid="{00000000-0005-0000-0000-00006F450000}"/>
    <cellStyle name="40 % - Markeringsfarve3 3 8 2 2 2 2" xfId="18825" xr:uid="{00000000-0005-0000-0000-000070450000}"/>
    <cellStyle name="40 % - Markeringsfarve3 3 8 2 2 2 2 2" xfId="36776" xr:uid="{00000000-0005-0000-0000-000071450000}"/>
    <cellStyle name="40 % - Markeringsfarve3 3 8 2 2 2 3" xfId="29775" xr:uid="{00000000-0005-0000-0000-000072450000}"/>
    <cellStyle name="40 % - Markeringsfarve3 3 8 2 2 3" xfId="15102" xr:uid="{00000000-0005-0000-0000-000073450000}"/>
    <cellStyle name="40 % - Markeringsfarve3 3 8 2 2 3 2" xfId="33059" xr:uid="{00000000-0005-0000-0000-000074450000}"/>
    <cellStyle name="40 % - Markeringsfarve3 3 8 2 2 4" xfId="26057" xr:uid="{00000000-0005-0000-0000-000075450000}"/>
    <cellStyle name="40 % - Markeringsfarve3 3 8 2 3" xfId="9546" xr:uid="{00000000-0005-0000-0000-000076450000}"/>
    <cellStyle name="40 % - Markeringsfarve3 3 8 2 3 2" xfId="17331" xr:uid="{00000000-0005-0000-0000-000077450000}"/>
    <cellStyle name="40 % - Markeringsfarve3 3 8 2 3 2 2" xfId="35282" xr:uid="{00000000-0005-0000-0000-000078450000}"/>
    <cellStyle name="40 % - Markeringsfarve3 3 8 2 3 3" xfId="28281" xr:uid="{00000000-0005-0000-0000-000079450000}"/>
    <cellStyle name="40 % - Markeringsfarve3 3 8 2 4" xfId="15101" xr:uid="{00000000-0005-0000-0000-00007A450000}"/>
    <cellStyle name="40 % - Markeringsfarve3 3 8 2 4 2" xfId="33058" xr:uid="{00000000-0005-0000-0000-00007B450000}"/>
    <cellStyle name="40 % - Markeringsfarve3 3 8 2 5" xfId="26056" xr:uid="{00000000-0005-0000-0000-00007C450000}"/>
    <cellStyle name="40 % - Markeringsfarve3 3 8 3" xfId="6678" xr:uid="{00000000-0005-0000-0000-00007D450000}"/>
    <cellStyle name="40 % - Markeringsfarve3 3 8 3 2" xfId="10330" xr:uid="{00000000-0005-0000-0000-00007E450000}"/>
    <cellStyle name="40 % - Markeringsfarve3 3 8 3 2 2" xfId="18111" xr:uid="{00000000-0005-0000-0000-00007F450000}"/>
    <cellStyle name="40 % - Markeringsfarve3 3 8 3 2 2 2" xfId="36062" xr:uid="{00000000-0005-0000-0000-000080450000}"/>
    <cellStyle name="40 % - Markeringsfarve3 3 8 3 2 3" xfId="29061" xr:uid="{00000000-0005-0000-0000-000081450000}"/>
    <cellStyle name="40 % - Markeringsfarve3 3 8 3 3" xfId="15103" xr:uid="{00000000-0005-0000-0000-000082450000}"/>
    <cellStyle name="40 % - Markeringsfarve3 3 8 3 3 2" xfId="33060" xr:uid="{00000000-0005-0000-0000-000083450000}"/>
    <cellStyle name="40 % - Markeringsfarve3 3 8 3 4" xfId="26058" xr:uid="{00000000-0005-0000-0000-000084450000}"/>
    <cellStyle name="40 % - Markeringsfarve3 3 8 4" xfId="6679" xr:uid="{00000000-0005-0000-0000-000085450000}"/>
    <cellStyle name="40 % - Markeringsfarve3 3 8 4 2" xfId="11185" xr:uid="{00000000-0005-0000-0000-000086450000}"/>
    <cellStyle name="40 % - Markeringsfarve3 3 8 4 2 2" xfId="18950" xr:uid="{00000000-0005-0000-0000-000087450000}"/>
    <cellStyle name="40 % - Markeringsfarve3 3 8 4 2 2 2" xfId="36901" xr:uid="{00000000-0005-0000-0000-000088450000}"/>
    <cellStyle name="40 % - Markeringsfarve3 3 8 4 2 3" xfId="29900" xr:uid="{00000000-0005-0000-0000-000089450000}"/>
    <cellStyle name="40 % - Markeringsfarve3 3 8 4 3" xfId="15104" xr:uid="{00000000-0005-0000-0000-00008A450000}"/>
    <cellStyle name="40 % - Markeringsfarve3 3 8 4 3 2" xfId="33061" xr:uid="{00000000-0005-0000-0000-00008B450000}"/>
    <cellStyle name="40 % - Markeringsfarve3 3 8 4 4" xfId="26059" xr:uid="{00000000-0005-0000-0000-00008C450000}"/>
    <cellStyle name="40 % - Markeringsfarve3 3 8 5" xfId="8792" xr:uid="{00000000-0005-0000-0000-00008D450000}"/>
    <cellStyle name="40 % - Markeringsfarve3 3 8 5 2" xfId="16581" xr:uid="{00000000-0005-0000-0000-00008E450000}"/>
    <cellStyle name="40 % - Markeringsfarve3 3 8 5 2 2" xfId="34532" xr:uid="{00000000-0005-0000-0000-00008F450000}"/>
    <cellStyle name="40 % - Markeringsfarve3 3 8 5 3" xfId="27531" xr:uid="{00000000-0005-0000-0000-000090450000}"/>
    <cellStyle name="40 % - Markeringsfarve3 3 8 6" xfId="15100" xr:uid="{00000000-0005-0000-0000-000091450000}"/>
    <cellStyle name="40 % - Markeringsfarve3 3 8 6 2" xfId="33057" xr:uid="{00000000-0005-0000-0000-000092450000}"/>
    <cellStyle name="40 % - Markeringsfarve3 3 8 7" xfId="26055" xr:uid="{00000000-0005-0000-0000-000093450000}"/>
    <cellStyle name="40 % - Markeringsfarve3 3 9" xfId="6680" xr:uid="{00000000-0005-0000-0000-000094450000}"/>
    <cellStyle name="40 % - Markeringsfarve3 3 9 2" xfId="6681" xr:uid="{00000000-0005-0000-0000-000095450000}"/>
    <cellStyle name="40 % - Markeringsfarve3 3 9 2 2" xfId="10405" xr:uid="{00000000-0005-0000-0000-000096450000}"/>
    <cellStyle name="40 % - Markeringsfarve3 3 9 2 2 2" xfId="18177" xr:uid="{00000000-0005-0000-0000-000097450000}"/>
    <cellStyle name="40 % - Markeringsfarve3 3 9 2 2 2 2" xfId="36128" xr:uid="{00000000-0005-0000-0000-000098450000}"/>
    <cellStyle name="40 % - Markeringsfarve3 3 9 2 2 3" xfId="29127" xr:uid="{00000000-0005-0000-0000-000099450000}"/>
    <cellStyle name="40 % - Markeringsfarve3 3 9 2 3" xfId="15106" xr:uid="{00000000-0005-0000-0000-00009A450000}"/>
    <cellStyle name="40 % - Markeringsfarve3 3 9 2 3 2" xfId="33063" xr:uid="{00000000-0005-0000-0000-00009B450000}"/>
    <cellStyle name="40 % - Markeringsfarve3 3 9 2 4" xfId="26061" xr:uid="{00000000-0005-0000-0000-00009C450000}"/>
    <cellStyle name="40 % - Markeringsfarve3 3 9 3" xfId="9005" xr:uid="{00000000-0005-0000-0000-00009D450000}"/>
    <cellStyle name="40 % - Markeringsfarve3 3 9 3 2" xfId="16793" xr:uid="{00000000-0005-0000-0000-00009E450000}"/>
    <cellStyle name="40 % - Markeringsfarve3 3 9 3 2 2" xfId="34744" xr:uid="{00000000-0005-0000-0000-00009F450000}"/>
    <cellStyle name="40 % - Markeringsfarve3 3 9 3 3" xfId="27743" xr:uid="{00000000-0005-0000-0000-0000A0450000}"/>
    <cellStyle name="40 % - Markeringsfarve3 3 9 4" xfId="15105" xr:uid="{00000000-0005-0000-0000-0000A1450000}"/>
    <cellStyle name="40 % - Markeringsfarve3 3 9 4 2" xfId="33062" xr:uid="{00000000-0005-0000-0000-0000A2450000}"/>
    <cellStyle name="40 % - Markeringsfarve3 3 9 5" xfId="26060" xr:uid="{00000000-0005-0000-0000-0000A3450000}"/>
    <cellStyle name="40 % - Markeringsfarve3 4" xfId="2976" xr:uid="{00000000-0005-0000-0000-0000A4450000}"/>
    <cellStyle name="40 % - Markeringsfarve3 4 10" xfId="8793" xr:uid="{00000000-0005-0000-0000-0000A5450000}"/>
    <cellStyle name="40 % - Markeringsfarve3 4 10 2" xfId="16582" xr:uid="{00000000-0005-0000-0000-0000A6450000}"/>
    <cellStyle name="40 % - Markeringsfarve3 4 10 2 2" xfId="34533" xr:uid="{00000000-0005-0000-0000-0000A7450000}"/>
    <cellStyle name="40 % - Markeringsfarve3 4 10 3" xfId="27532" xr:uid="{00000000-0005-0000-0000-0000A8450000}"/>
    <cellStyle name="40 % - Markeringsfarve3 4 11" xfId="15107" xr:uid="{00000000-0005-0000-0000-0000A9450000}"/>
    <cellStyle name="40 % - Markeringsfarve3 4 11 2" xfId="33064" xr:uid="{00000000-0005-0000-0000-0000AA450000}"/>
    <cellStyle name="40 % - Markeringsfarve3 4 12" xfId="6682" xr:uid="{00000000-0005-0000-0000-0000AB450000}"/>
    <cellStyle name="40 % - Markeringsfarve3 4 12 2" xfId="26062" xr:uid="{00000000-0005-0000-0000-0000AC450000}"/>
    <cellStyle name="40 % - Markeringsfarve3 4 13" xfId="22354" xr:uid="{00000000-0005-0000-0000-0000AD450000}"/>
    <cellStyle name="40 % - Markeringsfarve3 4 2" xfId="2977" xr:uid="{00000000-0005-0000-0000-0000AE450000}"/>
    <cellStyle name="40 % - Markeringsfarve3 4 2 2" xfId="6684" xr:uid="{00000000-0005-0000-0000-0000AF450000}"/>
    <cellStyle name="40 % - Markeringsfarve3 4 2 2 2" xfId="6685" xr:uid="{00000000-0005-0000-0000-0000B0450000}"/>
    <cellStyle name="40 % - Markeringsfarve3 4 2 2 2 2" xfId="10549" xr:uid="{00000000-0005-0000-0000-0000B1450000}"/>
    <cellStyle name="40 % - Markeringsfarve3 4 2 2 2 2 2" xfId="18321" xr:uid="{00000000-0005-0000-0000-0000B2450000}"/>
    <cellStyle name="40 % - Markeringsfarve3 4 2 2 2 2 2 2" xfId="36272" xr:uid="{00000000-0005-0000-0000-0000B3450000}"/>
    <cellStyle name="40 % - Markeringsfarve3 4 2 2 2 2 3" xfId="29271" xr:uid="{00000000-0005-0000-0000-0000B4450000}"/>
    <cellStyle name="40 % - Markeringsfarve3 4 2 2 2 3" xfId="15110" xr:uid="{00000000-0005-0000-0000-0000B5450000}"/>
    <cellStyle name="40 % - Markeringsfarve3 4 2 2 2 3 2" xfId="33067" xr:uid="{00000000-0005-0000-0000-0000B6450000}"/>
    <cellStyle name="40 % - Markeringsfarve3 4 2 2 2 4" xfId="26065" xr:uid="{00000000-0005-0000-0000-0000B7450000}"/>
    <cellStyle name="40 % - Markeringsfarve3 4 2 2 3" xfId="9125" xr:uid="{00000000-0005-0000-0000-0000B8450000}"/>
    <cellStyle name="40 % - Markeringsfarve3 4 2 2 3 2" xfId="16913" xr:uid="{00000000-0005-0000-0000-0000B9450000}"/>
    <cellStyle name="40 % - Markeringsfarve3 4 2 2 3 2 2" xfId="34864" xr:uid="{00000000-0005-0000-0000-0000BA450000}"/>
    <cellStyle name="40 % - Markeringsfarve3 4 2 2 3 3" xfId="27863" xr:uid="{00000000-0005-0000-0000-0000BB450000}"/>
    <cellStyle name="40 % - Markeringsfarve3 4 2 2 4" xfId="15109" xr:uid="{00000000-0005-0000-0000-0000BC450000}"/>
    <cellStyle name="40 % - Markeringsfarve3 4 2 2 4 2" xfId="33066" xr:uid="{00000000-0005-0000-0000-0000BD450000}"/>
    <cellStyle name="40 % - Markeringsfarve3 4 2 2 5" xfId="26064" xr:uid="{00000000-0005-0000-0000-0000BE450000}"/>
    <cellStyle name="40 % - Markeringsfarve3 4 2 3" xfId="6686" xr:uid="{00000000-0005-0000-0000-0000BF450000}"/>
    <cellStyle name="40 % - Markeringsfarve3 4 2 3 2" xfId="9779" xr:uid="{00000000-0005-0000-0000-0000C0450000}"/>
    <cellStyle name="40 % - Markeringsfarve3 4 2 3 2 2" xfId="17561" xr:uid="{00000000-0005-0000-0000-0000C1450000}"/>
    <cellStyle name="40 % - Markeringsfarve3 4 2 3 2 2 2" xfId="35512" xr:uid="{00000000-0005-0000-0000-0000C2450000}"/>
    <cellStyle name="40 % - Markeringsfarve3 4 2 3 2 3" xfId="28511" xr:uid="{00000000-0005-0000-0000-0000C3450000}"/>
    <cellStyle name="40 % - Markeringsfarve3 4 2 3 3" xfId="15111" xr:uid="{00000000-0005-0000-0000-0000C4450000}"/>
    <cellStyle name="40 % - Markeringsfarve3 4 2 3 3 2" xfId="33068" xr:uid="{00000000-0005-0000-0000-0000C5450000}"/>
    <cellStyle name="40 % - Markeringsfarve3 4 2 3 4" xfId="26066" xr:uid="{00000000-0005-0000-0000-0000C6450000}"/>
    <cellStyle name="40 % - Markeringsfarve3 4 2 4" xfId="6687" xr:uid="{00000000-0005-0000-0000-0000C7450000}"/>
    <cellStyle name="40 % - Markeringsfarve3 4 2 4 2" xfId="11145" xr:uid="{00000000-0005-0000-0000-0000C8450000}"/>
    <cellStyle name="40 % - Markeringsfarve3 4 2 4 2 2" xfId="18913" xr:uid="{00000000-0005-0000-0000-0000C9450000}"/>
    <cellStyle name="40 % - Markeringsfarve3 4 2 4 2 2 2" xfId="36864" xr:uid="{00000000-0005-0000-0000-0000CA450000}"/>
    <cellStyle name="40 % - Markeringsfarve3 4 2 4 2 3" xfId="29863" xr:uid="{00000000-0005-0000-0000-0000CB450000}"/>
    <cellStyle name="40 % - Markeringsfarve3 4 2 4 3" xfId="15112" xr:uid="{00000000-0005-0000-0000-0000CC450000}"/>
    <cellStyle name="40 % - Markeringsfarve3 4 2 4 3 2" xfId="33069" xr:uid="{00000000-0005-0000-0000-0000CD450000}"/>
    <cellStyle name="40 % - Markeringsfarve3 4 2 4 4" xfId="26067" xr:uid="{00000000-0005-0000-0000-0000CE450000}"/>
    <cellStyle name="40 % - Markeringsfarve3 4 2 5" xfId="8794" xr:uid="{00000000-0005-0000-0000-0000CF450000}"/>
    <cellStyle name="40 % - Markeringsfarve3 4 2 5 2" xfId="16583" xr:uid="{00000000-0005-0000-0000-0000D0450000}"/>
    <cellStyle name="40 % - Markeringsfarve3 4 2 5 2 2" xfId="34534" xr:uid="{00000000-0005-0000-0000-0000D1450000}"/>
    <cellStyle name="40 % - Markeringsfarve3 4 2 5 3" xfId="27533" xr:uid="{00000000-0005-0000-0000-0000D2450000}"/>
    <cellStyle name="40 % - Markeringsfarve3 4 2 6" xfId="15108" xr:uid="{00000000-0005-0000-0000-0000D3450000}"/>
    <cellStyle name="40 % - Markeringsfarve3 4 2 6 2" xfId="33065" xr:uid="{00000000-0005-0000-0000-0000D4450000}"/>
    <cellStyle name="40 % - Markeringsfarve3 4 2 7" xfId="6683" xr:uid="{00000000-0005-0000-0000-0000D5450000}"/>
    <cellStyle name="40 % - Markeringsfarve3 4 2 7 2" xfId="26063" xr:uid="{00000000-0005-0000-0000-0000D6450000}"/>
    <cellStyle name="40 % - Markeringsfarve3 4 2 8" xfId="22355" xr:uid="{00000000-0005-0000-0000-0000D7450000}"/>
    <cellStyle name="40 % - Markeringsfarve3 4 3" xfId="6688" xr:uid="{00000000-0005-0000-0000-0000D8450000}"/>
    <cellStyle name="40 % - Markeringsfarve3 4 3 2" xfId="6689" xr:uid="{00000000-0005-0000-0000-0000D9450000}"/>
    <cellStyle name="40 % - Markeringsfarve3 4 3 2 2" xfId="6690" xr:uid="{00000000-0005-0000-0000-0000DA450000}"/>
    <cellStyle name="40 % - Markeringsfarve3 4 3 2 2 2" xfId="10701" xr:uid="{00000000-0005-0000-0000-0000DB450000}"/>
    <cellStyle name="40 % - Markeringsfarve3 4 3 2 2 2 2" xfId="18473" xr:uid="{00000000-0005-0000-0000-0000DC450000}"/>
    <cellStyle name="40 % - Markeringsfarve3 4 3 2 2 2 2 2" xfId="36424" xr:uid="{00000000-0005-0000-0000-0000DD450000}"/>
    <cellStyle name="40 % - Markeringsfarve3 4 3 2 2 2 3" xfId="29423" xr:uid="{00000000-0005-0000-0000-0000DE450000}"/>
    <cellStyle name="40 % - Markeringsfarve3 4 3 2 2 3" xfId="15115" xr:uid="{00000000-0005-0000-0000-0000DF450000}"/>
    <cellStyle name="40 % - Markeringsfarve3 4 3 2 2 3 2" xfId="33072" xr:uid="{00000000-0005-0000-0000-0000E0450000}"/>
    <cellStyle name="40 % - Markeringsfarve3 4 3 2 2 4" xfId="26070" xr:uid="{00000000-0005-0000-0000-0000E1450000}"/>
    <cellStyle name="40 % - Markeringsfarve3 4 3 2 3" xfId="9247" xr:uid="{00000000-0005-0000-0000-0000E2450000}"/>
    <cellStyle name="40 % - Markeringsfarve3 4 3 2 3 2" xfId="17035" xr:uid="{00000000-0005-0000-0000-0000E3450000}"/>
    <cellStyle name="40 % - Markeringsfarve3 4 3 2 3 2 2" xfId="34986" xr:uid="{00000000-0005-0000-0000-0000E4450000}"/>
    <cellStyle name="40 % - Markeringsfarve3 4 3 2 3 3" xfId="27985" xr:uid="{00000000-0005-0000-0000-0000E5450000}"/>
    <cellStyle name="40 % - Markeringsfarve3 4 3 2 4" xfId="15114" xr:uid="{00000000-0005-0000-0000-0000E6450000}"/>
    <cellStyle name="40 % - Markeringsfarve3 4 3 2 4 2" xfId="33071" xr:uid="{00000000-0005-0000-0000-0000E7450000}"/>
    <cellStyle name="40 % - Markeringsfarve3 4 3 2 5" xfId="26069" xr:uid="{00000000-0005-0000-0000-0000E8450000}"/>
    <cellStyle name="40 % - Markeringsfarve3 4 3 3" xfId="6691" xr:uid="{00000000-0005-0000-0000-0000E9450000}"/>
    <cellStyle name="40 % - Markeringsfarve3 4 3 3 2" xfId="9931" xr:uid="{00000000-0005-0000-0000-0000EA450000}"/>
    <cellStyle name="40 % - Markeringsfarve3 4 3 3 2 2" xfId="17713" xr:uid="{00000000-0005-0000-0000-0000EB450000}"/>
    <cellStyle name="40 % - Markeringsfarve3 4 3 3 2 2 2" xfId="35664" xr:uid="{00000000-0005-0000-0000-0000EC450000}"/>
    <cellStyle name="40 % - Markeringsfarve3 4 3 3 2 3" xfId="28663" xr:uid="{00000000-0005-0000-0000-0000ED450000}"/>
    <cellStyle name="40 % - Markeringsfarve3 4 3 3 3" xfId="15116" xr:uid="{00000000-0005-0000-0000-0000EE450000}"/>
    <cellStyle name="40 % - Markeringsfarve3 4 3 3 3 2" xfId="33073" xr:uid="{00000000-0005-0000-0000-0000EF450000}"/>
    <cellStyle name="40 % - Markeringsfarve3 4 3 3 4" xfId="26071" xr:uid="{00000000-0005-0000-0000-0000F0450000}"/>
    <cellStyle name="40 % - Markeringsfarve3 4 3 4" xfId="6692" xr:uid="{00000000-0005-0000-0000-0000F1450000}"/>
    <cellStyle name="40 % - Markeringsfarve3 4 3 4 2" xfId="9961" xr:uid="{00000000-0005-0000-0000-0000F2450000}"/>
    <cellStyle name="40 % - Markeringsfarve3 4 3 4 2 2" xfId="17743" xr:uid="{00000000-0005-0000-0000-0000F3450000}"/>
    <cellStyle name="40 % - Markeringsfarve3 4 3 4 2 2 2" xfId="35694" xr:uid="{00000000-0005-0000-0000-0000F4450000}"/>
    <cellStyle name="40 % - Markeringsfarve3 4 3 4 2 3" xfId="28693" xr:uid="{00000000-0005-0000-0000-0000F5450000}"/>
    <cellStyle name="40 % - Markeringsfarve3 4 3 4 3" xfId="15117" xr:uid="{00000000-0005-0000-0000-0000F6450000}"/>
    <cellStyle name="40 % - Markeringsfarve3 4 3 4 3 2" xfId="33074" xr:uid="{00000000-0005-0000-0000-0000F7450000}"/>
    <cellStyle name="40 % - Markeringsfarve3 4 3 4 4" xfId="26072" xr:uid="{00000000-0005-0000-0000-0000F8450000}"/>
    <cellStyle name="40 % - Markeringsfarve3 4 3 5" xfId="8795" xr:uid="{00000000-0005-0000-0000-0000F9450000}"/>
    <cellStyle name="40 % - Markeringsfarve3 4 3 5 2" xfId="16584" xr:uid="{00000000-0005-0000-0000-0000FA450000}"/>
    <cellStyle name="40 % - Markeringsfarve3 4 3 5 2 2" xfId="34535" xr:uid="{00000000-0005-0000-0000-0000FB450000}"/>
    <cellStyle name="40 % - Markeringsfarve3 4 3 5 3" xfId="27534" xr:uid="{00000000-0005-0000-0000-0000FC450000}"/>
    <cellStyle name="40 % - Markeringsfarve3 4 3 6" xfId="15113" xr:uid="{00000000-0005-0000-0000-0000FD450000}"/>
    <cellStyle name="40 % - Markeringsfarve3 4 3 6 2" xfId="33070" xr:uid="{00000000-0005-0000-0000-0000FE450000}"/>
    <cellStyle name="40 % - Markeringsfarve3 4 3 7" xfId="26068" xr:uid="{00000000-0005-0000-0000-0000FF450000}"/>
    <cellStyle name="40 % - Markeringsfarve3 4 4" xfId="6693" xr:uid="{00000000-0005-0000-0000-000000460000}"/>
    <cellStyle name="40 % - Markeringsfarve3 4 4 2" xfId="6694" xr:uid="{00000000-0005-0000-0000-000001460000}"/>
    <cellStyle name="40 % - Markeringsfarve3 4 4 2 2" xfId="6695" xr:uid="{00000000-0005-0000-0000-000002460000}"/>
    <cellStyle name="40 % - Markeringsfarve3 4 4 2 2 2" xfId="10787" xr:uid="{00000000-0005-0000-0000-000003460000}"/>
    <cellStyle name="40 % - Markeringsfarve3 4 4 2 2 2 2" xfId="18559" xr:uid="{00000000-0005-0000-0000-000004460000}"/>
    <cellStyle name="40 % - Markeringsfarve3 4 4 2 2 2 2 2" xfId="36510" xr:uid="{00000000-0005-0000-0000-000005460000}"/>
    <cellStyle name="40 % - Markeringsfarve3 4 4 2 2 2 3" xfId="29509" xr:uid="{00000000-0005-0000-0000-000006460000}"/>
    <cellStyle name="40 % - Markeringsfarve3 4 4 2 2 3" xfId="15120" xr:uid="{00000000-0005-0000-0000-000007460000}"/>
    <cellStyle name="40 % - Markeringsfarve3 4 4 2 2 3 2" xfId="33077" xr:uid="{00000000-0005-0000-0000-000008460000}"/>
    <cellStyle name="40 % - Markeringsfarve3 4 4 2 2 4" xfId="26075" xr:uid="{00000000-0005-0000-0000-000009460000}"/>
    <cellStyle name="40 % - Markeringsfarve3 4 4 2 3" xfId="9327" xr:uid="{00000000-0005-0000-0000-00000A460000}"/>
    <cellStyle name="40 % - Markeringsfarve3 4 4 2 3 2" xfId="17112" xr:uid="{00000000-0005-0000-0000-00000B460000}"/>
    <cellStyle name="40 % - Markeringsfarve3 4 4 2 3 2 2" xfId="35063" xr:uid="{00000000-0005-0000-0000-00000C460000}"/>
    <cellStyle name="40 % - Markeringsfarve3 4 4 2 3 3" xfId="28062" xr:uid="{00000000-0005-0000-0000-00000D460000}"/>
    <cellStyle name="40 % - Markeringsfarve3 4 4 2 4" xfId="15119" xr:uid="{00000000-0005-0000-0000-00000E460000}"/>
    <cellStyle name="40 % - Markeringsfarve3 4 4 2 4 2" xfId="33076" xr:uid="{00000000-0005-0000-0000-00000F460000}"/>
    <cellStyle name="40 % - Markeringsfarve3 4 4 2 5" xfId="26074" xr:uid="{00000000-0005-0000-0000-000010460000}"/>
    <cellStyle name="40 % - Markeringsfarve3 4 4 3" xfId="6696" xr:uid="{00000000-0005-0000-0000-000011460000}"/>
    <cellStyle name="40 % - Markeringsfarve3 4 4 3 2" xfId="10063" xr:uid="{00000000-0005-0000-0000-000012460000}"/>
    <cellStyle name="40 % - Markeringsfarve3 4 4 3 2 2" xfId="17844" xr:uid="{00000000-0005-0000-0000-000013460000}"/>
    <cellStyle name="40 % - Markeringsfarve3 4 4 3 2 2 2" xfId="35795" xr:uid="{00000000-0005-0000-0000-000014460000}"/>
    <cellStyle name="40 % - Markeringsfarve3 4 4 3 2 3" xfId="28794" xr:uid="{00000000-0005-0000-0000-000015460000}"/>
    <cellStyle name="40 % - Markeringsfarve3 4 4 3 3" xfId="15121" xr:uid="{00000000-0005-0000-0000-000016460000}"/>
    <cellStyle name="40 % - Markeringsfarve3 4 4 3 3 2" xfId="33078" xr:uid="{00000000-0005-0000-0000-000017460000}"/>
    <cellStyle name="40 % - Markeringsfarve3 4 4 3 4" xfId="26076" xr:uid="{00000000-0005-0000-0000-000018460000}"/>
    <cellStyle name="40 % - Markeringsfarve3 4 4 4" xfId="6697" xr:uid="{00000000-0005-0000-0000-000019460000}"/>
    <cellStyle name="40 % - Markeringsfarve3 4 4 4 2" xfId="9974" xr:uid="{00000000-0005-0000-0000-00001A460000}"/>
    <cellStyle name="40 % - Markeringsfarve3 4 4 4 2 2" xfId="17756" xr:uid="{00000000-0005-0000-0000-00001B460000}"/>
    <cellStyle name="40 % - Markeringsfarve3 4 4 4 2 2 2" xfId="35707" xr:uid="{00000000-0005-0000-0000-00001C460000}"/>
    <cellStyle name="40 % - Markeringsfarve3 4 4 4 2 3" xfId="28706" xr:uid="{00000000-0005-0000-0000-00001D460000}"/>
    <cellStyle name="40 % - Markeringsfarve3 4 4 4 3" xfId="15122" xr:uid="{00000000-0005-0000-0000-00001E460000}"/>
    <cellStyle name="40 % - Markeringsfarve3 4 4 4 3 2" xfId="33079" xr:uid="{00000000-0005-0000-0000-00001F460000}"/>
    <cellStyle name="40 % - Markeringsfarve3 4 4 4 4" xfId="26077" xr:uid="{00000000-0005-0000-0000-000020460000}"/>
    <cellStyle name="40 % - Markeringsfarve3 4 4 5" xfId="8796" xr:uid="{00000000-0005-0000-0000-000021460000}"/>
    <cellStyle name="40 % - Markeringsfarve3 4 4 5 2" xfId="16585" xr:uid="{00000000-0005-0000-0000-000022460000}"/>
    <cellStyle name="40 % - Markeringsfarve3 4 4 5 2 2" xfId="34536" xr:uid="{00000000-0005-0000-0000-000023460000}"/>
    <cellStyle name="40 % - Markeringsfarve3 4 4 5 3" xfId="27535" xr:uid="{00000000-0005-0000-0000-000024460000}"/>
    <cellStyle name="40 % - Markeringsfarve3 4 4 6" xfId="15118" xr:uid="{00000000-0005-0000-0000-000025460000}"/>
    <cellStyle name="40 % - Markeringsfarve3 4 4 6 2" xfId="33075" xr:uid="{00000000-0005-0000-0000-000026460000}"/>
    <cellStyle name="40 % - Markeringsfarve3 4 4 7" xfId="26073" xr:uid="{00000000-0005-0000-0000-000027460000}"/>
    <cellStyle name="40 % - Markeringsfarve3 4 5" xfId="6698" xr:uid="{00000000-0005-0000-0000-000028460000}"/>
    <cellStyle name="40 % - Markeringsfarve3 4 5 2" xfId="6699" xr:uid="{00000000-0005-0000-0000-000029460000}"/>
    <cellStyle name="40 % - Markeringsfarve3 4 5 2 2" xfId="6700" xr:uid="{00000000-0005-0000-0000-00002A460000}"/>
    <cellStyle name="40 % - Markeringsfarve3 4 5 2 2 2" xfId="10904" xr:uid="{00000000-0005-0000-0000-00002B460000}"/>
    <cellStyle name="40 % - Markeringsfarve3 4 5 2 2 2 2" xfId="18676" xr:uid="{00000000-0005-0000-0000-00002C460000}"/>
    <cellStyle name="40 % - Markeringsfarve3 4 5 2 2 2 2 2" xfId="36627" xr:uid="{00000000-0005-0000-0000-00002D460000}"/>
    <cellStyle name="40 % - Markeringsfarve3 4 5 2 2 2 3" xfId="29626" xr:uid="{00000000-0005-0000-0000-00002E460000}"/>
    <cellStyle name="40 % - Markeringsfarve3 4 5 2 2 3" xfId="15125" xr:uid="{00000000-0005-0000-0000-00002F460000}"/>
    <cellStyle name="40 % - Markeringsfarve3 4 5 2 2 3 2" xfId="33082" xr:uid="{00000000-0005-0000-0000-000030460000}"/>
    <cellStyle name="40 % - Markeringsfarve3 4 5 2 2 4" xfId="26080" xr:uid="{00000000-0005-0000-0000-000031460000}"/>
    <cellStyle name="40 % - Markeringsfarve3 4 5 2 3" xfId="9426" xr:uid="{00000000-0005-0000-0000-000032460000}"/>
    <cellStyle name="40 % - Markeringsfarve3 4 5 2 3 2" xfId="17211" xr:uid="{00000000-0005-0000-0000-000033460000}"/>
    <cellStyle name="40 % - Markeringsfarve3 4 5 2 3 2 2" xfId="35162" xr:uid="{00000000-0005-0000-0000-000034460000}"/>
    <cellStyle name="40 % - Markeringsfarve3 4 5 2 3 3" xfId="28161" xr:uid="{00000000-0005-0000-0000-000035460000}"/>
    <cellStyle name="40 % - Markeringsfarve3 4 5 2 4" xfId="15124" xr:uid="{00000000-0005-0000-0000-000036460000}"/>
    <cellStyle name="40 % - Markeringsfarve3 4 5 2 4 2" xfId="33081" xr:uid="{00000000-0005-0000-0000-000037460000}"/>
    <cellStyle name="40 % - Markeringsfarve3 4 5 2 5" xfId="26079" xr:uid="{00000000-0005-0000-0000-000038460000}"/>
    <cellStyle name="40 % - Markeringsfarve3 4 5 3" xfId="6701" xr:uid="{00000000-0005-0000-0000-000039460000}"/>
    <cellStyle name="40 % - Markeringsfarve3 4 5 3 2" xfId="10180" xr:uid="{00000000-0005-0000-0000-00003A460000}"/>
    <cellStyle name="40 % - Markeringsfarve3 4 5 3 2 2" xfId="17961" xr:uid="{00000000-0005-0000-0000-00003B460000}"/>
    <cellStyle name="40 % - Markeringsfarve3 4 5 3 2 2 2" xfId="35912" xr:uid="{00000000-0005-0000-0000-00003C460000}"/>
    <cellStyle name="40 % - Markeringsfarve3 4 5 3 2 3" xfId="28911" xr:uid="{00000000-0005-0000-0000-00003D460000}"/>
    <cellStyle name="40 % - Markeringsfarve3 4 5 3 3" xfId="15126" xr:uid="{00000000-0005-0000-0000-00003E460000}"/>
    <cellStyle name="40 % - Markeringsfarve3 4 5 3 3 2" xfId="33083" xr:uid="{00000000-0005-0000-0000-00003F460000}"/>
    <cellStyle name="40 % - Markeringsfarve3 4 5 3 4" xfId="26081" xr:uid="{00000000-0005-0000-0000-000040460000}"/>
    <cellStyle name="40 % - Markeringsfarve3 4 5 4" xfId="6702" xr:uid="{00000000-0005-0000-0000-000041460000}"/>
    <cellStyle name="40 % - Markeringsfarve3 4 5 4 2" xfId="11425" xr:uid="{00000000-0005-0000-0000-000042460000}"/>
    <cellStyle name="40 % - Markeringsfarve3 4 5 4 2 2" xfId="19185" xr:uid="{00000000-0005-0000-0000-000043460000}"/>
    <cellStyle name="40 % - Markeringsfarve3 4 5 4 2 2 2" xfId="37136" xr:uid="{00000000-0005-0000-0000-000044460000}"/>
    <cellStyle name="40 % - Markeringsfarve3 4 5 4 2 3" xfId="30135" xr:uid="{00000000-0005-0000-0000-000045460000}"/>
    <cellStyle name="40 % - Markeringsfarve3 4 5 4 3" xfId="15127" xr:uid="{00000000-0005-0000-0000-000046460000}"/>
    <cellStyle name="40 % - Markeringsfarve3 4 5 4 3 2" xfId="33084" xr:uid="{00000000-0005-0000-0000-000047460000}"/>
    <cellStyle name="40 % - Markeringsfarve3 4 5 4 4" xfId="26082" xr:uid="{00000000-0005-0000-0000-000048460000}"/>
    <cellStyle name="40 % - Markeringsfarve3 4 5 5" xfId="8797" xr:uid="{00000000-0005-0000-0000-000049460000}"/>
    <cellStyle name="40 % - Markeringsfarve3 4 5 5 2" xfId="16586" xr:uid="{00000000-0005-0000-0000-00004A460000}"/>
    <cellStyle name="40 % - Markeringsfarve3 4 5 5 2 2" xfId="34537" xr:uid="{00000000-0005-0000-0000-00004B460000}"/>
    <cellStyle name="40 % - Markeringsfarve3 4 5 5 3" xfId="27536" xr:uid="{00000000-0005-0000-0000-00004C460000}"/>
    <cellStyle name="40 % - Markeringsfarve3 4 5 6" xfId="15123" xr:uid="{00000000-0005-0000-0000-00004D460000}"/>
    <cellStyle name="40 % - Markeringsfarve3 4 5 6 2" xfId="33080" xr:uid="{00000000-0005-0000-0000-00004E460000}"/>
    <cellStyle name="40 % - Markeringsfarve3 4 5 7" xfId="26078" xr:uid="{00000000-0005-0000-0000-00004F460000}"/>
    <cellStyle name="40 % - Markeringsfarve3 4 6" xfId="6703" xr:uid="{00000000-0005-0000-0000-000050460000}"/>
    <cellStyle name="40 % - Markeringsfarve3 4 6 2" xfId="6704" xr:uid="{00000000-0005-0000-0000-000051460000}"/>
    <cellStyle name="40 % - Markeringsfarve3 4 6 2 2" xfId="6705" xr:uid="{00000000-0005-0000-0000-000052460000}"/>
    <cellStyle name="40 % - Markeringsfarve3 4 6 2 2 2" xfId="11056" xr:uid="{00000000-0005-0000-0000-000053460000}"/>
    <cellStyle name="40 % - Markeringsfarve3 4 6 2 2 2 2" xfId="18828" xr:uid="{00000000-0005-0000-0000-000054460000}"/>
    <cellStyle name="40 % - Markeringsfarve3 4 6 2 2 2 2 2" xfId="36779" xr:uid="{00000000-0005-0000-0000-000055460000}"/>
    <cellStyle name="40 % - Markeringsfarve3 4 6 2 2 2 3" xfId="29778" xr:uid="{00000000-0005-0000-0000-000056460000}"/>
    <cellStyle name="40 % - Markeringsfarve3 4 6 2 2 3" xfId="15130" xr:uid="{00000000-0005-0000-0000-000057460000}"/>
    <cellStyle name="40 % - Markeringsfarve3 4 6 2 2 3 2" xfId="33087" xr:uid="{00000000-0005-0000-0000-000058460000}"/>
    <cellStyle name="40 % - Markeringsfarve3 4 6 2 2 4" xfId="26085" xr:uid="{00000000-0005-0000-0000-000059460000}"/>
    <cellStyle name="40 % - Markeringsfarve3 4 6 2 3" xfId="9549" xr:uid="{00000000-0005-0000-0000-00005A460000}"/>
    <cellStyle name="40 % - Markeringsfarve3 4 6 2 3 2" xfId="17334" xr:uid="{00000000-0005-0000-0000-00005B460000}"/>
    <cellStyle name="40 % - Markeringsfarve3 4 6 2 3 2 2" xfId="35285" xr:uid="{00000000-0005-0000-0000-00005C460000}"/>
    <cellStyle name="40 % - Markeringsfarve3 4 6 2 3 3" xfId="28284" xr:uid="{00000000-0005-0000-0000-00005D460000}"/>
    <cellStyle name="40 % - Markeringsfarve3 4 6 2 4" xfId="15129" xr:uid="{00000000-0005-0000-0000-00005E460000}"/>
    <cellStyle name="40 % - Markeringsfarve3 4 6 2 4 2" xfId="33086" xr:uid="{00000000-0005-0000-0000-00005F460000}"/>
    <cellStyle name="40 % - Markeringsfarve3 4 6 2 5" xfId="26084" xr:uid="{00000000-0005-0000-0000-000060460000}"/>
    <cellStyle name="40 % - Markeringsfarve3 4 6 3" xfId="6706" xr:uid="{00000000-0005-0000-0000-000061460000}"/>
    <cellStyle name="40 % - Markeringsfarve3 4 6 3 2" xfId="10333" xr:uid="{00000000-0005-0000-0000-000062460000}"/>
    <cellStyle name="40 % - Markeringsfarve3 4 6 3 2 2" xfId="18114" xr:uid="{00000000-0005-0000-0000-000063460000}"/>
    <cellStyle name="40 % - Markeringsfarve3 4 6 3 2 2 2" xfId="36065" xr:uid="{00000000-0005-0000-0000-000064460000}"/>
    <cellStyle name="40 % - Markeringsfarve3 4 6 3 2 3" xfId="29064" xr:uid="{00000000-0005-0000-0000-000065460000}"/>
    <cellStyle name="40 % - Markeringsfarve3 4 6 3 3" xfId="15131" xr:uid="{00000000-0005-0000-0000-000066460000}"/>
    <cellStyle name="40 % - Markeringsfarve3 4 6 3 3 2" xfId="33088" xr:uid="{00000000-0005-0000-0000-000067460000}"/>
    <cellStyle name="40 % - Markeringsfarve3 4 6 3 4" xfId="26086" xr:uid="{00000000-0005-0000-0000-000068460000}"/>
    <cellStyle name="40 % - Markeringsfarve3 4 6 4" xfId="6707" xr:uid="{00000000-0005-0000-0000-000069460000}"/>
    <cellStyle name="40 % - Markeringsfarve3 4 6 4 2" xfId="11668" xr:uid="{00000000-0005-0000-0000-00006A460000}"/>
    <cellStyle name="40 % - Markeringsfarve3 4 6 4 2 2" xfId="19415" xr:uid="{00000000-0005-0000-0000-00006B460000}"/>
    <cellStyle name="40 % - Markeringsfarve3 4 6 4 2 2 2" xfId="37366" xr:uid="{00000000-0005-0000-0000-00006C460000}"/>
    <cellStyle name="40 % - Markeringsfarve3 4 6 4 2 3" xfId="30365" xr:uid="{00000000-0005-0000-0000-00006D460000}"/>
    <cellStyle name="40 % - Markeringsfarve3 4 6 4 3" xfId="15132" xr:uid="{00000000-0005-0000-0000-00006E460000}"/>
    <cellStyle name="40 % - Markeringsfarve3 4 6 4 3 2" xfId="33089" xr:uid="{00000000-0005-0000-0000-00006F460000}"/>
    <cellStyle name="40 % - Markeringsfarve3 4 6 4 4" xfId="26087" xr:uid="{00000000-0005-0000-0000-000070460000}"/>
    <cellStyle name="40 % - Markeringsfarve3 4 6 5" xfId="8798" xr:uid="{00000000-0005-0000-0000-000071460000}"/>
    <cellStyle name="40 % - Markeringsfarve3 4 6 5 2" xfId="16587" xr:uid="{00000000-0005-0000-0000-000072460000}"/>
    <cellStyle name="40 % - Markeringsfarve3 4 6 5 2 2" xfId="34538" xr:uid="{00000000-0005-0000-0000-000073460000}"/>
    <cellStyle name="40 % - Markeringsfarve3 4 6 5 3" xfId="27537" xr:uid="{00000000-0005-0000-0000-000074460000}"/>
    <cellStyle name="40 % - Markeringsfarve3 4 6 6" xfId="15128" xr:uid="{00000000-0005-0000-0000-000075460000}"/>
    <cellStyle name="40 % - Markeringsfarve3 4 6 6 2" xfId="33085" xr:uid="{00000000-0005-0000-0000-000076460000}"/>
    <cellStyle name="40 % - Markeringsfarve3 4 6 7" xfId="26083" xr:uid="{00000000-0005-0000-0000-000077460000}"/>
    <cellStyle name="40 % - Markeringsfarve3 4 7" xfId="6708" xr:uid="{00000000-0005-0000-0000-000078460000}"/>
    <cellStyle name="40 % - Markeringsfarve3 4 7 2" xfId="6709" xr:uid="{00000000-0005-0000-0000-000079460000}"/>
    <cellStyle name="40 % - Markeringsfarve3 4 7 2 2" xfId="10430" xr:uid="{00000000-0005-0000-0000-00007A460000}"/>
    <cellStyle name="40 % - Markeringsfarve3 4 7 2 2 2" xfId="18202" xr:uid="{00000000-0005-0000-0000-00007B460000}"/>
    <cellStyle name="40 % - Markeringsfarve3 4 7 2 2 2 2" xfId="36153" xr:uid="{00000000-0005-0000-0000-00007C460000}"/>
    <cellStyle name="40 % - Markeringsfarve3 4 7 2 2 3" xfId="29152" xr:uid="{00000000-0005-0000-0000-00007D460000}"/>
    <cellStyle name="40 % - Markeringsfarve3 4 7 2 3" xfId="15134" xr:uid="{00000000-0005-0000-0000-00007E460000}"/>
    <cellStyle name="40 % - Markeringsfarve3 4 7 2 3 2" xfId="33091" xr:uid="{00000000-0005-0000-0000-00007F460000}"/>
    <cellStyle name="40 % - Markeringsfarve3 4 7 2 4" xfId="26089" xr:uid="{00000000-0005-0000-0000-000080460000}"/>
    <cellStyle name="40 % - Markeringsfarve3 4 7 3" xfId="9026" xr:uid="{00000000-0005-0000-0000-000081460000}"/>
    <cellStyle name="40 % - Markeringsfarve3 4 7 3 2" xfId="16814" xr:uid="{00000000-0005-0000-0000-000082460000}"/>
    <cellStyle name="40 % - Markeringsfarve3 4 7 3 2 2" xfId="34765" xr:uid="{00000000-0005-0000-0000-000083460000}"/>
    <cellStyle name="40 % - Markeringsfarve3 4 7 3 3" xfId="27764" xr:uid="{00000000-0005-0000-0000-000084460000}"/>
    <cellStyle name="40 % - Markeringsfarve3 4 7 4" xfId="15133" xr:uid="{00000000-0005-0000-0000-000085460000}"/>
    <cellStyle name="40 % - Markeringsfarve3 4 7 4 2" xfId="33090" xr:uid="{00000000-0005-0000-0000-000086460000}"/>
    <cellStyle name="40 % - Markeringsfarve3 4 7 5" xfId="26088" xr:uid="{00000000-0005-0000-0000-000087460000}"/>
    <cellStyle name="40 % - Markeringsfarve3 4 8" xfId="6710" xr:uid="{00000000-0005-0000-0000-000088460000}"/>
    <cellStyle name="40 % - Markeringsfarve3 4 8 2" xfId="9658" xr:uid="{00000000-0005-0000-0000-000089460000}"/>
    <cellStyle name="40 % - Markeringsfarve3 4 8 2 2" xfId="17440" xr:uid="{00000000-0005-0000-0000-00008A460000}"/>
    <cellStyle name="40 % - Markeringsfarve3 4 8 2 2 2" xfId="35391" xr:uid="{00000000-0005-0000-0000-00008B460000}"/>
    <cellStyle name="40 % - Markeringsfarve3 4 8 2 3" xfId="28390" xr:uid="{00000000-0005-0000-0000-00008C460000}"/>
    <cellStyle name="40 % - Markeringsfarve3 4 8 3" xfId="15135" xr:uid="{00000000-0005-0000-0000-00008D460000}"/>
    <cellStyle name="40 % - Markeringsfarve3 4 8 3 2" xfId="33092" xr:uid="{00000000-0005-0000-0000-00008E460000}"/>
    <cellStyle name="40 % - Markeringsfarve3 4 8 4" xfId="26090" xr:uid="{00000000-0005-0000-0000-00008F460000}"/>
    <cellStyle name="40 % - Markeringsfarve3 4 9" xfId="6711" xr:uid="{00000000-0005-0000-0000-000090460000}"/>
    <cellStyle name="40 % - Markeringsfarve3 4 9 2" xfId="11493" xr:uid="{00000000-0005-0000-0000-000091460000}"/>
    <cellStyle name="40 % - Markeringsfarve3 4 9 2 2" xfId="19251" xr:uid="{00000000-0005-0000-0000-000092460000}"/>
    <cellStyle name="40 % - Markeringsfarve3 4 9 2 2 2" xfId="37202" xr:uid="{00000000-0005-0000-0000-000093460000}"/>
    <cellStyle name="40 % - Markeringsfarve3 4 9 2 3" xfId="30201" xr:uid="{00000000-0005-0000-0000-000094460000}"/>
    <cellStyle name="40 % - Markeringsfarve3 4 9 3" xfId="15136" xr:uid="{00000000-0005-0000-0000-000095460000}"/>
    <cellStyle name="40 % - Markeringsfarve3 4 9 3 2" xfId="33093" xr:uid="{00000000-0005-0000-0000-000096460000}"/>
    <cellStyle name="40 % - Markeringsfarve3 4 9 4" xfId="26091" xr:uid="{00000000-0005-0000-0000-000097460000}"/>
    <cellStyle name="40 % - Markeringsfarve3 5" xfId="2978" xr:uid="{00000000-0005-0000-0000-000098460000}"/>
    <cellStyle name="40 % - Markeringsfarve3 5 10" xfId="8799" xr:uid="{00000000-0005-0000-0000-000099460000}"/>
    <cellStyle name="40 % - Markeringsfarve3 5 10 2" xfId="16588" xr:uid="{00000000-0005-0000-0000-00009A460000}"/>
    <cellStyle name="40 % - Markeringsfarve3 5 10 2 2" xfId="34539" xr:uid="{00000000-0005-0000-0000-00009B460000}"/>
    <cellStyle name="40 % - Markeringsfarve3 5 10 3" xfId="27538" xr:uid="{00000000-0005-0000-0000-00009C460000}"/>
    <cellStyle name="40 % - Markeringsfarve3 5 11" xfId="15137" xr:uid="{00000000-0005-0000-0000-00009D460000}"/>
    <cellStyle name="40 % - Markeringsfarve3 5 11 2" xfId="33094" xr:uid="{00000000-0005-0000-0000-00009E460000}"/>
    <cellStyle name="40 % - Markeringsfarve3 5 12" xfId="6712" xr:uid="{00000000-0005-0000-0000-00009F460000}"/>
    <cellStyle name="40 % - Markeringsfarve3 5 12 2" xfId="26092" xr:uid="{00000000-0005-0000-0000-0000A0460000}"/>
    <cellStyle name="40 % - Markeringsfarve3 5 13" xfId="22356" xr:uid="{00000000-0005-0000-0000-0000A1460000}"/>
    <cellStyle name="40 % - Markeringsfarve3 5 2" xfId="2979" xr:uid="{00000000-0005-0000-0000-0000A2460000}"/>
    <cellStyle name="40 % - Markeringsfarve3 5 2 2" xfId="6714" xr:uid="{00000000-0005-0000-0000-0000A3460000}"/>
    <cellStyle name="40 % - Markeringsfarve3 5 2 2 2" xfId="6715" xr:uid="{00000000-0005-0000-0000-0000A4460000}"/>
    <cellStyle name="40 % - Markeringsfarve3 5 2 2 2 2" xfId="10588" xr:uid="{00000000-0005-0000-0000-0000A5460000}"/>
    <cellStyle name="40 % - Markeringsfarve3 5 2 2 2 2 2" xfId="18360" xr:uid="{00000000-0005-0000-0000-0000A6460000}"/>
    <cellStyle name="40 % - Markeringsfarve3 5 2 2 2 2 2 2" xfId="36311" xr:uid="{00000000-0005-0000-0000-0000A7460000}"/>
    <cellStyle name="40 % - Markeringsfarve3 5 2 2 2 2 3" xfId="29310" xr:uid="{00000000-0005-0000-0000-0000A8460000}"/>
    <cellStyle name="40 % - Markeringsfarve3 5 2 2 2 3" xfId="15140" xr:uid="{00000000-0005-0000-0000-0000A9460000}"/>
    <cellStyle name="40 % - Markeringsfarve3 5 2 2 2 3 2" xfId="33097" xr:uid="{00000000-0005-0000-0000-0000AA460000}"/>
    <cellStyle name="40 % - Markeringsfarve3 5 2 2 2 4" xfId="26095" xr:uid="{00000000-0005-0000-0000-0000AB460000}"/>
    <cellStyle name="40 % - Markeringsfarve3 5 2 2 3" xfId="9158" xr:uid="{00000000-0005-0000-0000-0000AC460000}"/>
    <cellStyle name="40 % - Markeringsfarve3 5 2 2 3 2" xfId="16946" xr:uid="{00000000-0005-0000-0000-0000AD460000}"/>
    <cellStyle name="40 % - Markeringsfarve3 5 2 2 3 2 2" xfId="34897" xr:uid="{00000000-0005-0000-0000-0000AE460000}"/>
    <cellStyle name="40 % - Markeringsfarve3 5 2 2 3 3" xfId="27896" xr:uid="{00000000-0005-0000-0000-0000AF460000}"/>
    <cellStyle name="40 % - Markeringsfarve3 5 2 2 4" xfId="15139" xr:uid="{00000000-0005-0000-0000-0000B0460000}"/>
    <cellStyle name="40 % - Markeringsfarve3 5 2 2 4 2" xfId="33096" xr:uid="{00000000-0005-0000-0000-0000B1460000}"/>
    <cellStyle name="40 % - Markeringsfarve3 5 2 2 5" xfId="26094" xr:uid="{00000000-0005-0000-0000-0000B2460000}"/>
    <cellStyle name="40 % - Markeringsfarve3 5 2 3" xfId="6716" xr:uid="{00000000-0005-0000-0000-0000B3460000}"/>
    <cellStyle name="40 % - Markeringsfarve3 5 2 3 2" xfId="9818" xr:uid="{00000000-0005-0000-0000-0000B4460000}"/>
    <cellStyle name="40 % - Markeringsfarve3 5 2 3 2 2" xfId="17600" xr:uid="{00000000-0005-0000-0000-0000B5460000}"/>
    <cellStyle name="40 % - Markeringsfarve3 5 2 3 2 2 2" xfId="35551" xr:uid="{00000000-0005-0000-0000-0000B6460000}"/>
    <cellStyle name="40 % - Markeringsfarve3 5 2 3 2 3" xfId="28550" xr:uid="{00000000-0005-0000-0000-0000B7460000}"/>
    <cellStyle name="40 % - Markeringsfarve3 5 2 3 3" xfId="15141" xr:uid="{00000000-0005-0000-0000-0000B8460000}"/>
    <cellStyle name="40 % - Markeringsfarve3 5 2 3 3 2" xfId="33098" xr:uid="{00000000-0005-0000-0000-0000B9460000}"/>
    <cellStyle name="40 % - Markeringsfarve3 5 2 3 4" xfId="26096" xr:uid="{00000000-0005-0000-0000-0000BA460000}"/>
    <cellStyle name="40 % - Markeringsfarve3 5 2 4" xfId="6717" xr:uid="{00000000-0005-0000-0000-0000BB460000}"/>
    <cellStyle name="40 % - Markeringsfarve3 5 2 4 2" xfId="9987" xr:uid="{00000000-0005-0000-0000-0000BC460000}"/>
    <cellStyle name="40 % - Markeringsfarve3 5 2 4 2 2" xfId="17768" xr:uid="{00000000-0005-0000-0000-0000BD460000}"/>
    <cellStyle name="40 % - Markeringsfarve3 5 2 4 2 2 2" xfId="35719" xr:uid="{00000000-0005-0000-0000-0000BE460000}"/>
    <cellStyle name="40 % - Markeringsfarve3 5 2 4 2 3" xfId="28718" xr:uid="{00000000-0005-0000-0000-0000BF460000}"/>
    <cellStyle name="40 % - Markeringsfarve3 5 2 4 3" xfId="15142" xr:uid="{00000000-0005-0000-0000-0000C0460000}"/>
    <cellStyle name="40 % - Markeringsfarve3 5 2 4 3 2" xfId="33099" xr:uid="{00000000-0005-0000-0000-0000C1460000}"/>
    <cellStyle name="40 % - Markeringsfarve3 5 2 4 4" xfId="26097" xr:uid="{00000000-0005-0000-0000-0000C2460000}"/>
    <cellStyle name="40 % - Markeringsfarve3 5 2 5" xfId="8800" xr:uid="{00000000-0005-0000-0000-0000C3460000}"/>
    <cellStyle name="40 % - Markeringsfarve3 5 2 5 2" xfId="16589" xr:uid="{00000000-0005-0000-0000-0000C4460000}"/>
    <cellStyle name="40 % - Markeringsfarve3 5 2 5 2 2" xfId="34540" xr:uid="{00000000-0005-0000-0000-0000C5460000}"/>
    <cellStyle name="40 % - Markeringsfarve3 5 2 5 3" xfId="27539" xr:uid="{00000000-0005-0000-0000-0000C6460000}"/>
    <cellStyle name="40 % - Markeringsfarve3 5 2 6" xfId="15138" xr:uid="{00000000-0005-0000-0000-0000C7460000}"/>
    <cellStyle name="40 % - Markeringsfarve3 5 2 6 2" xfId="33095" xr:uid="{00000000-0005-0000-0000-0000C8460000}"/>
    <cellStyle name="40 % - Markeringsfarve3 5 2 7" xfId="6713" xr:uid="{00000000-0005-0000-0000-0000C9460000}"/>
    <cellStyle name="40 % - Markeringsfarve3 5 2 7 2" xfId="26093" xr:uid="{00000000-0005-0000-0000-0000CA460000}"/>
    <cellStyle name="40 % - Markeringsfarve3 5 2 8" xfId="22357" xr:uid="{00000000-0005-0000-0000-0000CB460000}"/>
    <cellStyle name="40 % - Markeringsfarve3 5 3" xfId="6718" xr:uid="{00000000-0005-0000-0000-0000CC460000}"/>
    <cellStyle name="40 % - Markeringsfarve3 5 3 2" xfId="6719" xr:uid="{00000000-0005-0000-0000-0000CD460000}"/>
    <cellStyle name="40 % - Markeringsfarve3 5 3 2 2" xfId="6720" xr:uid="{00000000-0005-0000-0000-0000CE460000}"/>
    <cellStyle name="40 % - Markeringsfarve3 5 3 2 2 2" xfId="10702" xr:uid="{00000000-0005-0000-0000-0000CF460000}"/>
    <cellStyle name="40 % - Markeringsfarve3 5 3 2 2 2 2" xfId="18474" xr:uid="{00000000-0005-0000-0000-0000D0460000}"/>
    <cellStyle name="40 % - Markeringsfarve3 5 3 2 2 2 2 2" xfId="36425" xr:uid="{00000000-0005-0000-0000-0000D1460000}"/>
    <cellStyle name="40 % - Markeringsfarve3 5 3 2 2 2 3" xfId="29424" xr:uid="{00000000-0005-0000-0000-0000D2460000}"/>
    <cellStyle name="40 % - Markeringsfarve3 5 3 2 2 3" xfId="15145" xr:uid="{00000000-0005-0000-0000-0000D3460000}"/>
    <cellStyle name="40 % - Markeringsfarve3 5 3 2 2 3 2" xfId="33102" xr:uid="{00000000-0005-0000-0000-0000D4460000}"/>
    <cellStyle name="40 % - Markeringsfarve3 5 3 2 2 4" xfId="26100" xr:uid="{00000000-0005-0000-0000-0000D5460000}"/>
    <cellStyle name="40 % - Markeringsfarve3 5 3 2 3" xfId="9248" xr:uid="{00000000-0005-0000-0000-0000D6460000}"/>
    <cellStyle name="40 % - Markeringsfarve3 5 3 2 3 2" xfId="17036" xr:uid="{00000000-0005-0000-0000-0000D7460000}"/>
    <cellStyle name="40 % - Markeringsfarve3 5 3 2 3 2 2" xfId="34987" xr:uid="{00000000-0005-0000-0000-0000D8460000}"/>
    <cellStyle name="40 % - Markeringsfarve3 5 3 2 3 3" xfId="27986" xr:uid="{00000000-0005-0000-0000-0000D9460000}"/>
    <cellStyle name="40 % - Markeringsfarve3 5 3 2 4" xfId="15144" xr:uid="{00000000-0005-0000-0000-0000DA460000}"/>
    <cellStyle name="40 % - Markeringsfarve3 5 3 2 4 2" xfId="33101" xr:uid="{00000000-0005-0000-0000-0000DB460000}"/>
    <cellStyle name="40 % - Markeringsfarve3 5 3 2 5" xfId="26099" xr:uid="{00000000-0005-0000-0000-0000DC460000}"/>
    <cellStyle name="40 % - Markeringsfarve3 5 3 3" xfId="6721" xr:uid="{00000000-0005-0000-0000-0000DD460000}"/>
    <cellStyle name="40 % - Markeringsfarve3 5 3 3 2" xfId="9932" xr:uid="{00000000-0005-0000-0000-0000DE460000}"/>
    <cellStyle name="40 % - Markeringsfarve3 5 3 3 2 2" xfId="17714" xr:uid="{00000000-0005-0000-0000-0000DF460000}"/>
    <cellStyle name="40 % - Markeringsfarve3 5 3 3 2 2 2" xfId="35665" xr:uid="{00000000-0005-0000-0000-0000E0460000}"/>
    <cellStyle name="40 % - Markeringsfarve3 5 3 3 2 3" xfId="28664" xr:uid="{00000000-0005-0000-0000-0000E1460000}"/>
    <cellStyle name="40 % - Markeringsfarve3 5 3 3 3" xfId="15146" xr:uid="{00000000-0005-0000-0000-0000E2460000}"/>
    <cellStyle name="40 % - Markeringsfarve3 5 3 3 3 2" xfId="33103" xr:uid="{00000000-0005-0000-0000-0000E3460000}"/>
    <cellStyle name="40 % - Markeringsfarve3 5 3 3 4" xfId="26101" xr:uid="{00000000-0005-0000-0000-0000E4460000}"/>
    <cellStyle name="40 % - Markeringsfarve3 5 3 4" xfId="6722" xr:uid="{00000000-0005-0000-0000-0000E5460000}"/>
    <cellStyle name="40 % - Markeringsfarve3 5 3 4 2" xfId="11600" xr:uid="{00000000-0005-0000-0000-0000E6460000}"/>
    <cellStyle name="40 % - Markeringsfarve3 5 3 4 2 2" xfId="19352" xr:uid="{00000000-0005-0000-0000-0000E7460000}"/>
    <cellStyle name="40 % - Markeringsfarve3 5 3 4 2 2 2" xfId="37303" xr:uid="{00000000-0005-0000-0000-0000E8460000}"/>
    <cellStyle name="40 % - Markeringsfarve3 5 3 4 2 3" xfId="30302" xr:uid="{00000000-0005-0000-0000-0000E9460000}"/>
    <cellStyle name="40 % - Markeringsfarve3 5 3 4 3" xfId="15147" xr:uid="{00000000-0005-0000-0000-0000EA460000}"/>
    <cellStyle name="40 % - Markeringsfarve3 5 3 4 3 2" xfId="33104" xr:uid="{00000000-0005-0000-0000-0000EB460000}"/>
    <cellStyle name="40 % - Markeringsfarve3 5 3 4 4" xfId="26102" xr:uid="{00000000-0005-0000-0000-0000EC460000}"/>
    <cellStyle name="40 % - Markeringsfarve3 5 3 5" xfId="8801" xr:uid="{00000000-0005-0000-0000-0000ED460000}"/>
    <cellStyle name="40 % - Markeringsfarve3 5 3 5 2" xfId="16590" xr:uid="{00000000-0005-0000-0000-0000EE460000}"/>
    <cellStyle name="40 % - Markeringsfarve3 5 3 5 2 2" xfId="34541" xr:uid="{00000000-0005-0000-0000-0000EF460000}"/>
    <cellStyle name="40 % - Markeringsfarve3 5 3 5 3" xfId="27540" xr:uid="{00000000-0005-0000-0000-0000F0460000}"/>
    <cellStyle name="40 % - Markeringsfarve3 5 3 6" xfId="15143" xr:uid="{00000000-0005-0000-0000-0000F1460000}"/>
    <cellStyle name="40 % - Markeringsfarve3 5 3 6 2" xfId="33100" xr:uid="{00000000-0005-0000-0000-0000F2460000}"/>
    <cellStyle name="40 % - Markeringsfarve3 5 3 7" xfId="26098" xr:uid="{00000000-0005-0000-0000-0000F3460000}"/>
    <cellStyle name="40 % - Markeringsfarve3 5 4" xfId="6723" xr:uid="{00000000-0005-0000-0000-0000F4460000}"/>
    <cellStyle name="40 % - Markeringsfarve3 5 4 2" xfId="6724" xr:uid="{00000000-0005-0000-0000-0000F5460000}"/>
    <cellStyle name="40 % - Markeringsfarve3 5 4 2 2" xfId="6725" xr:uid="{00000000-0005-0000-0000-0000F6460000}"/>
    <cellStyle name="40 % - Markeringsfarve3 5 4 2 2 2" xfId="10826" xr:uid="{00000000-0005-0000-0000-0000F7460000}"/>
    <cellStyle name="40 % - Markeringsfarve3 5 4 2 2 2 2" xfId="18598" xr:uid="{00000000-0005-0000-0000-0000F8460000}"/>
    <cellStyle name="40 % - Markeringsfarve3 5 4 2 2 2 2 2" xfId="36549" xr:uid="{00000000-0005-0000-0000-0000F9460000}"/>
    <cellStyle name="40 % - Markeringsfarve3 5 4 2 2 2 3" xfId="29548" xr:uid="{00000000-0005-0000-0000-0000FA460000}"/>
    <cellStyle name="40 % - Markeringsfarve3 5 4 2 2 3" xfId="15150" xr:uid="{00000000-0005-0000-0000-0000FB460000}"/>
    <cellStyle name="40 % - Markeringsfarve3 5 4 2 2 3 2" xfId="33107" xr:uid="{00000000-0005-0000-0000-0000FC460000}"/>
    <cellStyle name="40 % - Markeringsfarve3 5 4 2 2 4" xfId="26105" xr:uid="{00000000-0005-0000-0000-0000FD460000}"/>
    <cellStyle name="40 % - Markeringsfarve3 5 4 2 3" xfId="9360" xr:uid="{00000000-0005-0000-0000-0000FE460000}"/>
    <cellStyle name="40 % - Markeringsfarve3 5 4 2 3 2" xfId="17145" xr:uid="{00000000-0005-0000-0000-0000FF460000}"/>
    <cellStyle name="40 % - Markeringsfarve3 5 4 2 3 2 2" xfId="35096" xr:uid="{00000000-0005-0000-0000-000000470000}"/>
    <cellStyle name="40 % - Markeringsfarve3 5 4 2 3 3" xfId="28095" xr:uid="{00000000-0005-0000-0000-000001470000}"/>
    <cellStyle name="40 % - Markeringsfarve3 5 4 2 4" xfId="15149" xr:uid="{00000000-0005-0000-0000-000002470000}"/>
    <cellStyle name="40 % - Markeringsfarve3 5 4 2 4 2" xfId="33106" xr:uid="{00000000-0005-0000-0000-000003470000}"/>
    <cellStyle name="40 % - Markeringsfarve3 5 4 2 5" xfId="26104" xr:uid="{00000000-0005-0000-0000-000004470000}"/>
    <cellStyle name="40 % - Markeringsfarve3 5 4 3" xfId="6726" xr:uid="{00000000-0005-0000-0000-000005470000}"/>
    <cellStyle name="40 % - Markeringsfarve3 5 4 3 2" xfId="10102" xr:uid="{00000000-0005-0000-0000-000006470000}"/>
    <cellStyle name="40 % - Markeringsfarve3 5 4 3 2 2" xfId="17883" xr:uid="{00000000-0005-0000-0000-000007470000}"/>
    <cellStyle name="40 % - Markeringsfarve3 5 4 3 2 2 2" xfId="35834" xr:uid="{00000000-0005-0000-0000-000008470000}"/>
    <cellStyle name="40 % - Markeringsfarve3 5 4 3 2 3" xfId="28833" xr:uid="{00000000-0005-0000-0000-000009470000}"/>
    <cellStyle name="40 % - Markeringsfarve3 5 4 3 3" xfId="15151" xr:uid="{00000000-0005-0000-0000-00000A470000}"/>
    <cellStyle name="40 % - Markeringsfarve3 5 4 3 3 2" xfId="33108" xr:uid="{00000000-0005-0000-0000-00000B470000}"/>
    <cellStyle name="40 % - Markeringsfarve3 5 4 3 4" xfId="26106" xr:uid="{00000000-0005-0000-0000-00000C470000}"/>
    <cellStyle name="40 % - Markeringsfarve3 5 4 4" xfId="6727" xr:uid="{00000000-0005-0000-0000-00000D470000}"/>
    <cellStyle name="40 % - Markeringsfarve3 5 4 4 2" xfId="11325" xr:uid="{00000000-0005-0000-0000-00000E470000}"/>
    <cellStyle name="40 % - Markeringsfarve3 5 4 4 2 2" xfId="19089" xr:uid="{00000000-0005-0000-0000-00000F470000}"/>
    <cellStyle name="40 % - Markeringsfarve3 5 4 4 2 2 2" xfId="37040" xr:uid="{00000000-0005-0000-0000-000010470000}"/>
    <cellStyle name="40 % - Markeringsfarve3 5 4 4 2 3" xfId="30039" xr:uid="{00000000-0005-0000-0000-000011470000}"/>
    <cellStyle name="40 % - Markeringsfarve3 5 4 4 3" xfId="15152" xr:uid="{00000000-0005-0000-0000-000012470000}"/>
    <cellStyle name="40 % - Markeringsfarve3 5 4 4 3 2" xfId="33109" xr:uid="{00000000-0005-0000-0000-000013470000}"/>
    <cellStyle name="40 % - Markeringsfarve3 5 4 4 4" xfId="26107" xr:uid="{00000000-0005-0000-0000-000014470000}"/>
    <cellStyle name="40 % - Markeringsfarve3 5 4 5" xfId="8802" xr:uid="{00000000-0005-0000-0000-000015470000}"/>
    <cellStyle name="40 % - Markeringsfarve3 5 4 5 2" xfId="16591" xr:uid="{00000000-0005-0000-0000-000016470000}"/>
    <cellStyle name="40 % - Markeringsfarve3 5 4 5 2 2" xfId="34542" xr:uid="{00000000-0005-0000-0000-000017470000}"/>
    <cellStyle name="40 % - Markeringsfarve3 5 4 5 3" xfId="27541" xr:uid="{00000000-0005-0000-0000-000018470000}"/>
    <cellStyle name="40 % - Markeringsfarve3 5 4 6" xfId="15148" xr:uid="{00000000-0005-0000-0000-000019470000}"/>
    <cellStyle name="40 % - Markeringsfarve3 5 4 6 2" xfId="33105" xr:uid="{00000000-0005-0000-0000-00001A470000}"/>
    <cellStyle name="40 % - Markeringsfarve3 5 4 7" xfId="26103" xr:uid="{00000000-0005-0000-0000-00001B470000}"/>
    <cellStyle name="40 % - Markeringsfarve3 5 5" xfId="6728" xr:uid="{00000000-0005-0000-0000-00001C470000}"/>
    <cellStyle name="40 % - Markeringsfarve3 5 5 2" xfId="6729" xr:uid="{00000000-0005-0000-0000-00001D470000}"/>
    <cellStyle name="40 % - Markeringsfarve3 5 5 2 2" xfId="6730" xr:uid="{00000000-0005-0000-0000-00001E470000}"/>
    <cellStyle name="40 % - Markeringsfarve3 5 5 2 2 2" xfId="10943" xr:uid="{00000000-0005-0000-0000-00001F470000}"/>
    <cellStyle name="40 % - Markeringsfarve3 5 5 2 2 2 2" xfId="18715" xr:uid="{00000000-0005-0000-0000-000020470000}"/>
    <cellStyle name="40 % - Markeringsfarve3 5 5 2 2 2 2 2" xfId="36666" xr:uid="{00000000-0005-0000-0000-000021470000}"/>
    <cellStyle name="40 % - Markeringsfarve3 5 5 2 2 2 3" xfId="29665" xr:uid="{00000000-0005-0000-0000-000022470000}"/>
    <cellStyle name="40 % - Markeringsfarve3 5 5 2 2 3" xfId="15155" xr:uid="{00000000-0005-0000-0000-000023470000}"/>
    <cellStyle name="40 % - Markeringsfarve3 5 5 2 2 3 2" xfId="33112" xr:uid="{00000000-0005-0000-0000-000024470000}"/>
    <cellStyle name="40 % - Markeringsfarve3 5 5 2 2 4" xfId="26110" xr:uid="{00000000-0005-0000-0000-000025470000}"/>
    <cellStyle name="40 % - Markeringsfarve3 5 5 2 3" xfId="9459" xr:uid="{00000000-0005-0000-0000-000026470000}"/>
    <cellStyle name="40 % - Markeringsfarve3 5 5 2 3 2" xfId="17244" xr:uid="{00000000-0005-0000-0000-000027470000}"/>
    <cellStyle name="40 % - Markeringsfarve3 5 5 2 3 2 2" xfId="35195" xr:uid="{00000000-0005-0000-0000-000028470000}"/>
    <cellStyle name="40 % - Markeringsfarve3 5 5 2 3 3" xfId="28194" xr:uid="{00000000-0005-0000-0000-000029470000}"/>
    <cellStyle name="40 % - Markeringsfarve3 5 5 2 4" xfId="15154" xr:uid="{00000000-0005-0000-0000-00002A470000}"/>
    <cellStyle name="40 % - Markeringsfarve3 5 5 2 4 2" xfId="33111" xr:uid="{00000000-0005-0000-0000-00002B470000}"/>
    <cellStyle name="40 % - Markeringsfarve3 5 5 2 5" xfId="26109" xr:uid="{00000000-0005-0000-0000-00002C470000}"/>
    <cellStyle name="40 % - Markeringsfarve3 5 5 3" xfId="6731" xr:uid="{00000000-0005-0000-0000-00002D470000}"/>
    <cellStyle name="40 % - Markeringsfarve3 5 5 3 2" xfId="10219" xr:uid="{00000000-0005-0000-0000-00002E470000}"/>
    <cellStyle name="40 % - Markeringsfarve3 5 5 3 2 2" xfId="18000" xr:uid="{00000000-0005-0000-0000-00002F470000}"/>
    <cellStyle name="40 % - Markeringsfarve3 5 5 3 2 2 2" xfId="35951" xr:uid="{00000000-0005-0000-0000-000030470000}"/>
    <cellStyle name="40 % - Markeringsfarve3 5 5 3 2 3" xfId="28950" xr:uid="{00000000-0005-0000-0000-000031470000}"/>
    <cellStyle name="40 % - Markeringsfarve3 5 5 3 3" xfId="15156" xr:uid="{00000000-0005-0000-0000-000032470000}"/>
    <cellStyle name="40 % - Markeringsfarve3 5 5 3 3 2" xfId="33113" xr:uid="{00000000-0005-0000-0000-000033470000}"/>
    <cellStyle name="40 % - Markeringsfarve3 5 5 3 4" xfId="26111" xr:uid="{00000000-0005-0000-0000-000034470000}"/>
    <cellStyle name="40 % - Markeringsfarve3 5 5 4" xfId="6732" xr:uid="{00000000-0005-0000-0000-000035470000}"/>
    <cellStyle name="40 % - Markeringsfarve3 5 5 4 2" xfId="11561" xr:uid="{00000000-0005-0000-0000-000036470000}"/>
    <cellStyle name="40 % - Markeringsfarve3 5 5 4 2 2" xfId="19315" xr:uid="{00000000-0005-0000-0000-000037470000}"/>
    <cellStyle name="40 % - Markeringsfarve3 5 5 4 2 2 2" xfId="37266" xr:uid="{00000000-0005-0000-0000-000038470000}"/>
    <cellStyle name="40 % - Markeringsfarve3 5 5 4 2 3" xfId="30265" xr:uid="{00000000-0005-0000-0000-000039470000}"/>
    <cellStyle name="40 % - Markeringsfarve3 5 5 4 3" xfId="15157" xr:uid="{00000000-0005-0000-0000-00003A470000}"/>
    <cellStyle name="40 % - Markeringsfarve3 5 5 4 3 2" xfId="33114" xr:uid="{00000000-0005-0000-0000-00003B470000}"/>
    <cellStyle name="40 % - Markeringsfarve3 5 5 4 4" xfId="26112" xr:uid="{00000000-0005-0000-0000-00003C470000}"/>
    <cellStyle name="40 % - Markeringsfarve3 5 5 5" xfId="8803" xr:uid="{00000000-0005-0000-0000-00003D470000}"/>
    <cellStyle name="40 % - Markeringsfarve3 5 5 5 2" xfId="16592" xr:uid="{00000000-0005-0000-0000-00003E470000}"/>
    <cellStyle name="40 % - Markeringsfarve3 5 5 5 2 2" xfId="34543" xr:uid="{00000000-0005-0000-0000-00003F470000}"/>
    <cellStyle name="40 % - Markeringsfarve3 5 5 5 3" xfId="27542" xr:uid="{00000000-0005-0000-0000-000040470000}"/>
    <cellStyle name="40 % - Markeringsfarve3 5 5 6" xfId="15153" xr:uid="{00000000-0005-0000-0000-000041470000}"/>
    <cellStyle name="40 % - Markeringsfarve3 5 5 6 2" xfId="33110" xr:uid="{00000000-0005-0000-0000-000042470000}"/>
    <cellStyle name="40 % - Markeringsfarve3 5 5 7" xfId="26108" xr:uid="{00000000-0005-0000-0000-000043470000}"/>
    <cellStyle name="40 % - Markeringsfarve3 5 6" xfId="6733" xr:uid="{00000000-0005-0000-0000-000044470000}"/>
    <cellStyle name="40 % - Markeringsfarve3 5 6 2" xfId="6734" xr:uid="{00000000-0005-0000-0000-000045470000}"/>
    <cellStyle name="40 % - Markeringsfarve3 5 6 2 2" xfId="6735" xr:uid="{00000000-0005-0000-0000-000046470000}"/>
    <cellStyle name="40 % - Markeringsfarve3 5 6 2 2 2" xfId="11057" xr:uid="{00000000-0005-0000-0000-000047470000}"/>
    <cellStyle name="40 % - Markeringsfarve3 5 6 2 2 2 2" xfId="18829" xr:uid="{00000000-0005-0000-0000-000048470000}"/>
    <cellStyle name="40 % - Markeringsfarve3 5 6 2 2 2 2 2" xfId="36780" xr:uid="{00000000-0005-0000-0000-000049470000}"/>
    <cellStyle name="40 % - Markeringsfarve3 5 6 2 2 2 3" xfId="29779" xr:uid="{00000000-0005-0000-0000-00004A470000}"/>
    <cellStyle name="40 % - Markeringsfarve3 5 6 2 2 3" xfId="15160" xr:uid="{00000000-0005-0000-0000-00004B470000}"/>
    <cellStyle name="40 % - Markeringsfarve3 5 6 2 2 3 2" xfId="33117" xr:uid="{00000000-0005-0000-0000-00004C470000}"/>
    <cellStyle name="40 % - Markeringsfarve3 5 6 2 2 4" xfId="26115" xr:uid="{00000000-0005-0000-0000-00004D470000}"/>
    <cellStyle name="40 % - Markeringsfarve3 5 6 2 3" xfId="9550" xr:uid="{00000000-0005-0000-0000-00004E470000}"/>
    <cellStyle name="40 % - Markeringsfarve3 5 6 2 3 2" xfId="17335" xr:uid="{00000000-0005-0000-0000-00004F470000}"/>
    <cellStyle name="40 % - Markeringsfarve3 5 6 2 3 2 2" xfId="35286" xr:uid="{00000000-0005-0000-0000-000050470000}"/>
    <cellStyle name="40 % - Markeringsfarve3 5 6 2 3 3" xfId="28285" xr:uid="{00000000-0005-0000-0000-000051470000}"/>
    <cellStyle name="40 % - Markeringsfarve3 5 6 2 4" xfId="15159" xr:uid="{00000000-0005-0000-0000-000052470000}"/>
    <cellStyle name="40 % - Markeringsfarve3 5 6 2 4 2" xfId="33116" xr:uid="{00000000-0005-0000-0000-000053470000}"/>
    <cellStyle name="40 % - Markeringsfarve3 5 6 2 5" xfId="26114" xr:uid="{00000000-0005-0000-0000-000054470000}"/>
    <cellStyle name="40 % - Markeringsfarve3 5 6 3" xfId="6736" xr:uid="{00000000-0005-0000-0000-000055470000}"/>
    <cellStyle name="40 % - Markeringsfarve3 5 6 3 2" xfId="10334" xr:uid="{00000000-0005-0000-0000-000056470000}"/>
    <cellStyle name="40 % - Markeringsfarve3 5 6 3 2 2" xfId="18115" xr:uid="{00000000-0005-0000-0000-000057470000}"/>
    <cellStyle name="40 % - Markeringsfarve3 5 6 3 2 2 2" xfId="36066" xr:uid="{00000000-0005-0000-0000-000058470000}"/>
    <cellStyle name="40 % - Markeringsfarve3 5 6 3 2 3" xfId="29065" xr:uid="{00000000-0005-0000-0000-000059470000}"/>
    <cellStyle name="40 % - Markeringsfarve3 5 6 3 3" xfId="15161" xr:uid="{00000000-0005-0000-0000-00005A470000}"/>
    <cellStyle name="40 % - Markeringsfarve3 5 6 3 3 2" xfId="33118" xr:uid="{00000000-0005-0000-0000-00005B470000}"/>
    <cellStyle name="40 % - Markeringsfarve3 5 6 3 4" xfId="26116" xr:uid="{00000000-0005-0000-0000-00005C470000}"/>
    <cellStyle name="40 % - Markeringsfarve3 5 6 4" xfId="6737" xr:uid="{00000000-0005-0000-0000-00005D470000}"/>
    <cellStyle name="40 % - Markeringsfarve3 5 6 4 2" xfId="11283" xr:uid="{00000000-0005-0000-0000-00005E470000}"/>
    <cellStyle name="40 % - Markeringsfarve3 5 6 4 2 2" xfId="19048" xr:uid="{00000000-0005-0000-0000-00005F470000}"/>
    <cellStyle name="40 % - Markeringsfarve3 5 6 4 2 2 2" xfId="36999" xr:uid="{00000000-0005-0000-0000-000060470000}"/>
    <cellStyle name="40 % - Markeringsfarve3 5 6 4 2 3" xfId="29998" xr:uid="{00000000-0005-0000-0000-000061470000}"/>
    <cellStyle name="40 % - Markeringsfarve3 5 6 4 3" xfId="15162" xr:uid="{00000000-0005-0000-0000-000062470000}"/>
    <cellStyle name="40 % - Markeringsfarve3 5 6 4 3 2" xfId="33119" xr:uid="{00000000-0005-0000-0000-000063470000}"/>
    <cellStyle name="40 % - Markeringsfarve3 5 6 4 4" xfId="26117" xr:uid="{00000000-0005-0000-0000-000064470000}"/>
    <cellStyle name="40 % - Markeringsfarve3 5 6 5" xfId="8804" xr:uid="{00000000-0005-0000-0000-000065470000}"/>
    <cellStyle name="40 % - Markeringsfarve3 5 6 5 2" xfId="16593" xr:uid="{00000000-0005-0000-0000-000066470000}"/>
    <cellStyle name="40 % - Markeringsfarve3 5 6 5 2 2" xfId="34544" xr:uid="{00000000-0005-0000-0000-000067470000}"/>
    <cellStyle name="40 % - Markeringsfarve3 5 6 5 3" xfId="27543" xr:uid="{00000000-0005-0000-0000-000068470000}"/>
    <cellStyle name="40 % - Markeringsfarve3 5 6 6" xfId="15158" xr:uid="{00000000-0005-0000-0000-000069470000}"/>
    <cellStyle name="40 % - Markeringsfarve3 5 6 6 2" xfId="33115" xr:uid="{00000000-0005-0000-0000-00006A470000}"/>
    <cellStyle name="40 % - Markeringsfarve3 5 6 7" xfId="26113" xr:uid="{00000000-0005-0000-0000-00006B470000}"/>
    <cellStyle name="40 % - Markeringsfarve3 5 7" xfId="6738" xr:uid="{00000000-0005-0000-0000-00006C470000}"/>
    <cellStyle name="40 % - Markeringsfarve3 5 7 2" xfId="6739" xr:uid="{00000000-0005-0000-0000-00006D470000}"/>
    <cellStyle name="40 % - Markeringsfarve3 5 7 2 2" xfId="10469" xr:uid="{00000000-0005-0000-0000-00006E470000}"/>
    <cellStyle name="40 % - Markeringsfarve3 5 7 2 2 2" xfId="18241" xr:uid="{00000000-0005-0000-0000-00006F470000}"/>
    <cellStyle name="40 % - Markeringsfarve3 5 7 2 2 2 2" xfId="36192" xr:uid="{00000000-0005-0000-0000-000070470000}"/>
    <cellStyle name="40 % - Markeringsfarve3 5 7 2 2 3" xfId="29191" xr:uid="{00000000-0005-0000-0000-000071470000}"/>
    <cellStyle name="40 % - Markeringsfarve3 5 7 2 3" xfId="15164" xr:uid="{00000000-0005-0000-0000-000072470000}"/>
    <cellStyle name="40 % - Markeringsfarve3 5 7 2 3 2" xfId="33121" xr:uid="{00000000-0005-0000-0000-000073470000}"/>
    <cellStyle name="40 % - Markeringsfarve3 5 7 2 4" xfId="26119" xr:uid="{00000000-0005-0000-0000-000074470000}"/>
    <cellStyle name="40 % - Markeringsfarve3 5 7 3" xfId="9059" xr:uid="{00000000-0005-0000-0000-000075470000}"/>
    <cellStyle name="40 % - Markeringsfarve3 5 7 3 2" xfId="16847" xr:uid="{00000000-0005-0000-0000-000076470000}"/>
    <cellStyle name="40 % - Markeringsfarve3 5 7 3 2 2" xfId="34798" xr:uid="{00000000-0005-0000-0000-000077470000}"/>
    <cellStyle name="40 % - Markeringsfarve3 5 7 3 3" xfId="27797" xr:uid="{00000000-0005-0000-0000-000078470000}"/>
    <cellStyle name="40 % - Markeringsfarve3 5 7 4" xfId="15163" xr:uid="{00000000-0005-0000-0000-000079470000}"/>
    <cellStyle name="40 % - Markeringsfarve3 5 7 4 2" xfId="33120" xr:uid="{00000000-0005-0000-0000-00007A470000}"/>
    <cellStyle name="40 % - Markeringsfarve3 5 7 5" xfId="26118" xr:uid="{00000000-0005-0000-0000-00007B470000}"/>
    <cellStyle name="40 % - Markeringsfarve3 5 8" xfId="6740" xr:uid="{00000000-0005-0000-0000-00007C470000}"/>
    <cellStyle name="40 % - Markeringsfarve3 5 8 2" xfId="9697" xr:uid="{00000000-0005-0000-0000-00007D470000}"/>
    <cellStyle name="40 % - Markeringsfarve3 5 8 2 2" xfId="17479" xr:uid="{00000000-0005-0000-0000-00007E470000}"/>
    <cellStyle name="40 % - Markeringsfarve3 5 8 2 2 2" xfId="35430" xr:uid="{00000000-0005-0000-0000-00007F470000}"/>
    <cellStyle name="40 % - Markeringsfarve3 5 8 2 3" xfId="28429" xr:uid="{00000000-0005-0000-0000-000080470000}"/>
    <cellStyle name="40 % - Markeringsfarve3 5 8 3" xfId="15165" xr:uid="{00000000-0005-0000-0000-000081470000}"/>
    <cellStyle name="40 % - Markeringsfarve3 5 8 3 2" xfId="33122" xr:uid="{00000000-0005-0000-0000-000082470000}"/>
    <cellStyle name="40 % - Markeringsfarve3 5 8 4" xfId="26120" xr:uid="{00000000-0005-0000-0000-000083470000}"/>
    <cellStyle name="40 % - Markeringsfarve3 5 9" xfId="6741" xr:uid="{00000000-0005-0000-0000-000084470000}"/>
    <cellStyle name="40 % - Markeringsfarve3 5 9 2" xfId="11388" xr:uid="{00000000-0005-0000-0000-000085470000}"/>
    <cellStyle name="40 % - Markeringsfarve3 5 9 2 2" xfId="19148" xr:uid="{00000000-0005-0000-0000-000086470000}"/>
    <cellStyle name="40 % - Markeringsfarve3 5 9 2 2 2" xfId="37099" xr:uid="{00000000-0005-0000-0000-000087470000}"/>
    <cellStyle name="40 % - Markeringsfarve3 5 9 2 3" xfId="30098" xr:uid="{00000000-0005-0000-0000-000088470000}"/>
    <cellStyle name="40 % - Markeringsfarve3 5 9 3" xfId="15166" xr:uid="{00000000-0005-0000-0000-000089470000}"/>
    <cellStyle name="40 % - Markeringsfarve3 5 9 3 2" xfId="33123" xr:uid="{00000000-0005-0000-0000-00008A470000}"/>
    <cellStyle name="40 % - Markeringsfarve3 5 9 4" xfId="26121" xr:uid="{00000000-0005-0000-0000-00008B470000}"/>
    <cellStyle name="40 % - Markeringsfarve3 6" xfId="2980" xr:uid="{00000000-0005-0000-0000-00008C470000}"/>
    <cellStyle name="40 % - Markeringsfarve3 6 2" xfId="2981" xr:uid="{00000000-0005-0000-0000-00008D470000}"/>
    <cellStyle name="40 % - Markeringsfarve3 6 2 2" xfId="6744" xr:uid="{00000000-0005-0000-0000-00008E470000}"/>
    <cellStyle name="40 % - Markeringsfarve3 6 2 2 2" xfId="6745" xr:uid="{00000000-0005-0000-0000-00008F470000}"/>
    <cellStyle name="40 % - Markeringsfarve3 6 2 2 2 2" xfId="10703" xr:uid="{00000000-0005-0000-0000-000090470000}"/>
    <cellStyle name="40 % - Markeringsfarve3 6 2 2 2 2 2" xfId="18475" xr:uid="{00000000-0005-0000-0000-000091470000}"/>
    <cellStyle name="40 % - Markeringsfarve3 6 2 2 2 2 2 2" xfId="36426" xr:uid="{00000000-0005-0000-0000-000092470000}"/>
    <cellStyle name="40 % - Markeringsfarve3 6 2 2 2 2 3" xfId="29425" xr:uid="{00000000-0005-0000-0000-000093470000}"/>
    <cellStyle name="40 % - Markeringsfarve3 6 2 2 2 3" xfId="15170" xr:uid="{00000000-0005-0000-0000-000094470000}"/>
    <cellStyle name="40 % - Markeringsfarve3 6 2 2 2 3 2" xfId="33127" xr:uid="{00000000-0005-0000-0000-000095470000}"/>
    <cellStyle name="40 % - Markeringsfarve3 6 2 2 2 4" xfId="26125" xr:uid="{00000000-0005-0000-0000-000096470000}"/>
    <cellStyle name="40 % - Markeringsfarve3 6 2 2 3" xfId="9249" xr:uid="{00000000-0005-0000-0000-000097470000}"/>
    <cellStyle name="40 % - Markeringsfarve3 6 2 2 3 2" xfId="17037" xr:uid="{00000000-0005-0000-0000-000098470000}"/>
    <cellStyle name="40 % - Markeringsfarve3 6 2 2 3 2 2" xfId="34988" xr:uid="{00000000-0005-0000-0000-000099470000}"/>
    <cellStyle name="40 % - Markeringsfarve3 6 2 2 3 3" xfId="27987" xr:uid="{00000000-0005-0000-0000-00009A470000}"/>
    <cellStyle name="40 % - Markeringsfarve3 6 2 2 4" xfId="15169" xr:uid="{00000000-0005-0000-0000-00009B470000}"/>
    <cellStyle name="40 % - Markeringsfarve3 6 2 2 4 2" xfId="33126" xr:uid="{00000000-0005-0000-0000-00009C470000}"/>
    <cellStyle name="40 % - Markeringsfarve3 6 2 2 5" xfId="26124" xr:uid="{00000000-0005-0000-0000-00009D470000}"/>
    <cellStyle name="40 % - Markeringsfarve3 6 2 3" xfId="6746" xr:uid="{00000000-0005-0000-0000-00009E470000}"/>
    <cellStyle name="40 % - Markeringsfarve3 6 2 3 2" xfId="9933" xr:uid="{00000000-0005-0000-0000-00009F470000}"/>
    <cellStyle name="40 % - Markeringsfarve3 6 2 3 2 2" xfId="17715" xr:uid="{00000000-0005-0000-0000-0000A0470000}"/>
    <cellStyle name="40 % - Markeringsfarve3 6 2 3 2 2 2" xfId="35666" xr:uid="{00000000-0005-0000-0000-0000A1470000}"/>
    <cellStyle name="40 % - Markeringsfarve3 6 2 3 2 3" xfId="28665" xr:uid="{00000000-0005-0000-0000-0000A2470000}"/>
    <cellStyle name="40 % - Markeringsfarve3 6 2 3 3" xfId="15171" xr:uid="{00000000-0005-0000-0000-0000A3470000}"/>
    <cellStyle name="40 % - Markeringsfarve3 6 2 3 3 2" xfId="33128" xr:uid="{00000000-0005-0000-0000-0000A4470000}"/>
    <cellStyle name="40 % - Markeringsfarve3 6 2 3 4" xfId="26126" xr:uid="{00000000-0005-0000-0000-0000A5470000}"/>
    <cellStyle name="40 % - Markeringsfarve3 6 2 4" xfId="6747" xr:uid="{00000000-0005-0000-0000-0000A6470000}"/>
    <cellStyle name="40 % - Markeringsfarve3 6 2 4 2" xfId="11175" xr:uid="{00000000-0005-0000-0000-0000A7470000}"/>
    <cellStyle name="40 % - Markeringsfarve3 6 2 4 2 2" xfId="18940" xr:uid="{00000000-0005-0000-0000-0000A8470000}"/>
    <cellStyle name="40 % - Markeringsfarve3 6 2 4 2 2 2" xfId="36891" xr:uid="{00000000-0005-0000-0000-0000A9470000}"/>
    <cellStyle name="40 % - Markeringsfarve3 6 2 4 2 3" xfId="29890" xr:uid="{00000000-0005-0000-0000-0000AA470000}"/>
    <cellStyle name="40 % - Markeringsfarve3 6 2 4 3" xfId="15172" xr:uid="{00000000-0005-0000-0000-0000AB470000}"/>
    <cellStyle name="40 % - Markeringsfarve3 6 2 4 3 2" xfId="33129" xr:uid="{00000000-0005-0000-0000-0000AC470000}"/>
    <cellStyle name="40 % - Markeringsfarve3 6 2 4 4" xfId="26127" xr:uid="{00000000-0005-0000-0000-0000AD470000}"/>
    <cellStyle name="40 % - Markeringsfarve3 6 2 5" xfId="8806" xr:uid="{00000000-0005-0000-0000-0000AE470000}"/>
    <cellStyle name="40 % - Markeringsfarve3 6 2 5 2" xfId="16595" xr:uid="{00000000-0005-0000-0000-0000AF470000}"/>
    <cellStyle name="40 % - Markeringsfarve3 6 2 5 2 2" xfId="34546" xr:uid="{00000000-0005-0000-0000-0000B0470000}"/>
    <cellStyle name="40 % - Markeringsfarve3 6 2 5 3" xfId="27545" xr:uid="{00000000-0005-0000-0000-0000B1470000}"/>
    <cellStyle name="40 % - Markeringsfarve3 6 2 6" xfId="15168" xr:uid="{00000000-0005-0000-0000-0000B2470000}"/>
    <cellStyle name="40 % - Markeringsfarve3 6 2 6 2" xfId="33125" xr:uid="{00000000-0005-0000-0000-0000B3470000}"/>
    <cellStyle name="40 % - Markeringsfarve3 6 2 7" xfId="6743" xr:uid="{00000000-0005-0000-0000-0000B4470000}"/>
    <cellStyle name="40 % - Markeringsfarve3 6 2 7 2" xfId="26123" xr:uid="{00000000-0005-0000-0000-0000B5470000}"/>
    <cellStyle name="40 % - Markeringsfarve3 6 2 8" xfId="22359" xr:uid="{00000000-0005-0000-0000-0000B6470000}"/>
    <cellStyle name="40 % - Markeringsfarve3 6 3" xfId="6748" xr:uid="{00000000-0005-0000-0000-0000B7470000}"/>
    <cellStyle name="40 % - Markeringsfarve3 6 3 2" xfId="6749" xr:uid="{00000000-0005-0000-0000-0000B8470000}"/>
    <cellStyle name="40 % - Markeringsfarve3 6 3 2 2" xfId="10510" xr:uid="{00000000-0005-0000-0000-0000B9470000}"/>
    <cellStyle name="40 % - Markeringsfarve3 6 3 2 2 2" xfId="18282" xr:uid="{00000000-0005-0000-0000-0000BA470000}"/>
    <cellStyle name="40 % - Markeringsfarve3 6 3 2 2 2 2" xfId="36233" xr:uid="{00000000-0005-0000-0000-0000BB470000}"/>
    <cellStyle name="40 % - Markeringsfarve3 6 3 2 2 3" xfId="29232" xr:uid="{00000000-0005-0000-0000-0000BC470000}"/>
    <cellStyle name="40 % - Markeringsfarve3 6 3 2 3" xfId="15174" xr:uid="{00000000-0005-0000-0000-0000BD470000}"/>
    <cellStyle name="40 % - Markeringsfarve3 6 3 2 3 2" xfId="33131" xr:uid="{00000000-0005-0000-0000-0000BE470000}"/>
    <cellStyle name="40 % - Markeringsfarve3 6 3 2 4" xfId="26129" xr:uid="{00000000-0005-0000-0000-0000BF470000}"/>
    <cellStyle name="40 % - Markeringsfarve3 6 3 3" xfId="9092" xr:uid="{00000000-0005-0000-0000-0000C0470000}"/>
    <cellStyle name="40 % - Markeringsfarve3 6 3 3 2" xfId="16880" xr:uid="{00000000-0005-0000-0000-0000C1470000}"/>
    <cellStyle name="40 % - Markeringsfarve3 6 3 3 2 2" xfId="34831" xr:uid="{00000000-0005-0000-0000-0000C2470000}"/>
    <cellStyle name="40 % - Markeringsfarve3 6 3 3 3" xfId="27830" xr:uid="{00000000-0005-0000-0000-0000C3470000}"/>
    <cellStyle name="40 % - Markeringsfarve3 6 3 4" xfId="15173" xr:uid="{00000000-0005-0000-0000-0000C4470000}"/>
    <cellStyle name="40 % - Markeringsfarve3 6 3 4 2" xfId="33130" xr:uid="{00000000-0005-0000-0000-0000C5470000}"/>
    <cellStyle name="40 % - Markeringsfarve3 6 3 5" xfId="26128" xr:uid="{00000000-0005-0000-0000-0000C6470000}"/>
    <cellStyle name="40 % - Markeringsfarve3 6 4" xfId="6750" xr:uid="{00000000-0005-0000-0000-0000C7470000}"/>
    <cellStyle name="40 % - Markeringsfarve3 6 4 2" xfId="9740" xr:uid="{00000000-0005-0000-0000-0000C8470000}"/>
    <cellStyle name="40 % - Markeringsfarve3 6 4 2 2" xfId="17522" xr:uid="{00000000-0005-0000-0000-0000C9470000}"/>
    <cellStyle name="40 % - Markeringsfarve3 6 4 2 2 2" xfId="35473" xr:uid="{00000000-0005-0000-0000-0000CA470000}"/>
    <cellStyle name="40 % - Markeringsfarve3 6 4 2 3" xfId="28472" xr:uid="{00000000-0005-0000-0000-0000CB470000}"/>
    <cellStyle name="40 % - Markeringsfarve3 6 4 3" xfId="15175" xr:uid="{00000000-0005-0000-0000-0000CC470000}"/>
    <cellStyle name="40 % - Markeringsfarve3 6 4 3 2" xfId="33132" xr:uid="{00000000-0005-0000-0000-0000CD470000}"/>
    <cellStyle name="40 % - Markeringsfarve3 6 4 4" xfId="26130" xr:uid="{00000000-0005-0000-0000-0000CE470000}"/>
    <cellStyle name="40 % - Markeringsfarve3 6 5" xfId="6751" xr:uid="{00000000-0005-0000-0000-0000CF470000}"/>
    <cellStyle name="40 % - Markeringsfarve3 6 5 2" xfId="11525" xr:uid="{00000000-0005-0000-0000-0000D0470000}"/>
    <cellStyle name="40 % - Markeringsfarve3 6 5 2 2" xfId="19279" xr:uid="{00000000-0005-0000-0000-0000D1470000}"/>
    <cellStyle name="40 % - Markeringsfarve3 6 5 2 2 2" xfId="37230" xr:uid="{00000000-0005-0000-0000-0000D2470000}"/>
    <cellStyle name="40 % - Markeringsfarve3 6 5 2 3" xfId="30229" xr:uid="{00000000-0005-0000-0000-0000D3470000}"/>
    <cellStyle name="40 % - Markeringsfarve3 6 5 3" xfId="15176" xr:uid="{00000000-0005-0000-0000-0000D4470000}"/>
    <cellStyle name="40 % - Markeringsfarve3 6 5 3 2" xfId="33133" xr:uid="{00000000-0005-0000-0000-0000D5470000}"/>
    <cellStyle name="40 % - Markeringsfarve3 6 5 4" xfId="26131" xr:uid="{00000000-0005-0000-0000-0000D6470000}"/>
    <cellStyle name="40 % - Markeringsfarve3 6 6" xfId="8805" xr:uid="{00000000-0005-0000-0000-0000D7470000}"/>
    <cellStyle name="40 % - Markeringsfarve3 6 6 2" xfId="16594" xr:uid="{00000000-0005-0000-0000-0000D8470000}"/>
    <cellStyle name="40 % - Markeringsfarve3 6 6 2 2" xfId="34545" xr:uid="{00000000-0005-0000-0000-0000D9470000}"/>
    <cellStyle name="40 % - Markeringsfarve3 6 6 3" xfId="27544" xr:uid="{00000000-0005-0000-0000-0000DA470000}"/>
    <cellStyle name="40 % - Markeringsfarve3 6 7" xfId="15167" xr:uid="{00000000-0005-0000-0000-0000DB470000}"/>
    <cellStyle name="40 % - Markeringsfarve3 6 7 2" xfId="33124" xr:uid="{00000000-0005-0000-0000-0000DC470000}"/>
    <cellStyle name="40 % - Markeringsfarve3 6 8" xfId="6742" xr:uid="{00000000-0005-0000-0000-0000DD470000}"/>
    <cellStyle name="40 % - Markeringsfarve3 6 8 2" xfId="26122" xr:uid="{00000000-0005-0000-0000-0000DE470000}"/>
    <cellStyle name="40 % - Markeringsfarve3 6 9" xfId="22358" xr:uid="{00000000-0005-0000-0000-0000DF470000}"/>
    <cellStyle name="40 % - Markeringsfarve3 7" xfId="2982" xr:uid="{00000000-0005-0000-0000-0000E0470000}"/>
    <cellStyle name="40 % - Markeringsfarve3 7 2" xfId="6753" xr:uid="{00000000-0005-0000-0000-0000E1470000}"/>
    <cellStyle name="40 % - Markeringsfarve3 7 2 2" xfId="6754" xr:uid="{00000000-0005-0000-0000-0000E2470000}"/>
    <cellStyle name="40 % - Markeringsfarve3 7 2 2 2" xfId="10748" xr:uid="{00000000-0005-0000-0000-0000E3470000}"/>
    <cellStyle name="40 % - Markeringsfarve3 7 2 2 2 2" xfId="18520" xr:uid="{00000000-0005-0000-0000-0000E4470000}"/>
    <cellStyle name="40 % - Markeringsfarve3 7 2 2 2 2 2" xfId="36471" xr:uid="{00000000-0005-0000-0000-0000E5470000}"/>
    <cellStyle name="40 % - Markeringsfarve3 7 2 2 2 3" xfId="29470" xr:uid="{00000000-0005-0000-0000-0000E6470000}"/>
    <cellStyle name="40 % - Markeringsfarve3 7 2 2 3" xfId="15179" xr:uid="{00000000-0005-0000-0000-0000E7470000}"/>
    <cellStyle name="40 % - Markeringsfarve3 7 2 2 3 2" xfId="33136" xr:uid="{00000000-0005-0000-0000-0000E8470000}"/>
    <cellStyle name="40 % - Markeringsfarve3 7 2 2 4" xfId="26134" xr:uid="{00000000-0005-0000-0000-0000E9470000}"/>
    <cellStyle name="40 % - Markeringsfarve3 7 2 3" xfId="9294" xr:uid="{00000000-0005-0000-0000-0000EA470000}"/>
    <cellStyle name="40 % - Markeringsfarve3 7 2 3 2" xfId="17079" xr:uid="{00000000-0005-0000-0000-0000EB470000}"/>
    <cellStyle name="40 % - Markeringsfarve3 7 2 3 2 2" xfId="35030" xr:uid="{00000000-0005-0000-0000-0000EC470000}"/>
    <cellStyle name="40 % - Markeringsfarve3 7 2 3 3" xfId="28029" xr:uid="{00000000-0005-0000-0000-0000ED470000}"/>
    <cellStyle name="40 % - Markeringsfarve3 7 2 4" xfId="15178" xr:uid="{00000000-0005-0000-0000-0000EE470000}"/>
    <cellStyle name="40 % - Markeringsfarve3 7 2 4 2" xfId="33135" xr:uid="{00000000-0005-0000-0000-0000EF470000}"/>
    <cellStyle name="40 % - Markeringsfarve3 7 2 5" xfId="26133" xr:uid="{00000000-0005-0000-0000-0000F0470000}"/>
    <cellStyle name="40 % - Markeringsfarve3 7 3" xfId="6755" xr:uid="{00000000-0005-0000-0000-0000F1470000}"/>
    <cellStyle name="40 % - Markeringsfarve3 7 3 2" xfId="10024" xr:uid="{00000000-0005-0000-0000-0000F2470000}"/>
    <cellStyle name="40 % - Markeringsfarve3 7 3 2 2" xfId="17805" xr:uid="{00000000-0005-0000-0000-0000F3470000}"/>
    <cellStyle name="40 % - Markeringsfarve3 7 3 2 2 2" xfId="35756" xr:uid="{00000000-0005-0000-0000-0000F4470000}"/>
    <cellStyle name="40 % - Markeringsfarve3 7 3 2 3" xfId="28755" xr:uid="{00000000-0005-0000-0000-0000F5470000}"/>
    <cellStyle name="40 % - Markeringsfarve3 7 3 3" xfId="15180" xr:uid="{00000000-0005-0000-0000-0000F6470000}"/>
    <cellStyle name="40 % - Markeringsfarve3 7 3 3 2" xfId="33137" xr:uid="{00000000-0005-0000-0000-0000F7470000}"/>
    <cellStyle name="40 % - Markeringsfarve3 7 3 4" xfId="26135" xr:uid="{00000000-0005-0000-0000-0000F8470000}"/>
    <cellStyle name="40 % - Markeringsfarve3 7 4" xfId="6756" xr:uid="{00000000-0005-0000-0000-0000F9470000}"/>
    <cellStyle name="40 % - Markeringsfarve3 7 4 2" xfId="11470" xr:uid="{00000000-0005-0000-0000-0000FA470000}"/>
    <cellStyle name="40 % - Markeringsfarve3 7 4 2 2" xfId="19228" xr:uid="{00000000-0005-0000-0000-0000FB470000}"/>
    <cellStyle name="40 % - Markeringsfarve3 7 4 2 2 2" xfId="37179" xr:uid="{00000000-0005-0000-0000-0000FC470000}"/>
    <cellStyle name="40 % - Markeringsfarve3 7 4 2 3" xfId="30178" xr:uid="{00000000-0005-0000-0000-0000FD470000}"/>
    <cellStyle name="40 % - Markeringsfarve3 7 4 3" xfId="15181" xr:uid="{00000000-0005-0000-0000-0000FE470000}"/>
    <cellStyle name="40 % - Markeringsfarve3 7 4 3 2" xfId="33138" xr:uid="{00000000-0005-0000-0000-0000FF470000}"/>
    <cellStyle name="40 % - Markeringsfarve3 7 4 4" xfId="26136" xr:uid="{00000000-0005-0000-0000-000000480000}"/>
    <cellStyle name="40 % - Markeringsfarve3 7 5" xfId="8807" xr:uid="{00000000-0005-0000-0000-000001480000}"/>
    <cellStyle name="40 % - Markeringsfarve3 7 5 2" xfId="16596" xr:uid="{00000000-0005-0000-0000-000002480000}"/>
    <cellStyle name="40 % - Markeringsfarve3 7 5 2 2" xfId="34547" xr:uid="{00000000-0005-0000-0000-000003480000}"/>
    <cellStyle name="40 % - Markeringsfarve3 7 5 3" xfId="27546" xr:uid="{00000000-0005-0000-0000-000004480000}"/>
    <cellStyle name="40 % - Markeringsfarve3 7 6" xfId="15177" xr:uid="{00000000-0005-0000-0000-000005480000}"/>
    <cellStyle name="40 % - Markeringsfarve3 7 6 2" xfId="33134" xr:uid="{00000000-0005-0000-0000-000006480000}"/>
    <cellStyle name="40 % - Markeringsfarve3 7 7" xfId="6752" xr:uid="{00000000-0005-0000-0000-000007480000}"/>
    <cellStyle name="40 % - Markeringsfarve3 7 7 2" xfId="26132" xr:uid="{00000000-0005-0000-0000-000008480000}"/>
    <cellStyle name="40 % - Markeringsfarve3 7 8" xfId="22360" xr:uid="{00000000-0005-0000-0000-000009480000}"/>
    <cellStyle name="40 % - Markeringsfarve3 8" xfId="6757" xr:uid="{00000000-0005-0000-0000-00000A480000}"/>
    <cellStyle name="40 % - Markeringsfarve3 8 2" xfId="6758" xr:uid="{00000000-0005-0000-0000-00000B480000}"/>
    <cellStyle name="40 % - Markeringsfarve3 8 2 2" xfId="6759" xr:uid="{00000000-0005-0000-0000-00000C480000}"/>
    <cellStyle name="40 % - Markeringsfarve3 8 2 2 2" xfId="10865" xr:uid="{00000000-0005-0000-0000-00000D480000}"/>
    <cellStyle name="40 % - Markeringsfarve3 8 2 2 2 2" xfId="18637" xr:uid="{00000000-0005-0000-0000-00000E480000}"/>
    <cellStyle name="40 % - Markeringsfarve3 8 2 2 2 2 2" xfId="36588" xr:uid="{00000000-0005-0000-0000-00000F480000}"/>
    <cellStyle name="40 % - Markeringsfarve3 8 2 2 2 3" xfId="29587" xr:uid="{00000000-0005-0000-0000-000010480000}"/>
    <cellStyle name="40 % - Markeringsfarve3 8 2 2 3" xfId="15184" xr:uid="{00000000-0005-0000-0000-000011480000}"/>
    <cellStyle name="40 % - Markeringsfarve3 8 2 2 3 2" xfId="33141" xr:uid="{00000000-0005-0000-0000-000012480000}"/>
    <cellStyle name="40 % - Markeringsfarve3 8 2 2 4" xfId="26139" xr:uid="{00000000-0005-0000-0000-000013480000}"/>
    <cellStyle name="40 % - Markeringsfarve3 8 2 3" xfId="9393" xr:uid="{00000000-0005-0000-0000-000014480000}"/>
    <cellStyle name="40 % - Markeringsfarve3 8 2 3 2" xfId="17178" xr:uid="{00000000-0005-0000-0000-000015480000}"/>
    <cellStyle name="40 % - Markeringsfarve3 8 2 3 2 2" xfId="35129" xr:uid="{00000000-0005-0000-0000-000016480000}"/>
    <cellStyle name="40 % - Markeringsfarve3 8 2 3 3" xfId="28128" xr:uid="{00000000-0005-0000-0000-000017480000}"/>
    <cellStyle name="40 % - Markeringsfarve3 8 2 4" xfId="15183" xr:uid="{00000000-0005-0000-0000-000018480000}"/>
    <cellStyle name="40 % - Markeringsfarve3 8 2 4 2" xfId="33140" xr:uid="{00000000-0005-0000-0000-000019480000}"/>
    <cellStyle name="40 % - Markeringsfarve3 8 2 5" xfId="26138" xr:uid="{00000000-0005-0000-0000-00001A480000}"/>
    <cellStyle name="40 % - Markeringsfarve3 8 3" xfId="6760" xr:uid="{00000000-0005-0000-0000-00001B480000}"/>
    <cellStyle name="40 % - Markeringsfarve3 8 3 2" xfId="10141" xr:uid="{00000000-0005-0000-0000-00001C480000}"/>
    <cellStyle name="40 % - Markeringsfarve3 8 3 2 2" xfId="17922" xr:uid="{00000000-0005-0000-0000-00001D480000}"/>
    <cellStyle name="40 % - Markeringsfarve3 8 3 2 2 2" xfId="35873" xr:uid="{00000000-0005-0000-0000-00001E480000}"/>
    <cellStyle name="40 % - Markeringsfarve3 8 3 2 3" xfId="28872" xr:uid="{00000000-0005-0000-0000-00001F480000}"/>
    <cellStyle name="40 % - Markeringsfarve3 8 3 3" xfId="15185" xr:uid="{00000000-0005-0000-0000-000020480000}"/>
    <cellStyle name="40 % - Markeringsfarve3 8 3 3 2" xfId="33142" xr:uid="{00000000-0005-0000-0000-000021480000}"/>
    <cellStyle name="40 % - Markeringsfarve3 8 3 4" xfId="26140" xr:uid="{00000000-0005-0000-0000-000022480000}"/>
    <cellStyle name="40 % - Markeringsfarve3 8 4" xfId="6761" xr:uid="{00000000-0005-0000-0000-000023480000}"/>
    <cellStyle name="40 % - Markeringsfarve3 8 4 2" xfId="11119" xr:uid="{00000000-0005-0000-0000-000024480000}"/>
    <cellStyle name="40 % - Markeringsfarve3 8 4 2 2" xfId="18887" xr:uid="{00000000-0005-0000-0000-000025480000}"/>
    <cellStyle name="40 % - Markeringsfarve3 8 4 2 2 2" xfId="36838" xr:uid="{00000000-0005-0000-0000-000026480000}"/>
    <cellStyle name="40 % - Markeringsfarve3 8 4 2 3" xfId="29837" xr:uid="{00000000-0005-0000-0000-000027480000}"/>
    <cellStyle name="40 % - Markeringsfarve3 8 4 3" xfId="15186" xr:uid="{00000000-0005-0000-0000-000028480000}"/>
    <cellStyle name="40 % - Markeringsfarve3 8 4 3 2" xfId="33143" xr:uid="{00000000-0005-0000-0000-000029480000}"/>
    <cellStyle name="40 % - Markeringsfarve3 8 4 4" xfId="26141" xr:uid="{00000000-0005-0000-0000-00002A480000}"/>
    <cellStyle name="40 % - Markeringsfarve3 8 5" xfId="8808" xr:uid="{00000000-0005-0000-0000-00002B480000}"/>
    <cellStyle name="40 % - Markeringsfarve3 8 5 2" xfId="16597" xr:uid="{00000000-0005-0000-0000-00002C480000}"/>
    <cellStyle name="40 % - Markeringsfarve3 8 5 2 2" xfId="34548" xr:uid="{00000000-0005-0000-0000-00002D480000}"/>
    <cellStyle name="40 % - Markeringsfarve3 8 5 3" xfId="27547" xr:uid="{00000000-0005-0000-0000-00002E480000}"/>
    <cellStyle name="40 % - Markeringsfarve3 8 6" xfId="15182" xr:uid="{00000000-0005-0000-0000-00002F480000}"/>
    <cellStyle name="40 % - Markeringsfarve3 8 6 2" xfId="33139" xr:uid="{00000000-0005-0000-0000-000030480000}"/>
    <cellStyle name="40 % - Markeringsfarve3 8 7" xfId="26137" xr:uid="{00000000-0005-0000-0000-000031480000}"/>
    <cellStyle name="40 % - Markeringsfarve3 9" xfId="6762" xr:uid="{00000000-0005-0000-0000-000032480000}"/>
    <cellStyle name="40 % - Markeringsfarve3 9 2" xfId="6763" xr:uid="{00000000-0005-0000-0000-000033480000}"/>
    <cellStyle name="40 % - Markeringsfarve3 9 2 2" xfId="6764" xr:uid="{00000000-0005-0000-0000-000034480000}"/>
    <cellStyle name="40 % - Markeringsfarve3 9 2 2 2" xfId="11049" xr:uid="{00000000-0005-0000-0000-000035480000}"/>
    <cellStyle name="40 % - Markeringsfarve3 9 2 2 2 2" xfId="18821" xr:uid="{00000000-0005-0000-0000-000036480000}"/>
    <cellStyle name="40 % - Markeringsfarve3 9 2 2 2 2 2" xfId="36772" xr:uid="{00000000-0005-0000-0000-000037480000}"/>
    <cellStyle name="40 % - Markeringsfarve3 9 2 2 2 3" xfId="29771" xr:uid="{00000000-0005-0000-0000-000038480000}"/>
    <cellStyle name="40 % - Markeringsfarve3 9 2 2 3" xfId="15189" xr:uid="{00000000-0005-0000-0000-000039480000}"/>
    <cellStyle name="40 % - Markeringsfarve3 9 2 2 3 2" xfId="33146" xr:uid="{00000000-0005-0000-0000-00003A480000}"/>
    <cellStyle name="40 % - Markeringsfarve3 9 2 2 4" xfId="26144" xr:uid="{00000000-0005-0000-0000-00003B480000}"/>
    <cellStyle name="40 % - Markeringsfarve3 9 2 3" xfId="9542" xr:uid="{00000000-0005-0000-0000-00003C480000}"/>
    <cellStyle name="40 % - Markeringsfarve3 9 2 3 2" xfId="17327" xr:uid="{00000000-0005-0000-0000-00003D480000}"/>
    <cellStyle name="40 % - Markeringsfarve3 9 2 3 2 2" xfId="35278" xr:uid="{00000000-0005-0000-0000-00003E480000}"/>
    <cellStyle name="40 % - Markeringsfarve3 9 2 3 3" xfId="28277" xr:uid="{00000000-0005-0000-0000-00003F480000}"/>
    <cellStyle name="40 % - Markeringsfarve3 9 2 4" xfId="15188" xr:uid="{00000000-0005-0000-0000-000040480000}"/>
    <cellStyle name="40 % - Markeringsfarve3 9 2 4 2" xfId="33145" xr:uid="{00000000-0005-0000-0000-000041480000}"/>
    <cellStyle name="40 % - Markeringsfarve3 9 2 5" xfId="26143" xr:uid="{00000000-0005-0000-0000-000042480000}"/>
    <cellStyle name="40 % - Markeringsfarve3 9 3" xfId="6765" xr:uid="{00000000-0005-0000-0000-000043480000}"/>
    <cellStyle name="40 % - Markeringsfarve3 9 3 2" xfId="10326" xr:uid="{00000000-0005-0000-0000-000044480000}"/>
    <cellStyle name="40 % - Markeringsfarve3 9 3 2 2" xfId="18107" xr:uid="{00000000-0005-0000-0000-000045480000}"/>
    <cellStyle name="40 % - Markeringsfarve3 9 3 2 2 2" xfId="36058" xr:uid="{00000000-0005-0000-0000-000046480000}"/>
    <cellStyle name="40 % - Markeringsfarve3 9 3 2 3" xfId="29057" xr:uid="{00000000-0005-0000-0000-000047480000}"/>
    <cellStyle name="40 % - Markeringsfarve3 9 3 3" xfId="15190" xr:uid="{00000000-0005-0000-0000-000048480000}"/>
    <cellStyle name="40 % - Markeringsfarve3 9 3 3 2" xfId="33147" xr:uid="{00000000-0005-0000-0000-000049480000}"/>
    <cellStyle name="40 % - Markeringsfarve3 9 3 4" xfId="26145" xr:uid="{00000000-0005-0000-0000-00004A480000}"/>
    <cellStyle name="40 % - Markeringsfarve3 9 4" xfId="6766" xr:uid="{00000000-0005-0000-0000-00004B480000}"/>
    <cellStyle name="40 % - Markeringsfarve3 9 4 2" xfId="11456" xr:uid="{00000000-0005-0000-0000-00004C480000}"/>
    <cellStyle name="40 % - Markeringsfarve3 9 4 2 2" xfId="19215" xr:uid="{00000000-0005-0000-0000-00004D480000}"/>
    <cellStyle name="40 % - Markeringsfarve3 9 4 2 2 2" xfId="37166" xr:uid="{00000000-0005-0000-0000-00004E480000}"/>
    <cellStyle name="40 % - Markeringsfarve3 9 4 2 3" xfId="30165" xr:uid="{00000000-0005-0000-0000-00004F480000}"/>
    <cellStyle name="40 % - Markeringsfarve3 9 4 3" xfId="15191" xr:uid="{00000000-0005-0000-0000-000050480000}"/>
    <cellStyle name="40 % - Markeringsfarve3 9 4 3 2" xfId="33148" xr:uid="{00000000-0005-0000-0000-000051480000}"/>
    <cellStyle name="40 % - Markeringsfarve3 9 4 4" xfId="26146" xr:uid="{00000000-0005-0000-0000-000052480000}"/>
    <cellStyle name="40 % - Markeringsfarve3 9 5" xfId="8809" xr:uid="{00000000-0005-0000-0000-000053480000}"/>
    <cellStyle name="40 % - Markeringsfarve3 9 5 2" xfId="16598" xr:uid="{00000000-0005-0000-0000-000054480000}"/>
    <cellStyle name="40 % - Markeringsfarve3 9 5 2 2" xfId="34549" xr:uid="{00000000-0005-0000-0000-000055480000}"/>
    <cellStyle name="40 % - Markeringsfarve3 9 5 3" xfId="27548" xr:uid="{00000000-0005-0000-0000-000056480000}"/>
    <cellStyle name="40 % - Markeringsfarve3 9 6" xfId="15187" xr:uid="{00000000-0005-0000-0000-000057480000}"/>
    <cellStyle name="40 % - Markeringsfarve3 9 6 2" xfId="33144" xr:uid="{00000000-0005-0000-0000-000058480000}"/>
    <cellStyle name="40 % - Markeringsfarve3 9 7" xfId="26142" xr:uid="{00000000-0005-0000-0000-000059480000}"/>
    <cellStyle name="40 % - Markeringsfarve4 10" xfId="6768" xr:uid="{00000000-0005-0000-0000-00005A480000}"/>
    <cellStyle name="40 % - Markeringsfarve4 10 2" xfId="6769" xr:uid="{00000000-0005-0000-0000-00005B480000}"/>
    <cellStyle name="40 % - Markeringsfarve4 10 2 2" xfId="6770" xr:uid="{00000000-0005-0000-0000-00005C480000}"/>
    <cellStyle name="40 % - Markeringsfarve4 10 2 2 2" xfId="11058" xr:uid="{00000000-0005-0000-0000-00005D480000}"/>
    <cellStyle name="40 % - Markeringsfarve4 10 2 2 2 2" xfId="18830" xr:uid="{00000000-0005-0000-0000-00005E480000}"/>
    <cellStyle name="40 % - Markeringsfarve4 10 2 2 2 2 2" xfId="36781" xr:uid="{00000000-0005-0000-0000-00005F480000}"/>
    <cellStyle name="40 % - Markeringsfarve4 10 2 2 2 3" xfId="29780" xr:uid="{00000000-0005-0000-0000-000060480000}"/>
    <cellStyle name="40 % - Markeringsfarve4 10 2 2 3" xfId="15195" xr:uid="{00000000-0005-0000-0000-000061480000}"/>
    <cellStyle name="40 % - Markeringsfarve4 10 2 2 3 2" xfId="33152" xr:uid="{00000000-0005-0000-0000-000062480000}"/>
    <cellStyle name="40 % - Markeringsfarve4 10 2 2 4" xfId="26150" xr:uid="{00000000-0005-0000-0000-000063480000}"/>
    <cellStyle name="40 % - Markeringsfarve4 10 2 3" xfId="9551" xr:uid="{00000000-0005-0000-0000-000064480000}"/>
    <cellStyle name="40 % - Markeringsfarve4 10 2 3 2" xfId="17336" xr:uid="{00000000-0005-0000-0000-000065480000}"/>
    <cellStyle name="40 % - Markeringsfarve4 10 2 3 2 2" xfId="35287" xr:uid="{00000000-0005-0000-0000-000066480000}"/>
    <cellStyle name="40 % - Markeringsfarve4 10 2 3 3" xfId="28286" xr:uid="{00000000-0005-0000-0000-000067480000}"/>
    <cellStyle name="40 % - Markeringsfarve4 10 2 4" xfId="15194" xr:uid="{00000000-0005-0000-0000-000068480000}"/>
    <cellStyle name="40 % - Markeringsfarve4 10 2 4 2" xfId="33151" xr:uid="{00000000-0005-0000-0000-000069480000}"/>
    <cellStyle name="40 % - Markeringsfarve4 10 2 5" xfId="26149" xr:uid="{00000000-0005-0000-0000-00006A480000}"/>
    <cellStyle name="40 % - Markeringsfarve4 10 3" xfId="6771" xr:uid="{00000000-0005-0000-0000-00006B480000}"/>
    <cellStyle name="40 % - Markeringsfarve4 10 3 2" xfId="10335" xr:uid="{00000000-0005-0000-0000-00006C480000}"/>
    <cellStyle name="40 % - Markeringsfarve4 10 3 2 2" xfId="18116" xr:uid="{00000000-0005-0000-0000-00006D480000}"/>
    <cellStyle name="40 % - Markeringsfarve4 10 3 2 2 2" xfId="36067" xr:uid="{00000000-0005-0000-0000-00006E480000}"/>
    <cellStyle name="40 % - Markeringsfarve4 10 3 2 3" xfId="29066" xr:uid="{00000000-0005-0000-0000-00006F480000}"/>
    <cellStyle name="40 % - Markeringsfarve4 10 3 3" xfId="15196" xr:uid="{00000000-0005-0000-0000-000070480000}"/>
    <cellStyle name="40 % - Markeringsfarve4 10 3 3 2" xfId="33153" xr:uid="{00000000-0005-0000-0000-000071480000}"/>
    <cellStyle name="40 % - Markeringsfarve4 10 3 4" xfId="26151" xr:uid="{00000000-0005-0000-0000-000072480000}"/>
    <cellStyle name="40 % - Markeringsfarve4 10 4" xfId="6772" xr:uid="{00000000-0005-0000-0000-000073480000}"/>
    <cellStyle name="40 % - Markeringsfarve4 10 4 2" xfId="11387" xr:uid="{00000000-0005-0000-0000-000074480000}"/>
    <cellStyle name="40 % - Markeringsfarve4 10 4 2 2" xfId="19147" xr:uid="{00000000-0005-0000-0000-000075480000}"/>
    <cellStyle name="40 % - Markeringsfarve4 10 4 2 2 2" xfId="37098" xr:uid="{00000000-0005-0000-0000-000076480000}"/>
    <cellStyle name="40 % - Markeringsfarve4 10 4 2 3" xfId="30097" xr:uid="{00000000-0005-0000-0000-000077480000}"/>
    <cellStyle name="40 % - Markeringsfarve4 10 4 3" xfId="15197" xr:uid="{00000000-0005-0000-0000-000078480000}"/>
    <cellStyle name="40 % - Markeringsfarve4 10 4 3 2" xfId="33154" xr:uid="{00000000-0005-0000-0000-000079480000}"/>
    <cellStyle name="40 % - Markeringsfarve4 10 4 4" xfId="26152" xr:uid="{00000000-0005-0000-0000-00007A480000}"/>
    <cellStyle name="40 % - Markeringsfarve4 10 5" xfId="8811" xr:uid="{00000000-0005-0000-0000-00007B480000}"/>
    <cellStyle name="40 % - Markeringsfarve4 10 5 2" xfId="16600" xr:uid="{00000000-0005-0000-0000-00007C480000}"/>
    <cellStyle name="40 % - Markeringsfarve4 10 5 2 2" xfId="34551" xr:uid="{00000000-0005-0000-0000-00007D480000}"/>
    <cellStyle name="40 % - Markeringsfarve4 10 5 3" xfId="27550" xr:uid="{00000000-0005-0000-0000-00007E480000}"/>
    <cellStyle name="40 % - Markeringsfarve4 10 6" xfId="15193" xr:uid="{00000000-0005-0000-0000-00007F480000}"/>
    <cellStyle name="40 % - Markeringsfarve4 10 6 2" xfId="33150" xr:uid="{00000000-0005-0000-0000-000080480000}"/>
    <cellStyle name="40 % - Markeringsfarve4 10 7" xfId="26148" xr:uid="{00000000-0005-0000-0000-000081480000}"/>
    <cellStyle name="40 % - Markeringsfarve4 11" xfId="6773" xr:uid="{00000000-0005-0000-0000-000082480000}"/>
    <cellStyle name="40 % - Markeringsfarve4 11 2" xfId="6774" xr:uid="{00000000-0005-0000-0000-000083480000}"/>
    <cellStyle name="40 % - Markeringsfarve4 11 2 2" xfId="10392" xr:uid="{00000000-0005-0000-0000-000084480000}"/>
    <cellStyle name="40 % - Markeringsfarve4 11 2 2 2" xfId="18164" xr:uid="{00000000-0005-0000-0000-000085480000}"/>
    <cellStyle name="40 % - Markeringsfarve4 11 2 2 2 2" xfId="36115" xr:uid="{00000000-0005-0000-0000-000086480000}"/>
    <cellStyle name="40 % - Markeringsfarve4 11 2 2 3" xfId="29114" xr:uid="{00000000-0005-0000-0000-000087480000}"/>
    <cellStyle name="40 % - Markeringsfarve4 11 2 3" xfId="15199" xr:uid="{00000000-0005-0000-0000-000088480000}"/>
    <cellStyle name="40 % - Markeringsfarve4 11 2 3 2" xfId="33156" xr:uid="{00000000-0005-0000-0000-000089480000}"/>
    <cellStyle name="40 % - Markeringsfarve4 11 2 4" xfId="26154" xr:uid="{00000000-0005-0000-0000-00008A480000}"/>
    <cellStyle name="40 % - Markeringsfarve4 11 3" xfId="6775" xr:uid="{00000000-0005-0000-0000-00008B480000}"/>
    <cellStyle name="40 % - Markeringsfarve4 11 3 2" xfId="11629" xr:uid="{00000000-0005-0000-0000-00008C480000}"/>
    <cellStyle name="40 % - Markeringsfarve4 11 3 2 2" xfId="19380" xr:uid="{00000000-0005-0000-0000-00008D480000}"/>
    <cellStyle name="40 % - Markeringsfarve4 11 3 2 2 2" xfId="37331" xr:uid="{00000000-0005-0000-0000-00008E480000}"/>
    <cellStyle name="40 % - Markeringsfarve4 11 3 2 3" xfId="30330" xr:uid="{00000000-0005-0000-0000-00008F480000}"/>
    <cellStyle name="40 % - Markeringsfarve4 11 3 3" xfId="15200" xr:uid="{00000000-0005-0000-0000-000090480000}"/>
    <cellStyle name="40 % - Markeringsfarve4 11 3 3 2" xfId="33157" xr:uid="{00000000-0005-0000-0000-000091480000}"/>
    <cellStyle name="40 % - Markeringsfarve4 11 3 4" xfId="26155" xr:uid="{00000000-0005-0000-0000-000092480000}"/>
    <cellStyle name="40 % - Markeringsfarve4 11 4" xfId="8812" xr:uid="{00000000-0005-0000-0000-000093480000}"/>
    <cellStyle name="40 % - Markeringsfarve4 11 4 2" xfId="16601" xr:uid="{00000000-0005-0000-0000-000094480000}"/>
    <cellStyle name="40 % - Markeringsfarve4 11 4 2 2" xfId="34552" xr:uid="{00000000-0005-0000-0000-000095480000}"/>
    <cellStyle name="40 % - Markeringsfarve4 11 4 3" xfId="27551" xr:uid="{00000000-0005-0000-0000-000096480000}"/>
    <cellStyle name="40 % - Markeringsfarve4 11 5" xfId="15198" xr:uid="{00000000-0005-0000-0000-000097480000}"/>
    <cellStyle name="40 % - Markeringsfarve4 11 5 2" xfId="33155" xr:uid="{00000000-0005-0000-0000-000098480000}"/>
    <cellStyle name="40 % - Markeringsfarve4 11 6" xfId="26153" xr:uid="{00000000-0005-0000-0000-000099480000}"/>
    <cellStyle name="40 % - Markeringsfarve4 12" xfId="6776" xr:uid="{00000000-0005-0000-0000-00009A480000}"/>
    <cellStyle name="40 % - Markeringsfarve4 12 2" xfId="6777" xr:uid="{00000000-0005-0000-0000-00009B480000}"/>
    <cellStyle name="40 % - Markeringsfarve4 12 2 2" xfId="11353" xr:uid="{00000000-0005-0000-0000-00009C480000}"/>
    <cellStyle name="40 % - Markeringsfarve4 12 2 2 2" xfId="19116" xr:uid="{00000000-0005-0000-0000-00009D480000}"/>
    <cellStyle name="40 % - Markeringsfarve4 12 2 2 2 2" xfId="37067" xr:uid="{00000000-0005-0000-0000-00009E480000}"/>
    <cellStyle name="40 % - Markeringsfarve4 12 2 2 3" xfId="30066" xr:uid="{00000000-0005-0000-0000-00009F480000}"/>
    <cellStyle name="40 % - Markeringsfarve4 12 2 3" xfId="15202" xr:uid="{00000000-0005-0000-0000-0000A0480000}"/>
    <cellStyle name="40 % - Markeringsfarve4 12 2 3 2" xfId="33159" xr:uid="{00000000-0005-0000-0000-0000A1480000}"/>
    <cellStyle name="40 % - Markeringsfarve4 12 2 4" xfId="26157" xr:uid="{00000000-0005-0000-0000-0000A2480000}"/>
    <cellStyle name="40 % - Markeringsfarve4 12 3" xfId="8813" xr:uid="{00000000-0005-0000-0000-0000A3480000}"/>
    <cellStyle name="40 % - Markeringsfarve4 12 3 2" xfId="16602" xr:uid="{00000000-0005-0000-0000-0000A4480000}"/>
    <cellStyle name="40 % - Markeringsfarve4 12 3 2 2" xfId="34553" xr:uid="{00000000-0005-0000-0000-0000A5480000}"/>
    <cellStyle name="40 % - Markeringsfarve4 12 3 3" xfId="27552" xr:uid="{00000000-0005-0000-0000-0000A6480000}"/>
    <cellStyle name="40 % - Markeringsfarve4 12 4" xfId="15201" xr:uid="{00000000-0005-0000-0000-0000A7480000}"/>
    <cellStyle name="40 % - Markeringsfarve4 12 4 2" xfId="33158" xr:uid="{00000000-0005-0000-0000-0000A8480000}"/>
    <cellStyle name="40 % - Markeringsfarve4 12 5" xfId="26156" xr:uid="{00000000-0005-0000-0000-0000A9480000}"/>
    <cellStyle name="40 % - Markeringsfarve4 13" xfId="6778" xr:uid="{00000000-0005-0000-0000-0000AA480000}"/>
    <cellStyle name="40 % - Markeringsfarve4 13 2" xfId="6779" xr:uid="{00000000-0005-0000-0000-0000AB480000}"/>
    <cellStyle name="40 % - Markeringsfarve4 13 2 2" xfId="11588" xr:uid="{00000000-0005-0000-0000-0000AC480000}"/>
    <cellStyle name="40 % - Markeringsfarve4 13 2 2 2" xfId="19340" xr:uid="{00000000-0005-0000-0000-0000AD480000}"/>
    <cellStyle name="40 % - Markeringsfarve4 13 2 2 2 2" xfId="37291" xr:uid="{00000000-0005-0000-0000-0000AE480000}"/>
    <cellStyle name="40 % - Markeringsfarve4 13 2 2 3" xfId="30290" xr:uid="{00000000-0005-0000-0000-0000AF480000}"/>
    <cellStyle name="40 % - Markeringsfarve4 13 2 3" xfId="15204" xr:uid="{00000000-0005-0000-0000-0000B0480000}"/>
    <cellStyle name="40 % - Markeringsfarve4 13 2 3 2" xfId="33161" xr:uid="{00000000-0005-0000-0000-0000B1480000}"/>
    <cellStyle name="40 % - Markeringsfarve4 13 2 4" xfId="26159" xr:uid="{00000000-0005-0000-0000-0000B2480000}"/>
    <cellStyle name="40 % - Markeringsfarve4 13 3" xfId="8814" xr:uid="{00000000-0005-0000-0000-0000B3480000}"/>
    <cellStyle name="40 % - Markeringsfarve4 13 3 2" xfId="16603" xr:uid="{00000000-0005-0000-0000-0000B4480000}"/>
    <cellStyle name="40 % - Markeringsfarve4 13 3 2 2" xfId="34554" xr:uid="{00000000-0005-0000-0000-0000B5480000}"/>
    <cellStyle name="40 % - Markeringsfarve4 13 3 3" xfId="27553" xr:uid="{00000000-0005-0000-0000-0000B6480000}"/>
    <cellStyle name="40 % - Markeringsfarve4 13 4" xfId="15203" xr:uid="{00000000-0005-0000-0000-0000B7480000}"/>
    <cellStyle name="40 % - Markeringsfarve4 13 4 2" xfId="33160" xr:uid="{00000000-0005-0000-0000-0000B8480000}"/>
    <cellStyle name="40 % - Markeringsfarve4 13 5" xfId="26158" xr:uid="{00000000-0005-0000-0000-0000B9480000}"/>
    <cellStyle name="40 % - Markeringsfarve4 14" xfId="6780" xr:uid="{00000000-0005-0000-0000-0000BA480000}"/>
    <cellStyle name="40 % - Markeringsfarve4 14 2" xfId="6781" xr:uid="{00000000-0005-0000-0000-0000BB480000}"/>
    <cellStyle name="40 % - Markeringsfarve4 14 2 2" xfId="11648" xr:uid="{00000000-0005-0000-0000-0000BC480000}"/>
    <cellStyle name="40 % - Markeringsfarve4 14 2 2 2" xfId="19398" xr:uid="{00000000-0005-0000-0000-0000BD480000}"/>
    <cellStyle name="40 % - Markeringsfarve4 14 2 2 2 2" xfId="37349" xr:uid="{00000000-0005-0000-0000-0000BE480000}"/>
    <cellStyle name="40 % - Markeringsfarve4 14 2 2 3" xfId="30348" xr:uid="{00000000-0005-0000-0000-0000BF480000}"/>
    <cellStyle name="40 % - Markeringsfarve4 14 2 3" xfId="15206" xr:uid="{00000000-0005-0000-0000-0000C0480000}"/>
    <cellStyle name="40 % - Markeringsfarve4 14 2 3 2" xfId="33163" xr:uid="{00000000-0005-0000-0000-0000C1480000}"/>
    <cellStyle name="40 % - Markeringsfarve4 14 2 4" xfId="26161" xr:uid="{00000000-0005-0000-0000-0000C2480000}"/>
    <cellStyle name="40 % - Markeringsfarve4 14 3" xfId="8810" xr:uid="{00000000-0005-0000-0000-0000C3480000}"/>
    <cellStyle name="40 % - Markeringsfarve4 14 3 2" xfId="16599" xr:uid="{00000000-0005-0000-0000-0000C4480000}"/>
    <cellStyle name="40 % - Markeringsfarve4 14 3 2 2" xfId="34550" xr:uid="{00000000-0005-0000-0000-0000C5480000}"/>
    <cellStyle name="40 % - Markeringsfarve4 14 3 3" xfId="27549" xr:uid="{00000000-0005-0000-0000-0000C6480000}"/>
    <cellStyle name="40 % - Markeringsfarve4 14 4" xfId="15205" xr:uid="{00000000-0005-0000-0000-0000C7480000}"/>
    <cellStyle name="40 % - Markeringsfarve4 14 4 2" xfId="33162" xr:uid="{00000000-0005-0000-0000-0000C8480000}"/>
    <cellStyle name="40 % - Markeringsfarve4 14 5" xfId="26160" xr:uid="{00000000-0005-0000-0000-0000C9480000}"/>
    <cellStyle name="40 % - Markeringsfarve4 15" xfId="6782" xr:uid="{00000000-0005-0000-0000-0000CA480000}"/>
    <cellStyle name="40 % - Markeringsfarve4 15 2" xfId="9615" xr:uid="{00000000-0005-0000-0000-0000CB480000}"/>
    <cellStyle name="40 % - Markeringsfarve4 15 2 2" xfId="17399" xr:uid="{00000000-0005-0000-0000-0000CC480000}"/>
    <cellStyle name="40 % - Markeringsfarve4 15 2 2 2" xfId="35350" xr:uid="{00000000-0005-0000-0000-0000CD480000}"/>
    <cellStyle name="40 % - Markeringsfarve4 15 2 3" xfId="28349" xr:uid="{00000000-0005-0000-0000-0000CE480000}"/>
    <cellStyle name="40 % - Markeringsfarve4 15 3" xfId="15207" xr:uid="{00000000-0005-0000-0000-0000CF480000}"/>
    <cellStyle name="40 % - Markeringsfarve4 15 3 2" xfId="33164" xr:uid="{00000000-0005-0000-0000-0000D0480000}"/>
    <cellStyle name="40 % - Markeringsfarve4 15 4" xfId="26162" xr:uid="{00000000-0005-0000-0000-0000D1480000}"/>
    <cellStyle name="40 % - Markeringsfarve4 16" xfId="6783" xr:uid="{00000000-0005-0000-0000-0000D2480000}"/>
    <cellStyle name="40 % - Markeringsfarve4 16 2" xfId="11150" xr:uid="{00000000-0005-0000-0000-0000D3480000}"/>
    <cellStyle name="40 % - Markeringsfarve4 16 2 2" xfId="18917" xr:uid="{00000000-0005-0000-0000-0000D4480000}"/>
    <cellStyle name="40 % - Markeringsfarve4 16 2 2 2" xfId="36868" xr:uid="{00000000-0005-0000-0000-0000D5480000}"/>
    <cellStyle name="40 % - Markeringsfarve4 16 2 3" xfId="29867" xr:uid="{00000000-0005-0000-0000-0000D6480000}"/>
    <cellStyle name="40 % - Markeringsfarve4 16 3" xfId="15208" xr:uid="{00000000-0005-0000-0000-0000D7480000}"/>
    <cellStyle name="40 % - Markeringsfarve4 16 3 2" xfId="33165" xr:uid="{00000000-0005-0000-0000-0000D8480000}"/>
    <cellStyle name="40 % - Markeringsfarve4 16 4" xfId="26163" xr:uid="{00000000-0005-0000-0000-0000D9480000}"/>
    <cellStyle name="40 % - Markeringsfarve4 17" xfId="6784" xr:uid="{00000000-0005-0000-0000-0000DA480000}"/>
    <cellStyle name="40 % - Markeringsfarve4 17 2" xfId="11667" xr:uid="{00000000-0005-0000-0000-0000DB480000}"/>
    <cellStyle name="40 % - Markeringsfarve4 17 2 2" xfId="19414" xr:uid="{00000000-0005-0000-0000-0000DC480000}"/>
    <cellStyle name="40 % - Markeringsfarve4 17 2 2 2" xfId="37365" xr:uid="{00000000-0005-0000-0000-0000DD480000}"/>
    <cellStyle name="40 % - Markeringsfarve4 17 2 3" xfId="30364" xr:uid="{00000000-0005-0000-0000-0000DE480000}"/>
    <cellStyle name="40 % - Markeringsfarve4 17 3" xfId="15209" xr:uid="{00000000-0005-0000-0000-0000DF480000}"/>
    <cellStyle name="40 % - Markeringsfarve4 17 3 2" xfId="33166" xr:uid="{00000000-0005-0000-0000-0000E0480000}"/>
    <cellStyle name="40 % - Markeringsfarve4 17 4" xfId="26164" xr:uid="{00000000-0005-0000-0000-0000E1480000}"/>
    <cellStyle name="40 % - Markeringsfarve4 18" xfId="8294" xr:uid="{00000000-0005-0000-0000-0000E2480000}"/>
    <cellStyle name="40 % - Markeringsfarve4 18 2" xfId="16087" xr:uid="{00000000-0005-0000-0000-0000E3480000}"/>
    <cellStyle name="40 % - Markeringsfarve4 18 2 2" xfId="34038" xr:uid="{00000000-0005-0000-0000-0000E4480000}"/>
    <cellStyle name="40 % - Markeringsfarve4 18 3" xfId="27037" xr:uid="{00000000-0005-0000-0000-0000E5480000}"/>
    <cellStyle name="40 % - Markeringsfarve4 19" xfId="6767" xr:uid="{00000000-0005-0000-0000-0000E6480000}"/>
    <cellStyle name="40 % - Markeringsfarve4 19 2" xfId="15192" xr:uid="{00000000-0005-0000-0000-0000E7480000}"/>
    <cellStyle name="40 % - Markeringsfarve4 19 2 2" xfId="33149" xr:uid="{00000000-0005-0000-0000-0000E8480000}"/>
    <cellStyle name="40 % - Markeringsfarve4 19 3" xfId="26147" xr:uid="{00000000-0005-0000-0000-0000E9480000}"/>
    <cellStyle name="40 % - Markeringsfarve4 2" xfId="2983" xr:uid="{00000000-0005-0000-0000-0000EA480000}"/>
    <cellStyle name="40 % - Markeringsfarve4 2 10" xfId="6786" xr:uid="{00000000-0005-0000-0000-0000EB480000}"/>
    <cellStyle name="40 % - Markeringsfarve4 2 10 2" xfId="9646" xr:uid="{00000000-0005-0000-0000-0000EC480000}"/>
    <cellStyle name="40 % - Markeringsfarve4 2 10 2 2" xfId="17428" xr:uid="{00000000-0005-0000-0000-0000ED480000}"/>
    <cellStyle name="40 % - Markeringsfarve4 2 10 2 2 2" xfId="35379" xr:uid="{00000000-0005-0000-0000-0000EE480000}"/>
    <cellStyle name="40 % - Markeringsfarve4 2 10 2 3" xfId="28378" xr:uid="{00000000-0005-0000-0000-0000EF480000}"/>
    <cellStyle name="40 % - Markeringsfarve4 2 10 3" xfId="15211" xr:uid="{00000000-0005-0000-0000-0000F0480000}"/>
    <cellStyle name="40 % - Markeringsfarve4 2 10 3 2" xfId="33168" xr:uid="{00000000-0005-0000-0000-0000F1480000}"/>
    <cellStyle name="40 % - Markeringsfarve4 2 10 4" xfId="26166" xr:uid="{00000000-0005-0000-0000-0000F2480000}"/>
    <cellStyle name="40 % - Markeringsfarve4 2 11" xfId="6787" xr:uid="{00000000-0005-0000-0000-0000F3480000}"/>
    <cellStyle name="40 % - Markeringsfarve4 2 11 2" xfId="11313" xr:uid="{00000000-0005-0000-0000-0000F4480000}"/>
    <cellStyle name="40 % - Markeringsfarve4 2 11 2 2" xfId="19077" xr:uid="{00000000-0005-0000-0000-0000F5480000}"/>
    <cellStyle name="40 % - Markeringsfarve4 2 11 2 2 2" xfId="37028" xr:uid="{00000000-0005-0000-0000-0000F6480000}"/>
    <cellStyle name="40 % - Markeringsfarve4 2 11 2 3" xfId="30027" xr:uid="{00000000-0005-0000-0000-0000F7480000}"/>
    <cellStyle name="40 % - Markeringsfarve4 2 11 3" xfId="15212" xr:uid="{00000000-0005-0000-0000-0000F8480000}"/>
    <cellStyle name="40 % - Markeringsfarve4 2 11 3 2" xfId="33169" xr:uid="{00000000-0005-0000-0000-0000F9480000}"/>
    <cellStyle name="40 % - Markeringsfarve4 2 11 4" xfId="26167" xr:uid="{00000000-0005-0000-0000-0000FA480000}"/>
    <cellStyle name="40 % - Markeringsfarve4 2 12" xfId="8815" xr:uid="{00000000-0005-0000-0000-0000FB480000}"/>
    <cellStyle name="40 % - Markeringsfarve4 2 12 2" xfId="16604" xr:uid="{00000000-0005-0000-0000-0000FC480000}"/>
    <cellStyle name="40 % - Markeringsfarve4 2 12 2 2" xfId="34555" xr:uid="{00000000-0005-0000-0000-0000FD480000}"/>
    <cellStyle name="40 % - Markeringsfarve4 2 12 3" xfId="27554" xr:uid="{00000000-0005-0000-0000-0000FE480000}"/>
    <cellStyle name="40 % - Markeringsfarve4 2 13" xfId="15210" xr:uid="{00000000-0005-0000-0000-0000FF480000}"/>
    <cellStyle name="40 % - Markeringsfarve4 2 13 2" xfId="33167" xr:uid="{00000000-0005-0000-0000-000000490000}"/>
    <cellStyle name="40 % - Markeringsfarve4 2 14" xfId="6785" xr:uid="{00000000-0005-0000-0000-000001490000}"/>
    <cellStyle name="40 % - Markeringsfarve4 2 14 2" xfId="26165" xr:uid="{00000000-0005-0000-0000-000002490000}"/>
    <cellStyle name="40 % - Markeringsfarve4 2 15" xfId="22361" xr:uid="{00000000-0005-0000-0000-000003490000}"/>
    <cellStyle name="40 % - Markeringsfarve4 2 2" xfId="2984" xr:uid="{00000000-0005-0000-0000-000004490000}"/>
    <cellStyle name="40 % - Markeringsfarve4 2 2 10" xfId="8816" xr:uid="{00000000-0005-0000-0000-000005490000}"/>
    <cellStyle name="40 % - Markeringsfarve4 2 2 10 2" xfId="16605" xr:uid="{00000000-0005-0000-0000-000006490000}"/>
    <cellStyle name="40 % - Markeringsfarve4 2 2 10 2 2" xfId="34556" xr:uid="{00000000-0005-0000-0000-000007490000}"/>
    <cellStyle name="40 % - Markeringsfarve4 2 2 10 3" xfId="27555" xr:uid="{00000000-0005-0000-0000-000008490000}"/>
    <cellStyle name="40 % - Markeringsfarve4 2 2 11" xfId="15213" xr:uid="{00000000-0005-0000-0000-000009490000}"/>
    <cellStyle name="40 % - Markeringsfarve4 2 2 11 2" xfId="33170" xr:uid="{00000000-0005-0000-0000-00000A490000}"/>
    <cellStyle name="40 % - Markeringsfarve4 2 2 12" xfId="6788" xr:uid="{00000000-0005-0000-0000-00000B490000}"/>
    <cellStyle name="40 % - Markeringsfarve4 2 2 12 2" xfId="26168" xr:uid="{00000000-0005-0000-0000-00000C490000}"/>
    <cellStyle name="40 % - Markeringsfarve4 2 2 13" xfId="22362" xr:uid="{00000000-0005-0000-0000-00000D490000}"/>
    <cellStyle name="40 % - Markeringsfarve4 2 2 2" xfId="2985" xr:uid="{00000000-0005-0000-0000-00000E490000}"/>
    <cellStyle name="40 % - Markeringsfarve4 2 2 2 2" xfId="6790" xr:uid="{00000000-0005-0000-0000-00000F490000}"/>
    <cellStyle name="40 % - Markeringsfarve4 2 2 2 2 2" xfId="6791" xr:uid="{00000000-0005-0000-0000-000010490000}"/>
    <cellStyle name="40 % - Markeringsfarve4 2 2 2 2 2 2" xfId="10577" xr:uid="{00000000-0005-0000-0000-000011490000}"/>
    <cellStyle name="40 % - Markeringsfarve4 2 2 2 2 2 2 2" xfId="18349" xr:uid="{00000000-0005-0000-0000-000012490000}"/>
    <cellStyle name="40 % - Markeringsfarve4 2 2 2 2 2 2 2 2" xfId="36300" xr:uid="{00000000-0005-0000-0000-000013490000}"/>
    <cellStyle name="40 % - Markeringsfarve4 2 2 2 2 2 2 3" xfId="29299" xr:uid="{00000000-0005-0000-0000-000014490000}"/>
    <cellStyle name="40 % - Markeringsfarve4 2 2 2 2 2 3" xfId="15216" xr:uid="{00000000-0005-0000-0000-000015490000}"/>
    <cellStyle name="40 % - Markeringsfarve4 2 2 2 2 2 3 2" xfId="33173" xr:uid="{00000000-0005-0000-0000-000016490000}"/>
    <cellStyle name="40 % - Markeringsfarve4 2 2 2 2 2 4" xfId="26171" xr:uid="{00000000-0005-0000-0000-000017490000}"/>
    <cellStyle name="40 % - Markeringsfarve4 2 2 2 2 3" xfId="9149" xr:uid="{00000000-0005-0000-0000-000018490000}"/>
    <cellStyle name="40 % - Markeringsfarve4 2 2 2 2 3 2" xfId="16937" xr:uid="{00000000-0005-0000-0000-000019490000}"/>
    <cellStyle name="40 % - Markeringsfarve4 2 2 2 2 3 2 2" xfId="34888" xr:uid="{00000000-0005-0000-0000-00001A490000}"/>
    <cellStyle name="40 % - Markeringsfarve4 2 2 2 2 3 3" xfId="27887" xr:uid="{00000000-0005-0000-0000-00001B490000}"/>
    <cellStyle name="40 % - Markeringsfarve4 2 2 2 2 4" xfId="15215" xr:uid="{00000000-0005-0000-0000-00001C490000}"/>
    <cellStyle name="40 % - Markeringsfarve4 2 2 2 2 4 2" xfId="33172" xr:uid="{00000000-0005-0000-0000-00001D490000}"/>
    <cellStyle name="40 % - Markeringsfarve4 2 2 2 2 5" xfId="26170" xr:uid="{00000000-0005-0000-0000-00001E490000}"/>
    <cellStyle name="40 % - Markeringsfarve4 2 2 2 3" xfId="6792" xr:uid="{00000000-0005-0000-0000-00001F490000}"/>
    <cellStyle name="40 % - Markeringsfarve4 2 2 2 3 2" xfId="9807" xr:uid="{00000000-0005-0000-0000-000020490000}"/>
    <cellStyle name="40 % - Markeringsfarve4 2 2 2 3 2 2" xfId="17589" xr:uid="{00000000-0005-0000-0000-000021490000}"/>
    <cellStyle name="40 % - Markeringsfarve4 2 2 2 3 2 2 2" xfId="35540" xr:uid="{00000000-0005-0000-0000-000022490000}"/>
    <cellStyle name="40 % - Markeringsfarve4 2 2 2 3 2 3" xfId="28539" xr:uid="{00000000-0005-0000-0000-000023490000}"/>
    <cellStyle name="40 % - Markeringsfarve4 2 2 2 3 3" xfId="15217" xr:uid="{00000000-0005-0000-0000-000024490000}"/>
    <cellStyle name="40 % - Markeringsfarve4 2 2 2 3 3 2" xfId="33174" xr:uid="{00000000-0005-0000-0000-000025490000}"/>
    <cellStyle name="40 % - Markeringsfarve4 2 2 2 3 4" xfId="26172" xr:uid="{00000000-0005-0000-0000-000026490000}"/>
    <cellStyle name="40 % - Markeringsfarve4 2 2 2 4" xfId="6793" xr:uid="{00000000-0005-0000-0000-000027490000}"/>
    <cellStyle name="40 % - Markeringsfarve4 2 2 2 4 2" xfId="11183" xr:uid="{00000000-0005-0000-0000-000028490000}"/>
    <cellStyle name="40 % - Markeringsfarve4 2 2 2 4 2 2" xfId="18948" xr:uid="{00000000-0005-0000-0000-000029490000}"/>
    <cellStyle name="40 % - Markeringsfarve4 2 2 2 4 2 2 2" xfId="36899" xr:uid="{00000000-0005-0000-0000-00002A490000}"/>
    <cellStyle name="40 % - Markeringsfarve4 2 2 2 4 2 3" xfId="29898" xr:uid="{00000000-0005-0000-0000-00002B490000}"/>
    <cellStyle name="40 % - Markeringsfarve4 2 2 2 4 3" xfId="15218" xr:uid="{00000000-0005-0000-0000-00002C490000}"/>
    <cellStyle name="40 % - Markeringsfarve4 2 2 2 4 3 2" xfId="33175" xr:uid="{00000000-0005-0000-0000-00002D490000}"/>
    <cellStyle name="40 % - Markeringsfarve4 2 2 2 4 4" xfId="26173" xr:uid="{00000000-0005-0000-0000-00002E490000}"/>
    <cellStyle name="40 % - Markeringsfarve4 2 2 2 5" xfId="8817" xr:uid="{00000000-0005-0000-0000-00002F490000}"/>
    <cellStyle name="40 % - Markeringsfarve4 2 2 2 5 2" xfId="16606" xr:uid="{00000000-0005-0000-0000-000030490000}"/>
    <cellStyle name="40 % - Markeringsfarve4 2 2 2 5 2 2" xfId="34557" xr:uid="{00000000-0005-0000-0000-000031490000}"/>
    <cellStyle name="40 % - Markeringsfarve4 2 2 2 5 3" xfId="27556" xr:uid="{00000000-0005-0000-0000-000032490000}"/>
    <cellStyle name="40 % - Markeringsfarve4 2 2 2 6" xfId="15214" xr:uid="{00000000-0005-0000-0000-000033490000}"/>
    <cellStyle name="40 % - Markeringsfarve4 2 2 2 6 2" xfId="33171" xr:uid="{00000000-0005-0000-0000-000034490000}"/>
    <cellStyle name="40 % - Markeringsfarve4 2 2 2 7" xfId="6789" xr:uid="{00000000-0005-0000-0000-000035490000}"/>
    <cellStyle name="40 % - Markeringsfarve4 2 2 2 7 2" xfId="26169" xr:uid="{00000000-0005-0000-0000-000036490000}"/>
    <cellStyle name="40 % - Markeringsfarve4 2 2 2 8" xfId="22363" xr:uid="{00000000-0005-0000-0000-000037490000}"/>
    <cellStyle name="40 % - Markeringsfarve4 2 2 3" xfId="6794" xr:uid="{00000000-0005-0000-0000-000038490000}"/>
    <cellStyle name="40 % - Markeringsfarve4 2 2 3 2" xfId="6795" xr:uid="{00000000-0005-0000-0000-000039490000}"/>
    <cellStyle name="40 % - Markeringsfarve4 2 2 3 2 2" xfId="6796" xr:uid="{00000000-0005-0000-0000-00003A490000}"/>
    <cellStyle name="40 % - Markeringsfarve4 2 2 3 2 2 2" xfId="10706" xr:uid="{00000000-0005-0000-0000-00003B490000}"/>
    <cellStyle name="40 % - Markeringsfarve4 2 2 3 2 2 2 2" xfId="18478" xr:uid="{00000000-0005-0000-0000-00003C490000}"/>
    <cellStyle name="40 % - Markeringsfarve4 2 2 3 2 2 2 2 2" xfId="36429" xr:uid="{00000000-0005-0000-0000-00003D490000}"/>
    <cellStyle name="40 % - Markeringsfarve4 2 2 3 2 2 2 3" xfId="29428" xr:uid="{00000000-0005-0000-0000-00003E490000}"/>
    <cellStyle name="40 % - Markeringsfarve4 2 2 3 2 2 3" xfId="15221" xr:uid="{00000000-0005-0000-0000-00003F490000}"/>
    <cellStyle name="40 % - Markeringsfarve4 2 2 3 2 2 3 2" xfId="33178" xr:uid="{00000000-0005-0000-0000-000040490000}"/>
    <cellStyle name="40 % - Markeringsfarve4 2 2 3 2 2 4" xfId="26176" xr:uid="{00000000-0005-0000-0000-000041490000}"/>
    <cellStyle name="40 % - Markeringsfarve4 2 2 3 2 3" xfId="9252" xr:uid="{00000000-0005-0000-0000-000042490000}"/>
    <cellStyle name="40 % - Markeringsfarve4 2 2 3 2 3 2" xfId="17040" xr:uid="{00000000-0005-0000-0000-000043490000}"/>
    <cellStyle name="40 % - Markeringsfarve4 2 2 3 2 3 2 2" xfId="34991" xr:uid="{00000000-0005-0000-0000-000044490000}"/>
    <cellStyle name="40 % - Markeringsfarve4 2 2 3 2 3 3" xfId="27990" xr:uid="{00000000-0005-0000-0000-000045490000}"/>
    <cellStyle name="40 % - Markeringsfarve4 2 2 3 2 4" xfId="15220" xr:uid="{00000000-0005-0000-0000-000046490000}"/>
    <cellStyle name="40 % - Markeringsfarve4 2 2 3 2 4 2" xfId="33177" xr:uid="{00000000-0005-0000-0000-000047490000}"/>
    <cellStyle name="40 % - Markeringsfarve4 2 2 3 2 5" xfId="26175" xr:uid="{00000000-0005-0000-0000-000048490000}"/>
    <cellStyle name="40 % - Markeringsfarve4 2 2 3 3" xfId="6797" xr:uid="{00000000-0005-0000-0000-000049490000}"/>
    <cellStyle name="40 % - Markeringsfarve4 2 2 3 3 2" xfId="9936" xr:uid="{00000000-0005-0000-0000-00004A490000}"/>
    <cellStyle name="40 % - Markeringsfarve4 2 2 3 3 2 2" xfId="17718" xr:uid="{00000000-0005-0000-0000-00004B490000}"/>
    <cellStyle name="40 % - Markeringsfarve4 2 2 3 3 2 2 2" xfId="35669" xr:uid="{00000000-0005-0000-0000-00004C490000}"/>
    <cellStyle name="40 % - Markeringsfarve4 2 2 3 3 2 3" xfId="28668" xr:uid="{00000000-0005-0000-0000-00004D490000}"/>
    <cellStyle name="40 % - Markeringsfarve4 2 2 3 3 3" xfId="15222" xr:uid="{00000000-0005-0000-0000-00004E490000}"/>
    <cellStyle name="40 % - Markeringsfarve4 2 2 3 3 3 2" xfId="33179" xr:uid="{00000000-0005-0000-0000-00004F490000}"/>
    <cellStyle name="40 % - Markeringsfarve4 2 2 3 3 4" xfId="26177" xr:uid="{00000000-0005-0000-0000-000050490000}"/>
    <cellStyle name="40 % - Markeringsfarve4 2 2 3 4" xfId="6798" xr:uid="{00000000-0005-0000-0000-000051490000}"/>
    <cellStyle name="40 % - Markeringsfarve4 2 2 3 4 2" xfId="11498" xr:uid="{00000000-0005-0000-0000-000052490000}"/>
    <cellStyle name="40 % - Markeringsfarve4 2 2 3 4 2 2" xfId="19255" xr:uid="{00000000-0005-0000-0000-000053490000}"/>
    <cellStyle name="40 % - Markeringsfarve4 2 2 3 4 2 2 2" xfId="37206" xr:uid="{00000000-0005-0000-0000-000054490000}"/>
    <cellStyle name="40 % - Markeringsfarve4 2 2 3 4 2 3" xfId="30205" xr:uid="{00000000-0005-0000-0000-000055490000}"/>
    <cellStyle name="40 % - Markeringsfarve4 2 2 3 4 3" xfId="15223" xr:uid="{00000000-0005-0000-0000-000056490000}"/>
    <cellStyle name="40 % - Markeringsfarve4 2 2 3 4 3 2" xfId="33180" xr:uid="{00000000-0005-0000-0000-000057490000}"/>
    <cellStyle name="40 % - Markeringsfarve4 2 2 3 4 4" xfId="26178" xr:uid="{00000000-0005-0000-0000-000058490000}"/>
    <cellStyle name="40 % - Markeringsfarve4 2 2 3 5" xfId="8818" xr:uid="{00000000-0005-0000-0000-000059490000}"/>
    <cellStyle name="40 % - Markeringsfarve4 2 2 3 5 2" xfId="16607" xr:uid="{00000000-0005-0000-0000-00005A490000}"/>
    <cellStyle name="40 % - Markeringsfarve4 2 2 3 5 2 2" xfId="34558" xr:uid="{00000000-0005-0000-0000-00005B490000}"/>
    <cellStyle name="40 % - Markeringsfarve4 2 2 3 5 3" xfId="27557" xr:uid="{00000000-0005-0000-0000-00005C490000}"/>
    <cellStyle name="40 % - Markeringsfarve4 2 2 3 6" xfId="15219" xr:uid="{00000000-0005-0000-0000-00005D490000}"/>
    <cellStyle name="40 % - Markeringsfarve4 2 2 3 6 2" xfId="33176" xr:uid="{00000000-0005-0000-0000-00005E490000}"/>
    <cellStyle name="40 % - Markeringsfarve4 2 2 3 7" xfId="26174" xr:uid="{00000000-0005-0000-0000-00005F490000}"/>
    <cellStyle name="40 % - Markeringsfarve4 2 2 4" xfId="6799" xr:uid="{00000000-0005-0000-0000-000060490000}"/>
    <cellStyle name="40 % - Markeringsfarve4 2 2 4 2" xfId="6800" xr:uid="{00000000-0005-0000-0000-000061490000}"/>
    <cellStyle name="40 % - Markeringsfarve4 2 2 4 2 2" xfId="6801" xr:uid="{00000000-0005-0000-0000-000062490000}"/>
    <cellStyle name="40 % - Markeringsfarve4 2 2 4 2 2 2" xfId="10815" xr:uid="{00000000-0005-0000-0000-000063490000}"/>
    <cellStyle name="40 % - Markeringsfarve4 2 2 4 2 2 2 2" xfId="18587" xr:uid="{00000000-0005-0000-0000-000064490000}"/>
    <cellStyle name="40 % - Markeringsfarve4 2 2 4 2 2 2 2 2" xfId="36538" xr:uid="{00000000-0005-0000-0000-000065490000}"/>
    <cellStyle name="40 % - Markeringsfarve4 2 2 4 2 2 2 3" xfId="29537" xr:uid="{00000000-0005-0000-0000-000066490000}"/>
    <cellStyle name="40 % - Markeringsfarve4 2 2 4 2 2 3" xfId="15226" xr:uid="{00000000-0005-0000-0000-000067490000}"/>
    <cellStyle name="40 % - Markeringsfarve4 2 2 4 2 2 3 2" xfId="33183" xr:uid="{00000000-0005-0000-0000-000068490000}"/>
    <cellStyle name="40 % - Markeringsfarve4 2 2 4 2 2 4" xfId="26181" xr:uid="{00000000-0005-0000-0000-000069490000}"/>
    <cellStyle name="40 % - Markeringsfarve4 2 2 4 2 3" xfId="9351" xr:uid="{00000000-0005-0000-0000-00006A490000}"/>
    <cellStyle name="40 % - Markeringsfarve4 2 2 4 2 3 2" xfId="17136" xr:uid="{00000000-0005-0000-0000-00006B490000}"/>
    <cellStyle name="40 % - Markeringsfarve4 2 2 4 2 3 2 2" xfId="35087" xr:uid="{00000000-0005-0000-0000-00006C490000}"/>
    <cellStyle name="40 % - Markeringsfarve4 2 2 4 2 3 3" xfId="28086" xr:uid="{00000000-0005-0000-0000-00006D490000}"/>
    <cellStyle name="40 % - Markeringsfarve4 2 2 4 2 4" xfId="15225" xr:uid="{00000000-0005-0000-0000-00006E490000}"/>
    <cellStyle name="40 % - Markeringsfarve4 2 2 4 2 4 2" xfId="33182" xr:uid="{00000000-0005-0000-0000-00006F490000}"/>
    <cellStyle name="40 % - Markeringsfarve4 2 2 4 2 5" xfId="26180" xr:uid="{00000000-0005-0000-0000-000070490000}"/>
    <cellStyle name="40 % - Markeringsfarve4 2 2 4 3" xfId="6802" xr:uid="{00000000-0005-0000-0000-000071490000}"/>
    <cellStyle name="40 % - Markeringsfarve4 2 2 4 3 2" xfId="10091" xr:uid="{00000000-0005-0000-0000-000072490000}"/>
    <cellStyle name="40 % - Markeringsfarve4 2 2 4 3 2 2" xfId="17872" xr:uid="{00000000-0005-0000-0000-000073490000}"/>
    <cellStyle name="40 % - Markeringsfarve4 2 2 4 3 2 2 2" xfId="35823" xr:uid="{00000000-0005-0000-0000-000074490000}"/>
    <cellStyle name="40 % - Markeringsfarve4 2 2 4 3 2 3" xfId="28822" xr:uid="{00000000-0005-0000-0000-000075490000}"/>
    <cellStyle name="40 % - Markeringsfarve4 2 2 4 3 3" xfId="15227" xr:uid="{00000000-0005-0000-0000-000076490000}"/>
    <cellStyle name="40 % - Markeringsfarve4 2 2 4 3 3 2" xfId="33184" xr:uid="{00000000-0005-0000-0000-000077490000}"/>
    <cellStyle name="40 % - Markeringsfarve4 2 2 4 3 4" xfId="26182" xr:uid="{00000000-0005-0000-0000-000078490000}"/>
    <cellStyle name="40 % - Markeringsfarve4 2 2 4 4" xfId="6803" xr:uid="{00000000-0005-0000-0000-000079490000}"/>
    <cellStyle name="40 % - Markeringsfarve4 2 2 4 4 2" xfId="11149" xr:uid="{00000000-0005-0000-0000-00007A490000}"/>
    <cellStyle name="40 % - Markeringsfarve4 2 2 4 4 2 2" xfId="18916" xr:uid="{00000000-0005-0000-0000-00007B490000}"/>
    <cellStyle name="40 % - Markeringsfarve4 2 2 4 4 2 2 2" xfId="36867" xr:uid="{00000000-0005-0000-0000-00007C490000}"/>
    <cellStyle name="40 % - Markeringsfarve4 2 2 4 4 2 3" xfId="29866" xr:uid="{00000000-0005-0000-0000-00007D490000}"/>
    <cellStyle name="40 % - Markeringsfarve4 2 2 4 4 3" xfId="15228" xr:uid="{00000000-0005-0000-0000-00007E490000}"/>
    <cellStyle name="40 % - Markeringsfarve4 2 2 4 4 3 2" xfId="33185" xr:uid="{00000000-0005-0000-0000-00007F490000}"/>
    <cellStyle name="40 % - Markeringsfarve4 2 2 4 4 4" xfId="26183" xr:uid="{00000000-0005-0000-0000-000080490000}"/>
    <cellStyle name="40 % - Markeringsfarve4 2 2 4 5" xfId="8819" xr:uid="{00000000-0005-0000-0000-000081490000}"/>
    <cellStyle name="40 % - Markeringsfarve4 2 2 4 5 2" xfId="16608" xr:uid="{00000000-0005-0000-0000-000082490000}"/>
    <cellStyle name="40 % - Markeringsfarve4 2 2 4 5 2 2" xfId="34559" xr:uid="{00000000-0005-0000-0000-000083490000}"/>
    <cellStyle name="40 % - Markeringsfarve4 2 2 4 5 3" xfId="27558" xr:uid="{00000000-0005-0000-0000-000084490000}"/>
    <cellStyle name="40 % - Markeringsfarve4 2 2 4 6" xfId="15224" xr:uid="{00000000-0005-0000-0000-000085490000}"/>
    <cellStyle name="40 % - Markeringsfarve4 2 2 4 6 2" xfId="33181" xr:uid="{00000000-0005-0000-0000-000086490000}"/>
    <cellStyle name="40 % - Markeringsfarve4 2 2 4 7" xfId="26179" xr:uid="{00000000-0005-0000-0000-000087490000}"/>
    <cellStyle name="40 % - Markeringsfarve4 2 2 5" xfId="6804" xr:uid="{00000000-0005-0000-0000-000088490000}"/>
    <cellStyle name="40 % - Markeringsfarve4 2 2 5 2" xfId="6805" xr:uid="{00000000-0005-0000-0000-000089490000}"/>
    <cellStyle name="40 % - Markeringsfarve4 2 2 5 2 2" xfId="6806" xr:uid="{00000000-0005-0000-0000-00008A490000}"/>
    <cellStyle name="40 % - Markeringsfarve4 2 2 5 2 2 2" xfId="10932" xr:uid="{00000000-0005-0000-0000-00008B490000}"/>
    <cellStyle name="40 % - Markeringsfarve4 2 2 5 2 2 2 2" xfId="18704" xr:uid="{00000000-0005-0000-0000-00008C490000}"/>
    <cellStyle name="40 % - Markeringsfarve4 2 2 5 2 2 2 2 2" xfId="36655" xr:uid="{00000000-0005-0000-0000-00008D490000}"/>
    <cellStyle name="40 % - Markeringsfarve4 2 2 5 2 2 2 3" xfId="29654" xr:uid="{00000000-0005-0000-0000-00008E490000}"/>
    <cellStyle name="40 % - Markeringsfarve4 2 2 5 2 2 3" xfId="15231" xr:uid="{00000000-0005-0000-0000-00008F490000}"/>
    <cellStyle name="40 % - Markeringsfarve4 2 2 5 2 2 3 2" xfId="33188" xr:uid="{00000000-0005-0000-0000-000090490000}"/>
    <cellStyle name="40 % - Markeringsfarve4 2 2 5 2 2 4" xfId="26186" xr:uid="{00000000-0005-0000-0000-000091490000}"/>
    <cellStyle name="40 % - Markeringsfarve4 2 2 5 2 3" xfId="9450" xr:uid="{00000000-0005-0000-0000-000092490000}"/>
    <cellStyle name="40 % - Markeringsfarve4 2 2 5 2 3 2" xfId="17235" xr:uid="{00000000-0005-0000-0000-000093490000}"/>
    <cellStyle name="40 % - Markeringsfarve4 2 2 5 2 3 2 2" xfId="35186" xr:uid="{00000000-0005-0000-0000-000094490000}"/>
    <cellStyle name="40 % - Markeringsfarve4 2 2 5 2 3 3" xfId="28185" xr:uid="{00000000-0005-0000-0000-000095490000}"/>
    <cellStyle name="40 % - Markeringsfarve4 2 2 5 2 4" xfId="15230" xr:uid="{00000000-0005-0000-0000-000096490000}"/>
    <cellStyle name="40 % - Markeringsfarve4 2 2 5 2 4 2" xfId="33187" xr:uid="{00000000-0005-0000-0000-000097490000}"/>
    <cellStyle name="40 % - Markeringsfarve4 2 2 5 2 5" xfId="26185" xr:uid="{00000000-0005-0000-0000-000098490000}"/>
    <cellStyle name="40 % - Markeringsfarve4 2 2 5 3" xfId="6807" xr:uid="{00000000-0005-0000-0000-000099490000}"/>
    <cellStyle name="40 % - Markeringsfarve4 2 2 5 3 2" xfId="10208" xr:uid="{00000000-0005-0000-0000-00009A490000}"/>
    <cellStyle name="40 % - Markeringsfarve4 2 2 5 3 2 2" xfId="17989" xr:uid="{00000000-0005-0000-0000-00009B490000}"/>
    <cellStyle name="40 % - Markeringsfarve4 2 2 5 3 2 2 2" xfId="35940" xr:uid="{00000000-0005-0000-0000-00009C490000}"/>
    <cellStyle name="40 % - Markeringsfarve4 2 2 5 3 2 3" xfId="28939" xr:uid="{00000000-0005-0000-0000-00009D490000}"/>
    <cellStyle name="40 % - Markeringsfarve4 2 2 5 3 3" xfId="15232" xr:uid="{00000000-0005-0000-0000-00009E490000}"/>
    <cellStyle name="40 % - Markeringsfarve4 2 2 5 3 3 2" xfId="33189" xr:uid="{00000000-0005-0000-0000-00009F490000}"/>
    <cellStyle name="40 % - Markeringsfarve4 2 2 5 3 4" xfId="26187" xr:uid="{00000000-0005-0000-0000-0000A0490000}"/>
    <cellStyle name="40 % - Markeringsfarve4 2 2 5 4" xfId="6808" xr:uid="{00000000-0005-0000-0000-0000A1490000}"/>
    <cellStyle name="40 % - Markeringsfarve4 2 2 5 4 2" xfId="11102" xr:uid="{00000000-0005-0000-0000-0000A2490000}"/>
    <cellStyle name="40 % - Markeringsfarve4 2 2 5 4 2 2" xfId="18871" xr:uid="{00000000-0005-0000-0000-0000A3490000}"/>
    <cellStyle name="40 % - Markeringsfarve4 2 2 5 4 2 2 2" xfId="36822" xr:uid="{00000000-0005-0000-0000-0000A4490000}"/>
    <cellStyle name="40 % - Markeringsfarve4 2 2 5 4 2 3" xfId="29821" xr:uid="{00000000-0005-0000-0000-0000A5490000}"/>
    <cellStyle name="40 % - Markeringsfarve4 2 2 5 4 3" xfId="15233" xr:uid="{00000000-0005-0000-0000-0000A6490000}"/>
    <cellStyle name="40 % - Markeringsfarve4 2 2 5 4 3 2" xfId="33190" xr:uid="{00000000-0005-0000-0000-0000A7490000}"/>
    <cellStyle name="40 % - Markeringsfarve4 2 2 5 4 4" xfId="26188" xr:uid="{00000000-0005-0000-0000-0000A8490000}"/>
    <cellStyle name="40 % - Markeringsfarve4 2 2 5 5" xfId="8820" xr:uid="{00000000-0005-0000-0000-0000A9490000}"/>
    <cellStyle name="40 % - Markeringsfarve4 2 2 5 5 2" xfId="16609" xr:uid="{00000000-0005-0000-0000-0000AA490000}"/>
    <cellStyle name="40 % - Markeringsfarve4 2 2 5 5 2 2" xfId="34560" xr:uid="{00000000-0005-0000-0000-0000AB490000}"/>
    <cellStyle name="40 % - Markeringsfarve4 2 2 5 5 3" xfId="27559" xr:uid="{00000000-0005-0000-0000-0000AC490000}"/>
    <cellStyle name="40 % - Markeringsfarve4 2 2 5 6" xfId="15229" xr:uid="{00000000-0005-0000-0000-0000AD490000}"/>
    <cellStyle name="40 % - Markeringsfarve4 2 2 5 6 2" xfId="33186" xr:uid="{00000000-0005-0000-0000-0000AE490000}"/>
    <cellStyle name="40 % - Markeringsfarve4 2 2 5 7" xfId="26184" xr:uid="{00000000-0005-0000-0000-0000AF490000}"/>
    <cellStyle name="40 % - Markeringsfarve4 2 2 6" xfId="6809" xr:uid="{00000000-0005-0000-0000-0000B0490000}"/>
    <cellStyle name="40 % - Markeringsfarve4 2 2 6 2" xfId="6810" xr:uid="{00000000-0005-0000-0000-0000B1490000}"/>
    <cellStyle name="40 % - Markeringsfarve4 2 2 6 2 2" xfId="6811" xr:uid="{00000000-0005-0000-0000-0000B2490000}"/>
    <cellStyle name="40 % - Markeringsfarve4 2 2 6 2 2 2" xfId="11060" xr:uid="{00000000-0005-0000-0000-0000B3490000}"/>
    <cellStyle name="40 % - Markeringsfarve4 2 2 6 2 2 2 2" xfId="18832" xr:uid="{00000000-0005-0000-0000-0000B4490000}"/>
    <cellStyle name="40 % - Markeringsfarve4 2 2 6 2 2 2 2 2" xfId="36783" xr:uid="{00000000-0005-0000-0000-0000B5490000}"/>
    <cellStyle name="40 % - Markeringsfarve4 2 2 6 2 2 2 3" xfId="29782" xr:uid="{00000000-0005-0000-0000-0000B6490000}"/>
    <cellStyle name="40 % - Markeringsfarve4 2 2 6 2 2 3" xfId="15236" xr:uid="{00000000-0005-0000-0000-0000B7490000}"/>
    <cellStyle name="40 % - Markeringsfarve4 2 2 6 2 2 3 2" xfId="33193" xr:uid="{00000000-0005-0000-0000-0000B8490000}"/>
    <cellStyle name="40 % - Markeringsfarve4 2 2 6 2 2 4" xfId="26191" xr:uid="{00000000-0005-0000-0000-0000B9490000}"/>
    <cellStyle name="40 % - Markeringsfarve4 2 2 6 2 3" xfId="9553" xr:uid="{00000000-0005-0000-0000-0000BA490000}"/>
    <cellStyle name="40 % - Markeringsfarve4 2 2 6 2 3 2" xfId="17338" xr:uid="{00000000-0005-0000-0000-0000BB490000}"/>
    <cellStyle name="40 % - Markeringsfarve4 2 2 6 2 3 2 2" xfId="35289" xr:uid="{00000000-0005-0000-0000-0000BC490000}"/>
    <cellStyle name="40 % - Markeringsfarve4 2 2 6 2 3 3" xfId="28288" xr:uid="{00000000-0005-0000-0000-0000BD490000}"/>
    <cellStyle name="40 % - Markeringsfarve4 2 2 6 2 4" xfId="15235" xr:uid="{00000000-0005-0000-0000-0000BE490000}"/>
    <cellStyle name="40 % - Markeringsfarve4 2 2 6 2 4 2" xfId="33192" xr:uid="{00000000-0005-0000-0000-0000BF490000}"/>
    <cellStyle name="40 % - Markeringsfarve4 2 2 6 2 5" xfId="26190" xr:uid="{00000000-0005-0000-0000-0000C0490000}"/>
    <cellStyle name="40 % - Markeringsfarve4 2 2 6 3" xfId="6812" xr:uid="{00000000-0005-0000-0000-0000C1490000}"/>
    <cellStyle name="40 % - Markeringsfarve4 2 2 6 3 2" xfId="10337" xr:uid="{00000000-0005-0000-0000-0000C2490000}"/>
    <cellStyle name="40 % - Markeringsfarve4 2 2 6 3 2 2" xfId="18118" xr:uid="{00000000-0005-0000-0000-0000C3490000}"/>
    <cellStyle name="40 % - Markeringsfarve4 2 2 6 3 2 2 2" xfId="36069" xr:uid="{00000000-0005-0000-0000-0000C4490000}"/>
    <cellStyle name="40 % - Markeringsfarve4 2 2 6 3 2 3" xfId="29068" xr:uid="{00000000-0005-0000-0000-0000C5490000}"/>
    <cellStyle name="40 % - Markeringsfarve4 2 2 6 3 3" xfId="15237" xr:uid="{00000000-0005-0000-0000-0000C6490000}"/>
    <cellStyle name="40 % - Markeringsfarve4 2 2 6 3 3 2" xfId="33194" xr:uid="{00000000-0005-0000-0000-0000C7490000}"/>
    <cellStyle name="40 % - Markeringsfarve4 2 2 6 3 4" xfId="26192" xr:uid="{00000000-0005-0000-0000-0000C8490000}"/>
    <cellStyle name="40 % - Markeringsfarve4 2 2 6 4" xfId="6813" xr:uid="{00000000-0005-0000-0000-0000C9490000}"/>
    <cellStyle name="40 % - Markeringsfarve4 2 2 6 4 2" xfId="11443" xr:uid="{00000000-0005-0000-0000-0000CA490000}"/>
    <cellStyle name="40 % - Markeringsfarve4 2 2 6 4 2 2" xfId="19202" xr:uid="{00000000-0005-0000-0000-0000CB490000}"/>
    <cellStyle name="40 % - Markeringsfarve4 2 2 6 4 2 2 2" xfId="37153" xr:uid="{00000000-0005-0000-0000-0000CC490000}"/>
    <cellStyle name="40 % - Markeringsfarve4 2 2 6 4 2 3" xfId="30152" xr:uid="{00000000-0005-0000-0000-0000CD490000}"/>
    <cellStyle name="40 % - Markeringsfarve4 2 2 6 4 3" xfId="15238" xr:uid="{00000000-0005-0000-0000-0000CE490000}"/>
    <cellStyle name="40 % - Markeringsfarve4 2 2 6 4 3 2" xfId="33195" xr:uid="{00000000-0005-0000-0000-0000CF490000}"/>
    <cellStyle name="40 % - Markeringsfarve4 2 2 6 4 4" xfId="26193" xr:uid="{00000000-0005-0000-0000-0000D0490000}"/>
    <cellStyle name="40 % - Markeringsfarve4 2 2 6 5" xfId="8821" xr:uid="{00000000-0005-0000-0000-0000D1490000}"/>
    <cellStyle name="40 % - Markeringsfarve4 2 2 6 5 2" xfId="16610" xr:uid="{00000000-0005-0000-0000-0000D2490000}"/>
    <cellStyle name="40 % - Markeringsfarve4 2 2 6 5 2 2" xfId="34561" xr:uid="{00000000-0005-0000-0000-0000D3490000}"/>
    <cellStyle name="40 % - Markeringsfarve4 2 2 6 5 3" xfId="27560" xr:uid="{00000000-0005-0000-0000-0000D4490000}"/>
    <cellStyle name="40 % - Markeringsfarve4 2 2 6 6" xfId="15234" xr:uid="{00000000-0005-0000-0000-0000D5490000}"/>
    <cellStyle name="40 % - Markeringsfarve4 2 2 6 6 2" xfId="33191" xr:uid="{00000000-0005-0000-0000-0000D6490000}"/>
    <cellStyle name="40 % - Markeringsfarve4 2 2 6 7" xfId="26189" xr:uid="{00000000-0005-0000-0000-0000D7490000}"/>
    <cellStyle name="40 % - Markeringsfarve4 2 2 7" xfId="6814" xr:uid="{00000000-0005-0000-0000-0000D8490000}"/>
    <cellStyle name="40 % - Markeringsfarve4 2 2 7 2" xfId="6815" xr:uid="{00000000-0005-0000-0000-0000D9490000}"/>
    <cellStyle name="40 % - Markeringsfarve4 2 2 7 2 2" xfId="10458" xr:uid="{00000000-0005-0000-0000-0000DA490000}"/>
    <cellStyle name="40 % - Markeringsfarve4 2 2 7 2 2 2" xfId="18230" xr:uid="{00000000-0005-0000-0000-0000DB490000}"/>
    <cellStyle name="40 % - Markeringsfarve4 2 2 7 2 2 2 2" xfId="36181" xr:uid="{00000000-0005-0000-0000-0000DC490000}"/>
    <cellStyle name="40 % - Markeringsfarve4 2 2 7 2 2 3" xfId="29180" xr:uid="{00000000-0005-0000-0000-0000DD490000}"/>
    <cellStyle name="40 % - Markeringsfarve4 2 2 7 2 3" xfId="15240" xr:uid="{00000000-0005-0000-0000-0000DE490000}"/>
    <cellStyle name="40 % - Markeringsfarve4 2 2 7 2 3 2" xfId="33197" xr:uid="{00000000-0005-0000-0000-0000DF490000}"/>
    <cellStyle name="40 % - Markeringsfarve4 2 2 7 2 4" xfId="26195" xr:uid="{00000000-0005-0000-0000-0000E0490000}"/>
    <cellStyle name="40 % - Markeringsfarve4 2 2 7 3" xfId="9050" xr:uid="{00000000-0005-0000-0000-0000E1490000}"/>
    <cellStyle name="40 % - Markeringsfarve4 2 2 7 3 2" xfId="16838" xr:uid="{00000000-0005-0000-0000-0000E2490000}"/>
    <cellStyle name="40 % - Markeringsfarve4 2 2 7 3 2 2" xfId="34789" xr:uid="{00000000-0005-0000-0000-0000E3490000}"/>
    <cellStyle name="40 % - Markeringsfarve4 2 2 7 3 3" xfId="27788" xr:uid="{00000000-0005-0000-0000-0000E4490000}"/>
    <cellStyle name="40 % - Markeringsfarve4 2 2 7 4" xfId="15239" xr:uid="{00000000-0005-0000-0000-0000E5490000}"/>
    <cellStyle name="40 % - Markeringsfarve4 2 2 7 4 2" xfId="33196" xr:uid="{00000000-0005-0000-0000-0000E6490000}"/>
    <cellStyle name="40 % - Markeringsfarve4 2 2 7 5" xfId="26194" xr:uid="{00000000-0005-0000-0000-0000E7490000}"/>
    <cellStyle name="40 % - Markeringsfarve4 2 2 8" xfId="6816" xr:uid="{00000000-0005-0000-0000-0000E8490000}"/>
    <cellStyle name="40 % - Markeringsfarve4 2 2 8 2" xfId="9686" xr:uid="{00000000-0005-0000-0000-0000E9490000}"/>
    <cellStyle name="40 % - Markeringsfarve4 2 2 8 2 2" xfId="17468" xr:uid="{00000000-0005-0000-0000-0000EA490000}"/>
    <cellStyle name="40 % - Markeringsfarve4 2 2 8 2 2 2" xfId="35419" xr:uid="{00000000-0005-0000-0000-0000EB490000}"/>
    <cellStyle name="40 % - Markeringsfarve4 2 2 8 2 3" xfId="28418" xr:uid="{00000000-0005-0000-0000-0000EC490000}"/>
    <cellStyle name="40 % - Markeringsfarve4 2 2 8 3" xfId="15241" xr:uid="{00000000-0005-0000-0000-0000ED490000}"/>
    <cellStyle name="40 % - Markeringsfarve4 2 2 8 3 2" xfId="33198" xr:uid="{00000000-0005-0000-0000-0000EE490000}"/>
    <cellStyle name="40 % - Markeringsfarve4 2 2 8 4" xfId="26196" xr:uid="{00000000-0005-0000-0000-0000EF490000}"/>
    <cellStyle name="40 % - Markeringsfarve4 2 2 9" xfId="6817" xr:uid="{00000000-0005-0000-0000-0000F0490000}"/>
    <cellStyle name="40 % - Markeringsfarve4 2 2 9 2" xfId="11533" xr:uid="{00000000-0005-0000-0000-0000F1490000}"/>
    <cellStyle name="40 % - Markeringsfarve4 2 2 9 2 2" xfId="19287" xr:uid="{00000000-0005-0000-0000-0000F2490000}"/>
    <cellStyle name="40 % - Markeringsfarve4 2 2 9 2 2 2" xfId="37238" xr:uid="{00000000-0005-0000-0000-0000F3490000}"/>
    <cellStyle name="40 % - Markeringsfarve4 2 2 9 2 3" xfId="30237" xr:uid="{00000000-0005-0000-0000-0000F4490000}"/>
    <cellStyle name="40 % - Markeringsfarve4 2 2 9 3" xfId="15242" xr:uid="{00000000-0005-0000-0000-0000F5490000}"/>
    <cellStyle name="40 % - Markeringsfarve4 2 2 9 3 2" xfId="33199" xr:uid="{00000000-0005-0000-0000-0000F6490000}"/>
    <cellStyle name="40 % - Markeringsfarve4 2 2 9 4" xfId="26197" xr:uid="{00000000-0005-0000-0000-0000F7490000}"/>
    <cellStyle name="40 % - Markeringsfarve4 2 3" xfId="2986" xr:uid="{00000000-0005-0000-0000-0000F8490000}"/>
    <cellStyle name="40 % - Markeringsfarve4 2 3 10" xfId="8822" xr:uid="{00000000-0005-0000-0000-0000F9490000}"/>
    <cellStyle name="40 % - Markeringsfarve4 2 3 10 2" xfId="16611" xr:uid="{00000000-0005-0000-0000-0000FA490000}"/>
    <cellStyle name="40 % - Markeringsfarve4 2 3 10 2 2" xfId="34562" xr:uid="{00000000-0005-0000-0000-0000FB490000}"/>
    <cellStyle name="40 % - Markeringsfarve4 2 3 10 3" xfId="27561" xr:uid="{00000000-0005-0000-0000-0000FC490000}"/>
    <cellStyle name="40 % - Markeringsfarve4 2 3 11" xfId="15243" xr:uid="{00000000-0005-0000-0000-0000FD490000}"/>
    <cellStyle name="40 % - Markeringsfarve4 2 3 11 2" xfId="33200" xr:uid="{00000000-0005-0000-0000-0000FE490000}"/>
    <cellStyle name="40 % - Markeringsfarve4 2 3 12" xfId="6818" xr:uid="{00000000-0005-0000-0000-0000FF490000}"/>
    <cellStyle name="40 % - Markeringsfarve4 2 3 12 2" xfId="26198" xr:uid="{00000000-0005-0000-0000-0000004A0000}"/>
    <cellStyle name="40 % - Markeringsfarve4 2 3 13" xfId="22364" xr:uid="{00000000-0005-0000-0000-0000014A0000}"/>
    <cellStyle name="40 % - Markeringsfarve4 2 3 2" xfId="2987" xr:uid="{00000000-0005-0000-0000-0000024A0000}"/>
    <cellStyle name="40 % - Markeringsfarve4 2 3 2 2" xfId="6820" xr:uid="{00000000-0005-0000-0000-0000034A0000}"/>
    <cellStyle name="40 % - Markeringsfarve4 2 3 2 2 2" xfId="6821" xr:uid="{00000000-0005-0000-0000-0000044A0000}"/>
    <cellStyle name="40 % - Markeringsfarve4 2 3 2 2 2 2" xfId="10616" xr:uid="{00000000-0005-0000-0000-0000054A0000}"/>
    <cellStyle name="40 % - Markeringsfarve4 2 3 2 2 2 2 2" xfId="18388" xr:uid="{00000000-0005-0000-0000-0000064A0000}"/>
    <cellStyle name="40 % - Markeringsfarve4 2 3 2 2 2 2 2 2" xfId="36339" xr:uid="{00000000-0005-0000-0000-0000074A0000}"/>
    <cellStyle name="40 % - Markeringsfarve4 2 3 2 2 2 2 3" xfId="29338" xr:uid="{00000000-0005-0000-0000-0000084A0000}"/>
    <cellStyle name="40 % - Markeringsfarve4 2 3 2 2 2 3" xfId="15246" xr:uid="{00000000-0005-0000-0000-0000094A0000}"/>
    <cellStyle name="40 % - Markeringsfarve4 2 3 2 2 2 3 2" xfId="33203" xr:uid="{00000000-0005-0000-0000-00000A4A0000}"/>
    <cellStyle name="40 % - Markeringsfarve4 2 3 2 2 2 4" xfId="26201" xr:uid="{00000000-0005-0000-0000-00000B4A0000}"/>
    <cellStyle name="40 % - Markeringsfarve4 2 3 2 2 3" xfId="9182" xr:uid="{00000000-0005-0000-0000-00000C4A0000}"/>
    <cellStyle name="40 % - Markeringsfarve4 2 3 2 2 3 2" xfId="16970" xr:uid="{00000000-0005-0000-0000-00000D4A0000}"/>
    <cellStyle name="40 % - Markeringsfarve4 2 3 2 2 3 2 2" xfId="34921" xr:uid="{00000000-0005-0000-0000-00000E4A0000}"/>
    <cellStyle name="40 % - Markeringsfarve4 2 3 2 2 3 3" xfId="27920" xr:uid="{00000000-0005-0000-0000-00000F4A0000}"/>
    <cellStyle name="40 % - Markeringsfarve4 2 3 2 2 4" xfId="15245" xr:uid="{00000000-0005-0000-0000-0000104A0000}"/>
    <cellStyle name="40 % - Markeringsfarve4 2 3 2 2 4 2" xfId="33202" xr:uid="{00000000-0005-0000-0000-0000114A0000}"/>
    <cellStyle name="40 % - Markeringsfarve4 2 3 2 2 5" xfId="26200" xr:uid="{00000000-0005-0000-0000-0000124A0000}"/>
    <cellStyle name="40 % - Markeringsfarve4 2 3 2 3" xfId="6822" xr:uid="{00000000-0005-0000-0000-0000134A0000}"/>
    <cellStyle name="40 % - Markeringsfarve4 2 3 2 3 2" xfId="9846" xr:uid="{00000000-0005-0000-0000-0000144A0000}"/>
    <cellStyle name="40 % - Markeringsfarve4 2 3 2 3 2 2" xfId="17628" xr:uid="{00000000-0005-0000-0000-0000154A0000}"/>
    <cellStyle name="40 % - Markeringsfarve4 2 3 2 3 2 2 2" xfId="35579" xr:uid="{00000000-0005-0000-0000-0000164A0000}"/>
    <cellStyle name="40 % - Markeringsfarve4 2 3 2 3 2 3" xfId="28578" xr:uid="{00000000-0005-0000-0000-0000174A0000}"/>
    <cellStyle name="40 % - Markeringsfarve4 2 3 2 3 3" xfId="15247" xr:uid="{00000000-0005-0000-0000-0000184A0000}"/>
    <cellStyle name="40 % - Markeringsfarve4 2 3 2 3 3 2" xfId="33204" xr:uid="{00000000-0005-0000-0000-0000194A0000}"/>
    <cellStyle name="40 % - Markeringsfarve4 2 3 2 3 4" xfId="26202" xr:uid="{00000000-0005-0000-0000-00001A4A0000}"/>
    <cellStyle name="40 % - Markeringsfarve4 2 3 2 4" xfId="6823" xr:uid="{00000000-0005-0000-0000-00001B4A0000}"/>
    <cellStyle name="40 % - Markeringsfarve4 2 3 2 4 2" xfId="11386" xr:uid="{00000000-0005-0000-0000-00001C4A0000}"/>
    <cellStyle name="40 % - Markeringsfarve4 2 3 2 4 2 2" xfId="19146" xr:uid="{00000000-0005-0000-0000-00001D4A0000}"/>
    <cellStyle name="40 % - Markeringsfarve4 2 3 2 4 2 2 2" xfId="37097" xr:uid="{00000000-0005-0000-0000-00001E4A0000}"/>
    <cellStyle name="40 % - Markeringsfarve4 2 3 2 4 2 3" xfId="30096" xr:uid="{00000000-0005-0000-0000-00001F4A0000}"/>
    <cellStyle name="40 % - Markeringsfarve4 2 3 2 4 3" xfId="15248" xr:uid="{00000000-0005-0000-0000-0000204A0000}"/>
    <cellStyle name="40 % - Markeringsfarve4 2 3 2 4 3 2" xfId="33205" xr:uid="{00000000-0005-0000-0000-0000214A0000}"/>
    <cellStyle name="40 % - Markeringsfarve4 2 3 2 4 4" xfId="26203" xr:uid="{00000000-0005-0000-0000-0000224A0000}"/>
    <cellStyle name="40 % - Markeringsfarve4 2 3 2 5" xfId="8823" xr:uid="{00000000-0005-0000-0000-0000234A0000}"/>
    <cellStyle name="40 % - Markeringsfarve4 2 3 2 5 2" xfId="16612" xr:uid="{00000000-0005-0000-0000-0000244A0000}"/>
    <cellStyle name="40 % - Markeringsfarve4 2 3 2 5 2 2" xfId="34563" xr:uid="{00000000-0005-0000-0000-0000254A0000}"/>
    <cellStyle name="40 % - Markeringsfarve4 2 3 2 5 3" xfId="27562" xr:uid="{00000000-0005-0000-0000-0000264A0000}"/>
    <cellStyle name="40 % - Markeringsfarve4 2 3 2 6" xfId="15244" xr:uid="{00000000-0005-0000-0000-0000274A0000}"/>
    <cellStyle name="40 % - Markeringsfarve4 2 3 2 6 2" xfId="33201" xr:uid="{00000000-0005-0000-0000-0000284A0000}"/>
    <cellStyle name="40 % - Markeringsfarve4 2 3 2 7" xfId="6819" xr:uid="{00000000-0005-0000-0000-0000294A0000}"/>
    <cellStyle name="40 % - Markeringsfarve4 2 3 2 7 2" xfId="26199" xr:uid="{00000000-0005-0000-0000-00002A4A0000}"/>
    <cellStyle name="40 % - Markeringsfarve4 2 3 2 8" xfId="22365" xr:uid="{00000000-0005-0000-0000-00002B4A0000}"/>
    <cellStyle name="40 % - Markeringsfarve4 2 3 3" xfId="6824" xr:uid="{00000000-0005-0000-0000-00002C4A0000}"/>
    <cellStyle name="40 % - Markeringsfarve4 2 3 3 2" xfId="6825" xr:uid="{00000000-0005-0000-0000-00002D4A0000}"/>
    <cellStyle name="40 % - Markeringsfarve4 2 3 3 2 2" xfId="6826" xr:uid="{00000000-0005-0000-0000-00002E4A0000}"/>
    <cellStyle name="40 % - Markeringsfarve4 2 3 3 2 2 2" xfId="10707" xr:uid="{00000000-0005-0000-0000-00002F4A0000}"/>
    <cellStyle name="40 % - Markeringsfarve4 2 3 3 2 2 2 2" xfId="18479" xr:uid="{00000000-0005-0000-0000-0000304A0000}"/>
    <cellStyle name="40 % - Markeringsfarve4 2 3 3 2 2 2 2 2" xfId="36430" xr:uid="{00000000-0005-0000-0000-0000314A0000}"/>
    <cellStyle name="40 % - Markeringsfarve4 2 3 3 2 2 2 3" xfId="29429" xr:uid="{00000000-0005-0000-0000-0000324A0000}"/>
    <cellStyle name="40 % - Markeringsfarve4 2 3 3 2 2 3" xfId="15251" xr:uid="{00000000-0005-0000-0000-0000334A0000}"/>
    <cellStyle name="40 % - Markeringsfarve4 2 3 3 2 2 3 2" xfId="33208" xr:uid="{00000000-0005-0000-0000-0000344A0000}"/>
    <cellStyle name="40 % - Markeringsfarve4 2 3 3 2 2 4" xfId="26206" xr:uid="{00000000-0005-0000-0000-0000354A0000}"/>
    <cellStyle name="40 % - Markeringsfarve4 2 3 3 2 3" xfId="9253" xr:uid="{00000000-0005-0000-0000-0000364A0000}"/>
    <cellStyle name="40 % - Markeringsfarve4 2 3 3 2 3 2" xfId="17041" xr:uid="{00000000-0005-0000-0000-0000374A0000}"/>
    <cellStyle name="40 % - Markeringsfarve4 2 3 3 2 3 2 2" xfId="34992" xr:uid="{00000000-0005-0000-0000-0000384A0000}"/>
    <cellStyle name="40 % - Markeringsfarve4 2 3 3 2 3 3" xfId="27991" xr:uid="{00000000-0005-0000-0000-0000394A0000}"/>
    <cellStyle name="40 % - Markeringsfarve4 2 3 3 2 4" xfId="15250" xr:uid="{00000000-0005-0000-0000-00003A4A0000}"/>
    <cellStyle name="40 % - Markeringsfarve4 2 3 3 2 4 2" xfId="33207" xr:uid="{00000000-0005-0000-0000-00003B4A0000}"/>
    <cellStyle name="40 % - Markeringsfarve4 2 3 3 2 5" xfId="26205" xr:uid="{00000000-0005-0000-0000-00003C4A0000}"/>
    <cellStyle name="40 % - Markeringsfarve4 2 3 3 3" xfId="6827" xr:uid="{00000000-0005-0000-0000-00003D4A0000}"/>
    <cellStyle name="40 % - Markeringsfarve4 2 3 3 3 2" xfId="9937" xr:uid="{00000000-0005-0000-0000-00003E4A0000}"/>
    <cellStyle name="40 % - Markeringsfarve4 2 3 3 3 2 2" xfId="17719" xr:uid="{00000000-0005-0000-0000-00003F4A0000}"/>
    <cellStyle name="40 % - Markeringsfarve4 2 3 3 3 2 2 2" xfId="35670" xr:uid="{00000000-0005-0000-0000-0000404A0000}"/>
    <cellStyle name="40 % - Markeringsfarve4 2 3 3 3 2 3" xfId="28669" xr:uid="{00000000-0005-0000-0000-0000414A0000}"/>
    <cellStyle name="40 % - Markeringsfarve4 2 3 3 3 3" xfId="15252" xr:uid="{00000000-0005-0000-0000-0000424A0000}"/>
    <cellStyle name="40 % - Markeringsfarve4 2 3 3 3 3 2" xfId="33209" xr:uid="{00000000-0005-0000-0000-0000434A0000}"/>
    <cellStyle name="40 % - Markeringsfarve4 2 3 3 3 4" xfId="26207" xr:uid="{00000000-0005-0000-0000-0000444A0000}"/>
    <cellStyle name="40 % - Markeringsfarve4 2 3 3 4" xfId="6828" xr:uid="{00000000-0005-0000-0000-0000454A0000}"/>
    <cellStyle name="40 % - Markeringsfarve4 2 3 3 4 2" xfId="11616" xr:uid="{00000000-0005-0000-0000-0000464A0000}"/>
    <cellStyle name="40 % - Markeringsfarve4 2 3 3 4 2 2" xfId="19367" xr:uid="{00000000-0005-0000-0000-0000474A0000}"/>
    <cellStyle name="40 % - Markeringsfarve4 2 3 3 4 2 2 2" xfId="37318" xr:uid="{00000000-0005-0000-0000-0000484A0000}"/>
    <cellStyle name="40 % - Markeringsfarve4 2 3 3 4 2 3" xfId="30317" xr:uid="{00000000-0005-0000-0000-0000494A0000}"/>
    <cellStyle name="40 % - Markeringsfarve4 2 3 3 4 3" xfId="15253" xr:uid="{00000000-0005-0000-0000-00004A4A0000}"/>
    <cellStyle name="40 % - Markeringsfarve4 2 3 3 4 3 2" xfId="33210" xr:uid="{00000000-0005-0000-0000-00004B4A0000}"/>
    <cellStyle name="40 % - Markeringsfarve4 2 3 3 4 4" xfId="26208" xr:uid="{00000000-0005-0000-0000-00004C4A0000}"/>
    <cellStyle name="40 % - Markeringsfarve4 2 3 3 5" xfId="8824" xr:uid="{00000000-0005-0000-0000-00004D4A0000}"/>
    <cellStyle name="40 % - Markeringsfarve4 2 3 3 5 2" xfId="16613" xr:uid="{00000000-0005-0000-0000-00004E4A0000}"/>
    <cellStyle name="40 % - Markeringsfarve4 2 3 3 5 2 2" xfId="34564" xr:uid="{00000000-0005-0000-0000-00004F4A0000}"/>
    <cellStyle name="40 % - Markeringsfarve4 2 3 3 5 3" xfId="27563" xr:uid="{00000000-0005-0000-0000-0000504A0000}"/>
    <cellStyle name="40 % - Markeringsfarve4 2 3 3 6" xfId="15249" xr:uid="{00000000-0005-0000-0000-0000514A0000}"/>
    <cellStyle name="40 % - Markeringsfarve4 2 3 3 6 2" xfId="33206" xr:uid="{00000000-0005-0000-0000-0000524A0000}"/>
    <cellStyle name="40 % - Markeringsfarve4 2 3 3 7" xfId="26204" xr:uid="{00000000-0005-0000-0000-0000534A0000}"/>
    <cellStyle name="40 % - Markeringsfarve4 2 3 4" xfId="6829" xr:uid="{00000000-0005-0000-0000-0000544A0000}"/>
    <cellStyle name="40 % - Markeringsfarve4 2 3 4 2" xfId="6830" xr:uid="{00000000-0005-0000-0000-0000554A0000}"/>
    <cellStyle name="40 % - Markeringsfarve4 2 3 4 2 2" xfId="6831" xr:uid="{00000000-0005-0000-0000-0000564A0000}"/>
    <cellStyle name="40 % - Markeringsfarve4 2 3 4 2 2 2" xfId="10854" xr:uid="{00000000-0005-0000-0000-0000574A0000}"/>
    <cellStyle name="40 % - Markeringsfarve4 2 3 4 2 2 2 2" xfId="18626" xr:uid="{00000000-0005-0000-0000-0000584A0000}"/>
    <cellStyle name="40 % - Markeringsfarve4 2 3 4 2 2 2 2 2" xfId="36577" xr:uid="{00000000-0005-0000-0000-0000594A0000}"/>
    <cellStyle name="40 % - Markeringsfarve4 2 3 4 2 2 2 3" xfId="29576" xr:uid="{00000000-0005-0000-0000-00005A4A0000}"/>
    <cellStyle name="40 % - Markeringsfarve4 2 3 4 2 2 3" xfId="15256" xr:uid="{00000000-0005-0000-0000-00005B4A0000}"/>
    <cellStyle name="40 % - Markeringsfarve4 2 3 4 2 2 3 2" xfId="33213" xr:uid="{00000000-0005-0000-0000-00005C4A0000}"/>
    <cellStyle name="40 % - Markeringsfarve4 2 3 4 2 2 4" xfId="26211" xr:uid="{00000000-0005-0000-0000-00005D4A0000}"/>
    <cellStyle name="40 % - Markeringsfarve4 2 3 4 2 3" xfId="9384" xr:uid="{00000000-0005-0000-0000-00005E4A0000}"/>
    <cellStyle name="40 % - Markeringsfarve4 2 3 4 2 3 2" xfId="17169" xr:uid="{00000000-0005-0000-0000-00005F4A0000}"/>
    <cellStyle name="40 % - Markeringsfarve4 2 3 4 2 3 2 2" xfId="35120" xr:uid="{00000000-0005-0000-0000-0000604A0000}"/>
    <cellStyle name="40 % - Markeringsfarve4 2 3 4 2 3 3" xfId="28119" xr:uid="{00000000-0005-0000-0000-0000614A0000}"/>
    <cellStyle name="40 % - Markeringsfarve4 2 3 4 2 4" xfId="15255" xr:uid="{00000000-0005-0000-0000-0000624A0000}"/>
    <cellStyle name="40 % - Markeringsfarve4 2 3 4 2 4 2" xfId="33212" xr:uid="{00000000-0005-0000-0000-0000634A0000}"/>
    <cellStyle name="40 % - Markeringsfarve4 2 3 4 2 5" xfId="26210" xr:uid="{00000000-0005-0000-0000-0000644A0000}"/>
    <cellStyle name="40 % - Markeringsfarve4 2 3 4 3" xfId="6832" xr:uid="{00000000-0005-0000-0000-0000654A0000}"/>
    <cellStyle name="40 % - Markeringsfarve4 2 3 4 3 2" xfId="10130" xr:uid="{00000000-0005-0000-0000-0000664A0000}"/>
    <cellStyle name="40 % - Markeringsfarve4 2 3 4 3 2 2" xfId="17911" xr:uid="{00000000-0005-0000-0000-0000674A0000}"/>
    <cellStyle name="40 % - Markeringsfarve4 2 3 4 3 2 2 2" xfId="35862" xr:uid="{00000000-0005-0000-0000-0000684A0000}"/>
    <cellStyle name="40 % - Markeringsfarve4 2 3 4 3 2 3" xfId="28861" xr:uid="{00000000-0005-0000-0000-0000694A0000}"/>
    <cellStyle name="40 % - Markeringsfarve4 2 3 4 3 3" xfId="15257" xr:uid="{00000000-0005-0000-0000-00006A4A0000}"/>
    <cellStyle name="40 % - Markeringsfarve4 2 3 4 3 3 2" xfId="33214" xr:uid="{00000000-0005-0000-0000-00006B4A0000}"/>
    <cellStyle name="40 % - Markeringsfarve4 2 3 4 3 4" xfId="26212" xr:uid="{00000000-0005-0000-0000-00006C4A0000}"/>
    <cellStyle name="40 % - Markeringsfarve4 2 3 4 4" xfId="6833" xr:uid="{00000000-0005-0000-0000-00006D4A0000}"/>
    <cellStyle name="40 % - Markeringsfarve4 2 3 4 4 2" xfId="11341" xr:uid="{00000000-0005-0000-0000-00006E4A0000}"/>
    <cellStyle name="40 % - Markeringsfarve4 2 3 4 4 2 2" xfId="19104" xr:uid="{00000000-0005-0000-0000-00006F4A0000}"/>
    <cellStyle name="40 % - Markeringsfarve4 2 3 4 4 2 2 2" xfId="37055" xr:uid="{00000000-0005-0000-0000-0000704A0000}"/>
    <cellStyle name="40 % - Markeringsfarve4 2 3 4 4 2 3" xfId="30054" xr:uid="{00000000-0005-0000-0000-0000714A0000}"/>
    <cellStyle name="40 % - Markeringsfarve4 2 3 4 4 3" xfId="15258" xr:uid="{00000000-0005-0000-0000-0000724A0000}"/>
    <cellStyle name="40 % - Markeringsfarve4 2 3 4 4 3 2" xfId="33215" xr:uid="{00000000-0005-0000-0000-0000734A0000}"/>
    <cellStyle name="40 % - Markeringsfarve4 2 3 4 4 4" xfId="26213" xr:uid="{00000000-0005-0000-0000-0000744A0000}"/>
    <cellStyle name="40 % - Markeringsfarve4 2 3 4 5" xfId="8825" xr:uid="{00000000-0005-0000-0000-0000754A0000}"/>
    <cellStyle name="40 % - Markeringsfarve4 2 3 4 5 2" xfId="16614" xr:uid="{00000000-0005-0000-0000-0000764A0000}"/>
    <cellStyle name="40 % - Markeringsfarve4 2 3 4 5 2 2" xfId="34565" xr:uid="{00000000-0005-0000-0000-0000774A0000}"/>
    <cellStyle name="40 % - Markeringsfarve4 2 3 4 5 3" xfId="27564" xr:uid="{00000000-0005-0000-0000-0000784A0000}"/>
    <cellStyle name="40 % - Markeringsfarve4 2 3 4 6" xfId="15254" xr:uid="{00000000-0005-0000-0000-0000794A0000}"/>
    <cellStyle name="40 % - Markeringsfarve4 2 3 4 6 2" xfId="33211" xr:uid="{00000000-0005-0000-0000-00007A4A0000}"/>
    <cellStyle name="40 % - Markeringsfarve4 2 3 4 7" xfId="26209" xr:uid="{00000000-0005-0000-0000-00007B4A0000}"/>
    <cellStyle name="40 % - Markeringsfarve4 2 3 5" xfId="6834" xr:uid="{00000000-0005-0000-0000-00007C4A0000}"/>
    <cellStyle name="40 % - Markeringsfarve4 2 3 5 2" xfId="6835" xr:uid="{00000000-0005-0000-0000-00007D4A0000}"/>
    <cellStyle name="40 % - Markeringsfarve4 2 3 5 2 2" xfId="6836" xr:uid="{00000000-0005-0000-0000-00007E4A0000}"/>
    <cellStyle name="40 % - Markeringsfarve4 2 3 5 2 2 2" xfId="10971" xr:uid="{00000000-0005-0000-0000-00007F4A0000}"/>
    <cellStyle name="40 % - Markeringsfarve4 2 3 5 2 2 2 2" xfId="18743" xr:uid="{00000000-0005-0000-0000-0000804A0000}"/>
    <cellStyle name="40 % - Markeringsfarve4 2 3 5 2 2 2 2 2" xfId="36694" xr:uid="{00000000-0005-0000-0000-0000814A0000}"/>
    <cellStyle name="40 % - Markeringsfarve4 2 3 5 2 2 2 3" xfId="29693" xr:uid="{00000000-0005-0000-0000-0000824A0000}"/>
    <cellStyle name="40 % - Markeringsfarve4 2 3 5 2 2 3" xfId="15261" xr:uid="{00000000-0005-0000-0000-0000834A0000}"/>
    <cellStyle name="40 % - Markeringsfarve4 2 3 5 2 2 3 2" xfId="33218" xr:uid="{00000000-0005-0000-0000-0000844A0000}"/>
    <cellStyle name="40 % - Markeringsfarve4 2 3 5 2 2 4" xfId="26216" xr:uid="{00000000-0005-0000-0000-0000854A0000}"/>
    <cellStyle name="40 % - Markeringsfarve4 2 3 5 2 3" xfId="9483" xr:uid="{00000000-0005-0000-0000-0000864A0000}"/>
    <cellStyle name="40 % - Markeringsfarve4 2 3 5 2 3 2" xfId="17268" xr:uid="{00000000-0005-0000-0000-0000874A0000}"/>
    <cellStyle name="40 % - Markeringsfarve4 2 3 5 2 3 2 2" xfId="35219" xr:uid="{00000000-0005-0000-0000-0000884A0000}"/>
    <cellStyle name="40 % - Markeringsfarve4 2 3 5 2 3 3" xfId="28218" xr:uid="{00000000-0005-0000-0000-0000894A0000}"/>
    <cellStyle name="40 % - Markeringsfarve4 2 3 5 2 4" xfId="15260" xr:uid="{00000000-0005-0000-0000-00008A4A0000}"/>
    <cellStyle name="40 % - Markeringsfarve4 2 3 5 2 4 2" xfId="33217" xr:uid="{00000000-0005-0000-0000-00008B4A0000}"/>
    <cellStyle name="40 % - Markeringsfarve4 2 3 5 2 5" xfId="26215" xr:uid="{00000000-0005-0000-0000-00008C4A0000}"/>
    <cellStyle name="40 % - Markeringsfarve4 2 3 5 3" xfId="6837" xr:uid="{00000000-0005-0000-0000-00008D4A0000}"/>
    <cellStyle name="40 % - Markeringsfarve4 2 3 5 3 2" xfId="10247" xr:uid="{00000000-0005-0000-0000-00008E4A0000}"/>
    <cellStyle name="40 % - Markeringsfarve4 2 3 5 3 2 2" xfId="18028" xr:uid="{00000000-0005-0000-0000-00008F4A0000}"/>
    <cellStyle name="40 % - Markeringsfarve4 2 3 5 3 2 2 2" xfId="35979" xr:uid="{00000000-0005-0000-0000-0000904A0000}"/>
    <cellStyle name="40 % - Markeringsfarve4 2 3 5 3 2 3" xfId="28978" xr:uid="{00000000-0005-0000-0000-0000914A0000}"/>
    <cellStyle name="40 % - Markeringsfarve4 2 3 5 3 3" xfId="15262" xr:uid="{00000000-0005-0000-0000-0000924A0000}"/>
    <cellStyle name="40 % - Markeringsfarve4 2 3 5 3 3 2" xfId="33219" xr:uid="{00000000-0005-0000-0000-0000934A0000}"/>
    <cellStyle name="40 % - Markeringsfarve4 2 3 5 3 4" xfId="26217" xr:uid="{00000000-0005-0000-0000-0000944A0000}"/>
    <cellStyle name="40 % - Markeringsfarve4 2 3 5 4" xfId="6838" xr:uid="{00000000-0005-0000-0000-0000954A0000}"/>
    <cellStyle name="40 % - Markeringsfarve4 2 3 5 4 2" xfId="11576" xr:uid="{00000000-0005-0000-0000-0000964A0000}"/>
    <cellStyle name="40 % - Markeringsfarve4 2 3 5 4 2 2" xfId="19329" xr:uid="{00000000-0005-0000-0000-0000974A0000}"/>
    <cellStyle name="40 % - Markeringsfarve4 2 3 5 4 2 2 2" xfId="37280" xr:uid="{00000000-0005-0000-0000-0000984A0000}"/>
    <cellStyle name="40 % - Markeringsfarve4 2 3 5 4 2 3" xfId="30279" xr:uid="{00000000-0005-0000-0000-0000994A0000}"/>
    <cellStyle name="40 % - Markeringsfarve4 2 3 5 4 3" xfId="15263" xr:uid="{00000000-0005-0000-0000-00009A4A0000}"/>
    <cellStyle name="40 % - Markeringsfarve4 2 3 5 4 3 2" xfId="33220" xr:uid="{00000000-0005-0000-0000-00009B4A0000}"/>
    <cellStyle name="40 % - Markeringsfarve4 2 3 5 4 4" xfId="26218" xr:uid="{00000000-0005-0000-0000-00009C4A0000}"/>
    <cellStyle name="40 % - Markeringsfarve4 2 3 5 5" xfId="8826" xr:uid="{00000000-0005-0000-0000-00009D4A0000}"/>
    <cellStyle name="40 % - Markeringsfarve4 2 3 5 5 2" xfId="16615" xr:uid="{00000000-0005-0000-0000-00009E4A0000}"/>
    <cellStyle name="40 % - Markeringsfarve4 2 3 5 5 2 2" xfId="34566" xr:uid="{00000000-0005-0000-0000-00009F4A0000}"/>
    <cellStyle name="40 % - Markeringsfarve4 2 3 5 5 3" xfId="27565" xr:uid="{00000000-0005-0000-0000-0000A04A0000}"/>
    <cellStyle name="40 % - Markeringsfarve4 2 3 5 6" xfId="15259" xr:uid="{00000000-0005-0000-0000-0000A14A0000}"/>
    <cellStyle name="40 % - Markeringsfarve4 2 3 5 6 2" xfId="33216" xr:uid="{00000000-0005-0000-0000-0000A24A0000}"/>
    <cellStyle name="40 % - Markeringsfarve4 2 3 5 7" xfId="26214" xr:uid="{00000000-0005-0000-0000-0000A34A0000}"/>
    <cellStyle name="40 % - Markeringsfarve4 2 3 6" xfId="6839" xr:uid="{00000000-0005-0000-0000-0000A44A0000}"/>
    <cellStyle name="40 % - Markeringsfarve4 2 3 6 2" xfId="6840" xr:uid="{00000000-0005-0000-0000-0000A54A0000}"/>
    <cellStyle name="40 % - Markeringsfarve4 2 3 6 2 2" xfId="6841" xr:uid="{00000000-0005-0000-0000-0000A64A0000}"/>
    <cellStyle name="40 % - Markeringsfarve4 2 3 6 2 2 2" xfId="11061" xr:uid="{00000000-0005-0000-0000-0000A74A0000}"/>
    <cellStyle name="40 % - Markeringsfarve4 2 3 6 2 2 2 2" xfId="18833" xr:uid="{00000000-0005-0000-0000-0000A84A0000}"/>
    <cellStyle name="40 % - Markeringsfarve4 2 3 6 2 2 2 2 2" xfId="36784" xr:uid="{00000000-0005-0000-0000-0000A94A0000}"/>
    <cellStyle name="40 % - Markeringsfarve4 2 3 6 2 2 2 3" xfId="29783" xr:uid="{00000000-0005-0000-0000-0000AA4A0000}"/>
    <cellStyle name="40 % - Markeringsfarve4 2 3 6 2 2 3" xfId="15266" xr:uid="{00000000-0005-0000-0000-0000AB4A0000}"/>
    <cellStyle name="40 % - Markeringsfarve4 2 3 6 2 2 3 2" xfId="33223" xr:uid="{00000000-0005-0000-0000-0000AC4A0000}"/>
    <cellStyle name="40 % - Markeringsfarve4 2 3 6 2 2 4" xfId="26221" xr:uid="{00000000-0005-0000-0000-0000AD4A0000}"/>
    <cellStyle name="40 % - Markeringsfarve4 2 3 6 2 3" xfId="9554" xr:uid="{00000000-0005-0000-0000-0000AE4A0000}"/>
    <cellStyle name="40 % - Markeringsfarve4 2 3 6 2 3 2" xfId="17339" xr:uid="{00000000-0005-0000-0000-0000AF4A0000}"/>
    <cellStyle name="40 % - Markeringsfarve4 2 3 6 2 3 2 2" xfId="35290" xr:uid="{00000000-0005-0000-0000-0000B04A0000}"/>
    <cellStyle name="40 % - Markeringsfarve4 2 3 6 2 3 3" xfId="28289" xr:uid="{00000000-0005-0000-0000-0000B14A0000}"/>
    <cellStyle name="40 % - Markeringsfarve4 2 3 6 2 4" xfId="15265" xr:uid="{00000000-0005-0000-0000-0000B24A0000}"/>
    <cellStyle name="40 % - Markeringsfarve4 2 3 6 2 4 2" xfId="33222" xr:uid="{00000000-0005-0000-0000-0000B34A0000}"/>
    <cellStyle name="40 % - Markeringsfarve4 2 3 6 2 5" xfId="26220" xr:uid="{00000000-0005-0000-0000-0000B44A0000}"/>
    <cellStyle name="40 % - Markeringsfarve4 2 3 6 3" xfId="6842" xr:uid="{00000000-0005-0000-0000-0000B54A0000}"/>
    <cellStyle name="40 % - Markeringsfarve4 2 3 6 3 2" xfId="10338" xr:uid="{00000000-0005-0000-0000-0000B64A0000}"/>
    <cellStyle name="40 % - Markeringsfarve4 2 3 6 3 2 2" xfId="18119" xr:uid="{00000000-0005-0000-0000-0000B74A0000}"/>
    <cellStyle name="40 % - Markeringsfarve4 2 3 6 3 2 2 2" xfId="36070" xr:uid="{00000000-0005-0000-0000-0000B84A0000}"/>
    <cellStyle name="40 % - Markeringsfarve4 2 3 6 3 2 3" xfId="29069" xr:uid="{00000000-0005-0000-0000-0000B94A0000}"/>
    <cellStyle name="40 % - Markeringsfarve4 2 3 6 3 3" xfId="15267" xr:uid="{00000000-0005-0000-0000-0000BA4A0000}"/>
    <cellStyle name="40 % - Markeringsfarve4 2 3 6 3 3 2" xfId="33224" xr:uid="{00000000-0005-0000-0000-0000BB4A0000}"/>
    <cellStyle name="40 % - Markeringsfarve4 2 3 6 3 4" xfId="26222" xr:uid="{00000000-0005-0000-0000-0000BC4A0000}"/>
    <cellStyle name="40 % - Markeringsfarve4 2 3 6 4" xfId="6843" xr:uid="{00000000-0005-0000-0000-0000BD4A0000}"/>
    <cellStyle name="40 % - Markeringsfarve4 2 3 6 4 2" xfId="11300" xr:uid="{00000000-0005-0000-0000-0000BE4A0000}"/>
    <cellStyle name="40 % - Markeringsfarve4 2 3 6 4 2 2" xfId="19064" xr:uid="{00000000-0005-0000-0000-0000BF4A0000}"/>
    <cellStyle name="40 % - Markeringsfarve4 2 3 6 4 2 2 2" xfId="37015" xr:uid="{00000000-0005-0000-0000-0000C04A0000}"/>
    <cellStyle name="40 % - Markeringsfarve4 2 3 6 4 2 3" xfId="30014" xr:uid="{00000000-0005-0000-0000-0000C14A0000}"/>
    <cellStyle name="40 % - Markeringsfarve4 2 3 6 4 3" xfId="15268" xr:uid="{00000000-0005-0000-0000-0000C24A0000}"/>
    <cellStyle name="40 % - Markeringsfarve4 2 3 6 4 3 2" xfId="33225" xr:uid="{00000000-0005-0000-0000-0000C34A0000}"/>
    <cellStyle name="40 % - Markeringsfarve4 2 3 6 4 4" xfId="26223" xr:uid="{00000000-0005-0000-0000-0000C44A0000}"/>
    <cellStyle name="40 % - Markeringsfarve4 2 3 6 5" xfId="8827" xr:uid="{00000000-0005-0000-0000-0000C54A0000}"/>
    <cellStyle name="40 % - Markeringsfarve4 2 3 6 5 2" xfId="16616" xr:uid="{00000000-0005-0000-0000-0000C64A0000}"/>
    <cellStyle name="40 % - Markeringsfarve4 2 3 6 5 2 2" xfId="34567" xr:uid="{00000000-0005-0000-0000-0000C74A0000}"/>
    <cellStyle name="40 % - Markeringsfarve4 2 3 6 5 3" xfId="27566" xr:uid="{00000000-0005-0000-0000-0000C84A0000}"/>
    <cellStyle name="40 % - Markeringsfarve4 2 3 6 6" xfId="15264" xr:uid="{00000000-0005-0000-0000-0000C94A0000}"/>
    <cellStyle name="40 % - Markeringsfarve4 2 3 6 6 2" xfId="33221" xr:uid="{00000000-0005-0000-0000-0000CA4A0000}"/>
    <cellStyle name="40 % - Markeringsfarve4 2 3 6 7" xfId="26219" xr:uid="{00000000-0005-0000-0000-0000CB4A0000}"/>
    <cellStyle name="40 % - Markeringsfarve4 2 3 7" xfId="6844" xr:uid="{00000000-0005-0000-0000-0000CC4A0000}"/>
    <cellStyle name="40 % - Markeringsfarve4 2 3 7 2" xfId="6845" xr:uid="{00000000-0005-0000-0000-0000CD4A0000}"/>
    <cellStyle name="40 % - Markeringsfarve4 2 3 7 2 2" xfId="10497" xr:uid="{00000000-0005-0000-0000-0000CE4A0000}"/>
    <cellStyle name="40 % - Markeringsfarve4 2 3 7 2 2 2" xfId="18269" xr:uid="{00000000-0005-0000-0000-0000CF4A0000}"/>
    <cellStyle name="40 % - Markeringsfarve4 2 3 7 2 2 2 2" xfId="36220" xr:uid="{00000000-0005-0000-0000-0000D04A0000}"/>
    <cellStyle name="40 % - Markeringsfarve4 2 3 7 2 2 3" xfId="29219" xr:uid="{00000000-0005-0000-0000-0000D14A0000}"/>
    <cellStyle name="40 % - Markeringsfarve4 2 3 7 2 3" xfId="15270" xr:uid="{00000000-0005-0000-0000-0000D24A0000}"/>
    <cellStyle name="40 % - Markeringsfarve4 2 3 7 2 3 2" xfId="33227" xr:uid="{00000000-0005-0000-0000-0000D34A0000}"/>
    <cellStyle name="40 % - Markeringsfarve4 2 3 7 2 4" xfId="26225" xr:uid="{00000000-0005-0000-0000-0000D44A0000}"/>
    <cellStyle name="40 % - Markeringsfarve4 2 3 7 3" xfId="9083" xr:uid="{00000000-0005-0000-0000-0000D54A0000}"/>
    <cellStyle name="40 % - Markeringsfarve4 2 3 7 3 2" xfId="16871" xr:uid="{00000000-0005-0000-0000-0000D64A0000}"/>
    <cellStyle name="40 % - Markeringsfarve4 2 3 7 3 2 2" xfId="34822" xr:uid="{00000000-0005-0000-0000-0000D74A0000}"/>
    <cellStyle name="40 % - Markeringsfarve4 2 3 7 3 3" xfId="27821" xr:uid="{00000000-0005-0000-0000-0000D84A0000}"/>
    <cellStyle name="40 % - Markeringsfarve4 2 3 7 4" xfId="15269" xr:uid="{00000000-0005-0000-0000-0000D94A0000}"/>
    <cellStyle name="40 % - Markeringsfarve4 2 3 7 4 2" xfId="33226" xr:uid="{00000000-0005-0000-0000-0000DA4A0000}"/>
    <cellStyle name="40 % - Markeringsfarve4 2 3 7 5" xfId="26224" xr:uid="{00000000-0005-0000-0000-0000DB4A0000}"/>
    <cellStyle name="40 % - Markeringsfarve4 2 3 8" xfId="6846" xr:uid="{00000000-0005-0000-0000-0000DC4A0000}"/>
    <cellStyle name="40 % - Markeringsfarve4 2 3 8 2" xfId="9725" xr:uid="{00000000-0005-0000-0000-0000DD4A0000}"/>
    <cellStyle name="40 % - Markeringsfarve4 2 3 8 2 2" xfId="17507" xr:uid="{00000000-0005-0000-0000-0000DE4A0000}"/>
    <cellStyle name="40 % - Markeringsfarve4 2 3 8 2 2 2" xfId="35458" xr:uid="{00000000-0005-0000-0000-0000DF4A0000}"/>
    <cellStyle name="40 % - Markeringsfarve4 2 3 8 2 3" xfId="28457" xr:uid="{00000000-0005-0000-0000-0000E04A0000}"/>
    <cellStyle name="40 % - Markeringsfarve4 2 3 8 3" xfId="15271" xr:uid="{00000000-0005-0000-0000-0000E14A0000}"/>
    <cellStyle name="40 % - Markeringsfarve4 2 3 8 3 2" xfId="33228" xr:uid="{00000000-0005-0000-0000-0000E24A0000}"/>
    <cellStyle name="40 % - Markeringsfarve4 2 3 8 4" xfId="26226" xr:uid="{00000000-0005-0000-0000-0000E34A0000}"/>
    <cellStyle name="40 % - Markeringsfarve4 2 3 9" xfId="6847" xr:uid="{00000000-0005-0000-0000-0000E44A0000}"/>
    <cellStyle name="40 % - Markeringsfarve4 2 3 9 2" xfId="11666" xr:uid="{00000000-0005-0000-0000-0000E54A0000}"/>
    <cellStyle name="40 % - Markeringsfarve4 2 3 9 2 2" xfId="19413" xr:uid="{00000000-0005-0000-0000-0000E64A0000}"/>
    <cellStyle name="40 % - Markeringsfarve4 2 3 9 2 2 2" xfId="37364" xr:uid="{00000000-0005-0000-0000-0000E74A0000}"/>
    <cellStyle name="40 % - Markeringsfarve4 2 3 9 2 3" xfId="30363" xr:uid="{00000000-0005-0000-0000-0000E84A0000}"/>
    <cellStyle name="40 % - Markeringsfarve4 2 3 9 3" xfId="15272" xr:uid="{00000000-0005-0000-0000-0000E94A0000}"/>
    <cellStyle name="40 % - Markeringsfarve4 2 3 9 3 2" xfId="33229" xr:uid="{00000000-0005-0000-0000-0000EA4A0000}"/>
    <cellStyle name="40 % - Markeringsfarve4 2 3 9 4" xfId="26227" xr:uid="{00000000-0005-0000-0000-0000EB4A0000}"/>
    <cellStyle name="40 % - Markeringsfarve4 2 4" xfId="2988" xr:uid="{00000000-0005-0000-0000-0000EC4A0000}"/>
    <cellStyle name="40 % - Markeringsfarve4 2 4 2" xfId="6849" xr:uid="{00000000-0005-0000-0000-0000ED4A0000}"/>
    <cellStyle name="40 % - Markeringsfarve4 2 4 2 2" xfId="6850" xr:uid="{00000000-0005-0000-0000-0000EE4A0000}"/>
    <cellStyle name="40 % - Markeringsfarve4 2 4 2 2 2" xfId="10538" xr:uid="{00000000-0005-0000-0000-0000EF4A0000}"/>
    <cellStyle name="40 % - Markeringsfarve4 2 4 2 2 2 2" xfId="18310" xr:uid="{00000000-0005-0000-0000-0000F04A0000}"/>
    <cellStyle name="40 % - Markeringsfarve4 2 4 2 2 2 2 2" xfId="36261" xr:uid="{00000000-0005-0000-0000-0000F14A0000}"/>
    <cellStyle name="40 % - Markeringsfarve4 2 4 2 2 2 3" xfId="29260" xr:uid="{00000000-0005-0000-0000-0000F24A0000}"/>
    <cellStyle name="40 % - Markeringsfarve4 2 4 2 2 3" xfId="15275" xr:uid="{00000000-0005-0000-0000-0000F34A0000}"/>
    <cellStyle name="40 % - Markeringsfarve4 2 4 2 2 3 2" xfId="33232" xr:uid="{00000000-0005-0000-0000-0000F44A0000}"/>
    <cellStyle name="40 % - Markeringsfarve4 2 4 2 2 4" xfId="26230" xr:uid="{00000000-0005-0000-0000-0000F54A0000}"/>
    <cellStyle name="40 % - Markeringsfarve4 2 4 2 3" xfId="9116" xr:uid="{00000000-0005-0000-0000-0000F64A0000}"/>
    <cellStyle name="40 % - Markeringsfarve4 2 4 2 3 2" xfId="16904" xr:uid="{00000000-0005-0000-0000-0000F74A0000}"/>
    <cellStyle name="40 % - Markeringsfarve4 2 4 2 3 2 2" xfId="34855" xr:uid="{00000000-0005-0000-0000-0000F84A0000}"/>
    <cellStyle name="40 % - Markeringsfarve4 2 4 2 3 3" xfId="27854" xr:uid="{00000000-0005-0000-0000-0000F94A0000}"/>
    <cellStyle name="40 % - Markeringsfarve4 2 4 2 4" xfId="15274" xr:uid="{00000000-0005-0000-0000-0000FA4A0000}"/>
    <cellStyle name="40 % - Markeringsfarve4 2 4 2 4 2" xfId="33231" xr:uid="{00000000-0005-0000-0000-0000FB4A0000}"/>
    <cellStyle name="40 % - Markeringsfarve4 2 4 2 5" xfId="26229" xr:uid="{00000000-0005-0000-0000-0000FC4A0000}"/>
    <cellStyle name="40 % - Markeringsfarve4 2 4 3" xfId="6851" xr:uid="{00000000-0005-0000-0000-0000FD4A0000}"/>
    <cellStyle name="40 % - Markeringsfarve4 2 4 3 2" xfId="9768" xr:uid="{00000000-0005-0000-0000-0000FE4A0000}"/>
    <cellStyle name="40 % - Markeringsfarve4 2 4 3 2 2" xfId="17550" xr:uid="{00000000-0005-0000-0000-0000FF4A0000}"/>
    <cellStyle name="40 % - Markeringsfarve4 2 4 3 2 2 2" xfId="35501" xr:uid="{00000000-0005-0000-0000-0000004B0000}"/>
    <cellStyle name="40 % - Markeringsfarve4 2 4 3 2 3" xfId="28500" xr:uid="{00000000-0005-0000-0000-0000014B0000}"/>
    <cellStyle name="40 % - Markeringsfarve4 2 4 3 3" xfId="15276" xr:uid="{00000000-0005-0000-0000-0000024B0000}"/>
    <cellStyle name="40 % - Markeringsfarve4 2 4 3 3 2" xfId="33233" xr:uid="{00000000-0005-0000-0000-0000034B0000}"/>
    <cellStyle name="40 % - Markeringsfarve4 2 4 3 4" xfId="26231" xr:uid="{00000000-0005-0000-0000-0000044B0000}"/>
    <cellStyle name="40 % - Markeringsfarve4 2 4 4" xfId="6852" xr:uid="{00000000-0005-0000-0000-0000054B0000}"/>
    <cellStyle name="40 % - Markeringsfarve4 2 4 4 2" xfId="11532" xr:uid="{00000000-0005-0000-0000-0000064B0000}"/>
    <cellStyle name="40 % - Markeringsfarve4 2 4 4 2 2" xfId="19286" xr:uid="{00000000-0005-0000-0000-0000074B0000}"/>
    <cellStyle name="40 % - Markeringsfarve4 2 4 4 2 2 2" xfId="37237" xr:uid="{00000000-0005-0000-0000-0000084B0000}"/>
    <cellStyle name="40 % - Markeringsfarve4 2 4 4 2 3" xfId="30236" xr:uid="{00000000-0005-0000-0000-0000094B0000}"/>
    <cellStyle name="40 % - Markeringsfarve4 2 4 4 3" xfId="15277" xr:uid="{00000000-0005-0000-0000-00000A4B0000}"/>
    <cellStyle name="40 % - Markeringsfarve4 2 4 4 3 2" xfId="33234" xr:uid="{00000000-0005-0000-0000-00000B4B0000}"/>
    <cellStyle name="40 % - Markeringsfarve4 2 4 4 4" xfId="26232" xr:uid="{00000000-0005-0000-0000-00000C4B0000}"/>
    <cellStyle name="40 % - Markeringsfarve4 2 4 5" xfId="8828" xr:uid="{00000000-0005-0000-0000-00000D4B0000}"/>
    <cellStyle name="40 % - Markeringsfarve4 2 4 5 2" xfId="16617" xr:uid="{00000000-0005-0000-0000-00000E4B0000}"/>
    <cellStyle name="40 % - Markeringsfarve4 2 4 5 2 2" xfId="34568" xr:uid="{00000000-0005-0000-0000-00000F4B0000}"/>
    <cellStyle name="40 % - Markeringsfarve4 2 4 5 3" xfId="27567" xr:uid="{00000000-0005-0000-0000-0000104B0000}"/>
    <cellStyle name="40 % - Markeringsfarve4 2 4 6" xfId="15273" xr:uid="{00000000-0005-0000-0000-0000114B0000}"/>
    <cellStyle name="40 % - Markeringsfarve4 2 4 6 2" xfId="33230" xr:uid="{00000000-0005-0000-0000-0000124B0000}"/>
    <cellStyle name="40 % - Markeringsfarve4 2 4 7" xfId="6848" xr:uid="{00000000-0005-0000-0000-0000134B0000}"/>
    <cellStyle name="40 % - Markeringsfarve4 2 4 7 2" xfId="26228" xr:uid="{00000000-0005-0000-0000-0000144B0000}"/>
    <cellStyle name="40 % - Markeringsfarve4 2 4 8" xfId="22366" xr:uid="{00000000-0005-0000-0000-0000154B0000}"/>
    <cellStyle name="40 % - Markeringsfarve4 2 5" xfId="6853" xr:uid="{00000000-0005-0000-0000-0000164B0000}"/>
    <cellStyle name="40 % - Markeringsfarve4 2 5 2" xfId="6854" xr:uid="{00000000-0005-0000-0000-0000174B0000}"/>
    <cellStyle name="40 % - Markeringsfarve4 2 5 2 2" xfId="6855" xr:uid="{00000000-0005-0000-0000-0000184B0000}"/>
    <cellStyle name="40 % - Markeringsfarve4 2 5 2 2 2" xfId="10705" xr:uid="{00000000-0005-0000-0000-0000194B0000}"/>
    <cellStyle name="40 % - Markeringsfarve4 2 5 2 2 2 2" xfId="18477" xr:uid="{00000000-0005-0000-0000-00001A4B0000}"/>
    <cellStyle name="40 % - Markeringsfarve4 2 5 2 2 2 2 2" xfId="36428" xr:uid="{00000000-0005-0000-0000-00001B4B0000}"/>
    <cellStyle name="40 % - Markeringsfarve4 2 5 2 2 2 3" xfId="29427" xr:uid="{00000000-0005-0000-0000-00001C4B0000}"/>
    <cellStyle name="40 % - Markeringsfarve4 2 5 2 2 3" xfId="15280" xr:uid="{00000000-0005-0000-0000-00001D4B0000}"/>
    <cellStyle name="40 % - Markeringsfarve4 2 5 2 2 3 2" xfId="33237" xr:uid="{00000000-0005-0000-0000-00001E4B0000}"/>
    <cellStyle name="40 % - Markeringsfarve4 2 5 2 2 4" xfId="26235" xr:uid="{00000000-0005-0000-0000-00001F4B0000}"/>
    <cellStyle name="40 % - Markeringsfarve4 2 5 2 3" xfId="9251" xr:uid="{00000000-0005-0000-0000-0000204B0000}"/>
    <cellStyle name="40 % - Markeringsfarve4 2 5 2 3 2" xfId="17039" xr:uid="{00000000-0005-0000-0000-0000214B0000}"/>
    <cellStyle name="40 % - Markeringsfarve4 2 5 2 3 2 2" xfId="34990" xr:uid="{00000000-0005-0000-0000-0000224B0000}"/>
    <cellStyle name="40 % - Markeringsfarve4 2 5 2 3 3" xfId="27989" xr:uid="{00000000-0005-0000-0000-0000234B0000}"/>
    <cellStyle name="40 % - Markeringsfarve4 2 5 2 4" xfId="15279" xr:uid="{00000000-0005-0000-0000-0000244B0000}"/>
    <cellStyle name="40 % - Markeringsfarve4 2 5 2 4 2" xfId="33236" xr:uid="{00000000-0005-0000-0000-0000254B0000}"/>
    <cellStyle name="40 % - Markeringsfarve4 2 5 2 5" xfId="26234" xr:uid="{00000000-0005-0000-0000-0000264B0000}"/>
    <cellStyle name="40 % - Markeringsfarve4 2 5 3" xfId="6856" xr:uid="{00000000-0005-0000-0000-0000274B0000}"/>
    <cellStyle name="40 % - Markeringsfarve4 2 5 3 2" xfId="9935" xr:uid="{00000000-0005-0000-0000-0000284B0000}"/>
    <cellStyle name="40 % - Markeringsfarve4 2 5 3 2 2" xfId="17717" xr:uid="{00000000-0005-0000-0000-0000294B0000}"/>
    <cellStyle name="40 % - Markeringsfarve4 2 5 3 2 2 2" xfId="35668" xr:uid="{00000000-0005-0000-0000-00002A4B0000}"/>
    <cellStyle name="40 % - Markeringsfarve4 2 5 3 2 3" xfId="28667" xr:uid="{00000000-0005-0000-0000-00002B4B0000}"/>
    <cellStyle name="40 % - Markeringsfarve4 2 5 3 3" xfId="15281" xr:uid="{00000000-0005-0000-0000-00002C4B0000}"/>
    <cellStyle name="40 % - Markeringsfarve4 2 5 3 3 2" xfId="33238" xr:uid="{00000000-0005-0000-0000-00002D4B0000}"/>
    <cellStyle name="40 % - Markeringsfarve4 2 5 3 4" xfId="26236" xr:uid="{00000000-0005-0000-0000-00002E4B0000}"/>
    <cellStyle name="40 % - Markeringsfarve4 2 5 4" xfId="6857" xr:uid="{00000000-0005-0000-0000-00002F4B0000}"/>
    <cellStyle name="40 % - Markeringsfarve4 2 5 4 2" xfId="11182" xr:uid="{00000000-0005-0000-0000-0000304B0000}"/>
    <cellStyle name="40 % - Markeringsfarve4 2 5 4 2 2" xfId="18947" xr:uid="{00000000-0005-0000-0000-0000314B0000}"/>
    <cellStyle name="40 % - Markeringsfarve4 2 5 4 2 2 2" xfId="36898" xr:uid="{00000000-0005-0000-0000-0000324B0000}"/>
    <cellStyle name="40 % - Markeringsfarve4 2 5 4 2 3" xfId="29897" xr:uid="{00000000-0005-0000-0000-0000334B0000}"/>
    <cellStyle name="40 % - Markeringsfarve4 2 5 4 3" xfId="15282" xr:uid="{00000000-0005-0000-0000-0000344B0000}"/>
    <cellStyle name="40 % - Markeringsfarve4 2 5 4 3 2" xfId="33239" xr:uid="{00000000-0005-0000-0000-0000354B0000}"/>
    <cellStyle name="40 % - Markeringsfarve4 2 5 4 4" xfId="26237" xr:uid="{00000000-0005-0000-0000-0000364B0000}"/>
    <cellStyle name="40 % - Markeringsfarve4 2 5 5" xfId="8829" xr:uid="{00000000-0005-0000-0000-0000374B0000}"/>
    <cellStyle name="40 % - Markeringsfarve4 2 5 5 2" xfId="16618" xr:uid="{00000000-0005-0000-0000-0000384B0000}"/>
    <cellStyle name="40 % - Markeringsfarve4 2 5 5 2 2" xfId="34569" xr:uid="{00000000-0005-0000-0000-0000394B0000}"/>
    <cellStyle name="40 % - Markeringsfarve4 2 5 5 3" xfId="27568" xr:uid="{00000000-0005-0000-0000-00003A4B0000}"/>
    <cellStyle name="40 % - Markeringsfarve4 2 5 6" xfId="15278" xr:uid="{00000000-0005-0000-0000-00003B4B0000}"/>
    <cellStyle name="40 % - Markeringsfarve4 2 5 6 2" xfId="33235" xr:uid="{00000000-0005-0000-0000-00003C4B0000}"/>
    <cellStyle name="40 % - Markeringsfarve4 2 5 7" xfId="26233" xr:uid="{00000000-0005-0000-0000-00003D4B0000}"/>
    <cellStyle name="40 % - Markeringsfarve4 2 6" xfId="6858" xr:uid="{00000000-0005-0000-0000-00003E4B0000}"/>
    <cellStyle name="40 % - Markeringsfarve4 2 6 2" xfId="6859" xr:uid="{00000000-0005-0000-0000-00003F4B0000}"/>
    <cellStyle name="40 % - Markeringsfarve4 2 6 2 2" xfId="6860" xr:uid="{00000000-0005-0000-0000-0000404B0000}"/>
    <cellStyle name="40 % - Markeringsfarve4 2 6 2 2 2" xfId="10776" xr:uid="{00000000-0005-0000-0000-0000414B0000}"/>
    <cellStyle name="40 % - Markeringsfarve4 2 6 2 2 2 2" xfId="18548" xr:uid="{00000000-0005-0000-0000-0000424B0000}"/>
    <cellStyle name="40 % - Markeringsfarve4 2 6 2 2 2 2 2" xfId="36499" xr:uid="{00000000-0005-0000-0000-0000434B0000}"/>
    <cellStyle name="40 % - Markeringsfarve4 2 6 2 2 2 3" xfId="29498" xr:uid="{00000000-0005-0000-0000-0000444B0000}"/>
    <cellStyle name="40 % - Markeringsfarve4 2 6 2 2 3" xfId="15285" xr:uid="{00000000-0005-0000-0000-0000454B0000}"/>
    <cellStyle name="40 % - Markeringsfarve4 2 6 2 2 3 2" xfId="33242" xr:uid="{00000000-0005-0000-0000-0000464B0000}"/>
    <cellStyle name="40 % - Markeringsfarve4 2 6 2 2 4" xfId="26240" xr:uid="{00000000-0005-0000-0000-0000474B0000}"/>
    <cellStyle name="40 % - Markeringsfarve4 2 6 2 3" xfId="9318" xr:uid="{00000000-0005-0000-0000-0000484B0000}"/>
    <cellStyle name="40 % - Markeringsfarve4 2 6 2 3 2" xfId="17103" xr:uid="{00000000-0005-0000-0000-0000494B0000}"/>
    <cellStyle name="40 % - Markeringsfarve4 2 6 2 3 2 2" xfId="35054" xr:uid="{00000000-0005-0000-0000-00004A4B0000}"/>
    <cellStyle name="40 % - Markeringsfarve4 2 6 2 3 3" xfId="28053" xr:uid="{00000000-0005-0000-0000-00004B4B0000}"/>
    <cellStyle name="40 % - Markeringsfarve4 2 6 2 4" xfId="15284" xr:uid="{00000000-0005-0000-0000-00004C4B0000}"/>
    <cellStyle name="40 % - Markeringsfarve4 2 6 2 4 2" xfId="33241" xr:uid="{00000000-0005-0000-0000-00004D4B0000}"/>
    <cellStyle name="40 % - Markeringsfarve4 2 6 2 5" xfId="26239" xr:uid="{00000000-0005-0000-0000-00004E4B0000}"/>
    <cellStyle name="40 % - Markeringsfarve4 2 6 3" xfId="6861" xr:uid="{00000000-0005-0000-0000-00004F4B0000}"/>
    <cellStyle name="40 % - Markeringsfarve4 2 6 3 2" xfId="10052" xr:uid="{00000000-0005-0000-0000-0000504B0000}"/>
    <cellStyle name="40 % - Markeringsfarve4 2 6 3 2 2" xfId="17833" xr:uid="{00000000-0005-0000-0000-0000514B0000}"/>
    <cellStyle name="40 % - Markeringsfarve4 2 6 3 2 2 2" xfId="35784" xr:uid="{00000000-0005-0000-0000-0000524B0000}"/>
    <cellStyle name="40 % - Markeringsfarve4 2 6 3 2 3" xfId="28783" xr:uid="{00000000-0005-0000-0000-0000534B0000}"/>
    <cellStyle name="40 % - Markeringsfarve4 2 6 3 3" xfId="15286" xr:uid="{00000000-0005-0000-0000-0000544B0000}"/>
    <cellStyle name="40 % - Markeringsfarve4 2 6 3 3 2" xfId="33243" xr:uid="{00000000-0005-0000-0000-0000554B0000}"/>
    <cellStyle name="40 % - Markeringsfarve4 2 6 3 4" xfId="26241" xr:uid="{00000000-0005-0000-0000-0000564B0000}"/>
    <cellStyle name="40 % - Markeringsfarve4 2 6 4" xfId="6862" xr:uid="{00000000-0005-0000-0000-0000574B0000}"/>
    <cellStyle name="40 % - Markeringsfarve4 2 6 4 2" xfId="11484" xr:uid="{00000000-0005-0000-0000-0000584B0000}"/>
    <cellStyle name="40 % - Markeringsfarve4 2 6 4 2 2" xfId="19242" xr:uid="{00000000-0005-0000-0000-0000594B0000}"/>
    <cellStyle name="40 % - Markeringsfarve4 2 6 4 2 2 2" xfId="37193" xr:uid="{00000000-0005-0000-0000-00005A4B0000}"/>
    <cellStyle name="40 % - Markeringsfarve4 2 6 4 2 3" xfId="30192" xr:uid="{00000000-0005-0000-0000-00005B4B0000}"/>
    <cellStyle name="40 % - Markeringsfarve4 2 6 4 3" xfId="15287" xr:uid="{00000000-0005-0000-0000-00005C4B0000}"/>
    <cellStyle name="40 % - Markeringsfarve4 2 6 4 3 2" xfId="33244" xr:uid="{00000000-0005-0000-0000-00005D4B0000}"/>
    <cellStyle name="40 % - Markeringsfarve4 2 6 4 4" xfId="26242" xr:uid="{00000000-0005-0000-0000-00005E4B0000}"/>
    <cellStyle name="40 % - Markeringsfarve4 2 6 5" xfId="8830" xr:uid="{00000000-0005-0000-0000-00005F4B0000}"/>
    <cellStyle name="40 % - Markeringsfarve4 2 6 5 2" xfId="16619" xr:uid="{00000000-0005-0000-0000-0000604B0000}"/>
    <cellStyle name="40 % - Markeringsfarve4 2 6 5 2 2" xfId="34570" xr:uid="{00000000-0005-0000-0000-0000614B0000}"/>
    <cellStyle name="40 % - Markeringsfarve4 2 6 5 3" xfId="27569" xr:uid="{00000000-0005-0000-0000-0000624B0000}"/>
    <cellStyle name="40 % - Markeringsfarve4 2 6 6" xfId="15283" xr:uid="{00000000-0005-0000-0000-0000634B0000}"/>
    <cellStyle name="40 % - Markeringsfarve4 2 6 6 2" xfId="33240" xr:uid="{00000000-0005-0000-0000-0000644B0000}"/>
    <cellStyle name="40 % - Markeringsfarve4 2 6 7" xfId="26238" xr:uid="{00000000-0005-0000-0000-0000654B0000}"/>
    <cellStyle name="40 % - Markeringsfarve4 2 7" xfId="6863" xr:uid="{00000000-0005-0000-0000-0000664B0000}"/>
    <cellStyle name="40 % - Markeringsfarve4 2 7 2" xfId="6864" xr:uid="{00000000-0005-0000-0000-0000674B0000}"/>
    <cellStyle name="40 % - Markeringsfarve4 2 7 2 2" xfId="6865" xr:uid="{00000000-0005-0000-0000-0000684B0000}"/>
    <cellStyle name="40 % - Markeringsfarve4 2 7 2 2 2" xfId="10893" xr:uid="{00000000-0005-0000-0000-0000694B0000}"/>
    <cellStyle name="40 % - Markeringsfarve4 2 7 2 2 2 2" xfId="18665" xr:uid="{00000000-0005-0000-0000-00006A4B0000}"/>
    <cellStyle name="40 % - Markeringsfarve4 2 7 2 2 2 2 2" xfId="36616" xr:uid="{00000000-0005-0000-0000-00006B4B0000}"/>
    <cellStyle name="40 % - Markeringsfarve4 2 7 2 2 2 3" xfId="29615" xr:uid="{00000000-0005-0000-0000-00006C4B0000}"/>
    <cellStyle name="40 % - Markeringsfarve4 2 7 2 2 3" xfId="15290" xr:uid="{00000000-0005-0000-0000-00006D4B0000}"/>
    <cellStyle name="40 % - Markeringsfarve4 2 7 2 2 3 2" xfId="33247" xr:uid="{00000000-0005-0000-0000-00006E4B0000}"/>
    <cellStyle name="40 % - Markeringsfarve4 2 7 2 2 4" xfId="26245" xr:uid="{00000000-0005-0000-0000-00006F4B0000}"/>
    <cellStyle name="40 % - Markeringsfarve4 2 7 2 3" xfId="9417" xr:uid="{00000000-0005-0000-0000-0000704B0000}"/>
    <cellStyle name="40 % - Markeringsfarve4 2 7 2 3 2" xfId="17202" xr:uid="{00000000-0005-0000-0000-0000714B0000}"/>
    <cellStyle name="40 % - Markeringsfarve4 2 7 2 3 2 2" xfId="35153" xr:uid="{00000000-0005-0000-0000-0000724B0000}"/>
    <cellStyle name="40 % - Markeringsfarve4 2 7 2 3 3" xfId="28152" xr:uid="{00000000-0005-0000-0000-0000734B0000}"/>
    <cellStyle name="40 % - Markeringsfarve4 2 7 2 4" xfId="15289" xr:uid="{00000000-0005-0000-0000-0000744B0000}"/>
    <cellStyle name="40 % - Markeringsfarve4 2 7 2 4 2" xfId="33246" xr:uid="{00000000-0005-0000-0000-0000754B0000}"/>
    <cellStyle name="40 % - Markeringsfarve4 2 7 2 5" xfId="26244" xr:uid="{00000000-0005-0000-0000-0000764B0000}"/>
    <cellStyle name="40 % - Markeringsfarve4 2 7 3" xfId="6866" xr:uid="{00000000-0005-0000-0000-0000774B0000}"/>
    <cellStyle name="40 % - Markeringsfarve4 2 7 3 2" xfId="10169" xr:uid="{00000000-0005-0000-0000-0000784B0000}"/>
    <cellStyle name="40 % - Markeringsfarve4 2 7 3 2 2" xfId="17950" xr:uid="{00000000-0005-0000-0000-0000794B0000}"/>
    <cellStyle name="40 % - Markeringsfarve4 2 7 3 2 2 2" xfId="35901" xr:uid="{00000000-0005-0000-0000-00007A4B0000}"/>
    <cellStyle name="40 % - Markeringsfarve4 2 7 3 2 3" xfId="28900" xr:uid="{00000000-0005-0000-0000-00007B4B0000}"/>
    <cellStyle name="40 % - Markeringsfarve4 2 7 3 3" xfId="15291" xr:uid="{00000000-0005-0000-0000-00007C4B0000}"/>
    <cellStyle name="40 % - Markeringsfarve4 2 7 3 3 2" xfId="33248" xr:uid="{00000000-0005-0000-0000-00007D4B0000}"/>
    <cellStyle name="40 % - Markeringsfarve4 2 7 3 4" xfId="26246" xr:uid="{00000000-0005-0000-0000-00007E4B0000}"/>
    <cellStyle name="40 % - Markeringsfarve4 2 7 4" xfId="6867" xr:uid="{00000000-0005-0000-0000-00007F4B0000}"/>
    <cellStyle name="40 % - Markeringsfarve4 2 7 4 2" xfId="11134" xr:uid="{00000000-0005-0000-0000-0000804B0000}"/>
    <cellStyle name="40 % - Markeringsfarve4 2 7 4 2 2" xfId="18902" xr:uid="{00000000-0005-0000-0000-0000814B0000}"/>
    <cellStyle name="40 % - Markeringsfarve4 2 7 4 2 2 2" xfId="36853" xr:uid="{00000000-0005-0000-0000-0000824B0000}"/>
    <cellStyle name="40 % - Markeringsfarve4 2 7 4 2 3" xfId="29852" xr:uid="{00000000-0005-0000-0000-0000834B0000}"/>
    <cellStyle name="40 % - Markeringsfarve4 2 7 4 3" xfId="15292" xr:uid="{00000000-0005-0000-0000-0000844B0000}"/>
    <cellStyle name="40 % - Markeringsfarve4 2 7 4 3 2" xfId="33249" xr:uid="{00000000-0005-0000-0000-0000854B0000}"/>
    <cellStyle name="40 % - Markeringsfarve4 2 7 4 4" xfId="26247" xr:uid="{00000000-0005-0000-0000-0000864B0000}"/>
    <cellStyle name="40 % - Markeringsfarve4 2 7 5" xfId="8831" xr:uid="{00000000-0005-0000-0000-0000874B0000}"/>
    <cellStyle name="40 % - Markeringsfarve4 2 7 5 2" xfId="16620" xr:uid="{00000000-0005-0000-0000-0000884B0000}"/>
    <cellStyle name="40 % - Markeringsfarve4 2 7 5 2 2" xfId="34571" xr:uid="{00000000-0005-0000-0000-0000894B0000}"/>
    <cellStyle name="40 % - Markeringsfarve4 2 7 5 3" xfId="27570" xr:uid="{00000000-0005-0000-0000-00008A4B0000}"/>
    <cellStyle name="40 % - Markeringsfarve4 2 7 6" xfId="15288" xr:uid="{00000000-0005-0000-0000-00008B4B0000}"/>
    <cellStyle name="40 % - Markeringsfarve4 2 7 6 2" xfId="33245" xr:uid="{00000000-0005-0000-0000-00008C4B0000}"/>
    <cellStyle name="40 % - Markeringsfarve4 2 7 7" xfId="26243" xr:uid="{00000000-0005-0000-0000-00008D4B0000}"/>
    <cellStyle name="40 % - Markeringsfarve4 2 8" xfId="6868" xr:uid="{00000000-0005-0000-0000-00008E4B0000}"/>
    <cellStyle name="40 % - Markeringsfarve4 2 8 2" xfId="6869" xr:uid="{00000000-0005-0000-0000-00008F4B0000}"/>
    <cellStyle name="40 % - Markeringsfarve4 2 8 2 2" xfId="6870" xr:uid="{00000000-0005-0000-0000-0000904B0000}"/>
    <cellStyle name="40 % - Markeringsfarve4 2 8 2 2 2" xfId="11059" xr:uid="{00000000-0005-0000-0000-0000914B0000}"/>
    <cellStyle name="40 % - Markeringsfarve4 2 8 2 2 2 2" xfId="18831" xr:uid="{00000000-0005-0000-0000-0000924B0000}"/>
    <cellStyle name="40 % - Markeringsfarve4 2 8 2 2 2 2 2" xfId="36782" xr:uid="{00000000-0005-0000-0000-0000934B0000}"/>
    <cellStyle name="40 % - Markeringsfarve4 2 8 2 2 2 3" xfId="29781" xr:uid="{00000000-0005-0000-0000-0000944B0000}"/>
    <cellStyle name="40 % - Markeringsfarve4 2 8 2 2 3" xfId="15295" xr:uid="{00000000-0005-0000-0000-0000954B0000}"/>
    <cellStyle name="40 % - Markeringsfarve4 2 8 2 2 3 2" xfId="33252" xr:uid="{00000000-0005-0000-0000-0000964B0000}"/>
    <cellStyle name="40 % - Markeringsfarve4 2 8 2 2 4" xfId="26250" xr:uid="{00000000-0005-0000-0000-0000974B0000}"/>
    <cellStyle name="40 % - Markeringsfarve4 2 8 2 3" xfId="9552" xr:uid="{00000000-0005-0000-0000-0000984B0000}"/>
    <cellStyle name="40 % - Markeringsfarve4 2 8 2 3 2" xfId="17337" xr:uid="{00000000-0005-0000-0000-0000994B0000}"/>
    <cellStyle name="40 % - Markeringsfarve4 2 8 2 3 2 2" xfId="35288" xr:uid="{00000000-0005-0000-0000-00009A4B0000}"/>
    <cellStyle name="40 % - Markeringsfarve4 2 8 2 3 3" xfId="28287" xr:uid="{00000000-0005-0000-0000-00009B4B0000}"/>
    <cellStyle name="40 % - Markeringsfarve4 2 8 2 4" xfId="15294" xr:uid="{00000000-0005-0000-0000-00009C4B0000}"/>
    <cellStyle name="40 % - Markeringsfarve4 2 8 2 4 2" xfId="33251" xr:uid="{00000000-0005-0000-0000-00009D4B0000}"/>
    <cellStyle name="40 % - Markeringsfarve4 2 8 2 5" xfId="26249" xr:uid="{00000000-0005-0000-0000-00009E4B0000}"/>
    <cellStyle name="40 % - Markeringsfarve4 2 8 3" xfId="6871" xr:uid="{00000000-0005-0000-0000-00009F4B0000}"/>
    <cellStyle name="40 % - Markeringsfarve4 2 8 3 2" xfId="10336" xr:uid="{00000000-0005-0000-0000-0000A04B0000}"/>
    <cellStyle name="40 % - Markeringsfarve4 2 8 3 2 2" xfId="18117" xr:uid="{00000000-0005-0000-0000-0000A14B0000}"/>
    <cellStyle name="40 % - Markeringsfarve4 2 8 3 2 2 2" xfId="36068" xr:uid="{00000000-0005-0000-0000-0000A24B0000}"/>
    <cellStyle name="40 % - Markeringsfarve4 2 8 3 2 3" xfId="29067" xr:uid="{00000000-0005-0000-0000-0000A34B0000}"/>
    <cellStyle name="40 % - Markeringsfarve4 2 8 3 3" xfId="15296" xr:uid="{00000000-0005-0000-0000-0000A44B0000}"/>
    <cellStyle name="40 % - Markeringsfarve4 2 8 3 3 2" xfId="33253" xr:uid="{00000000-0005-0000-0000-0000A54B0000}"/>
    <cellStyle name="40 % - Markeringsfarve4 2 8 3 4" xfId="26251" xr:uid="{00000000-0005-0000-0000-0000A64B0000}"/>
    <cellStyle name="40 % - Markeringsfarve4 2 8 4" xfId="6872" xr:uid="{00000000-0005-0000-0000-0000A74B0000}"/>
    <cellStyle name="40 % - Markeringsfarve4 2 8 4 2" xfId="9608" xr:uid="{00000000-0005-0000-0000-0000A84B0000}"/>
    <cellStyle name="40 % - Markeringsfarve4 2 8 4 2 2" xfId="17392" xr:uid="{00000000-0005-0000-0000-0000A94B0000}"/>
    <cellStyle name="40 % - Markeringsfarve4 2 8 4 2 2 2" xfId="35343" xr:uid="{00000000-0005-0000-0000-0000AA4B0000}"/>
    <cellStyle name="40 % - Markeringsfarve4 2 8 4 2 3" xfId="28342" xr:uid="{00000000-0005-0000-0000-0000AB4B0000}"/>
    <cellStyle name="40 % - Markeringsfarve4 2 8 4 3" xfId="15297" xr:uid="{00000000-0005-0000-0000-0000AC4B0000}"/>
    <cellStyle name="40 % - Markeringsfarve4 2 8 4 3 2" xfId="33254" xr:uid="{00000000-0005-0000-0000-0000AD4B0000}"/>
    <cellStyle name="40 % - Markeringsfarve4 2 8 4 4" xfId="26252" xr:uid="{00000000-0005-0000-0000-0000AE4B0000}"/>
    <cellStyle name="40 % - Markeringsfarve4 2 8 5" xfId="8832" xr:uid="{00000000-0005-0000-0000-0000AF4B0000}"/>
    <cellStyle name="40 % - Markeringsfarve4 2 8 5 2" xfId="16621" xr:uid="{00000000-0005-0000-0000-0000B04B0000}"/>
    <cellStyle name="40 % - Markeringsfarve4 2 8 5 2 2" xfId="34572" xr:uid="{00000000-0005-0000-0000-0000B14B0000}"/>
    <cellStyle name="40 % - Markeringsfarve4 2 8 5 3" xfId="27571" xr:uid="{00000000-0005-0000-0000-0000B24B0000}"/>
    <cellStyle name="40 % - Markeringsfarve4 2 8 6" xfId="15293" xr:uid="{00000000-0005-0000-0000-0000B34B0000}"/>
    <cellStyle name="40 % - Markeringsfarve4 2 8 6 2" xfId="33250" xr:uid="{00000000-0005-0000-0000-0000B44B0000}"/>
    <cellStyle name="40 % - Markeringsfarve4 2 8 7" xfId="26248" xr:uid="{00000000-0005-0000-0000-0000B54B0000}"/>
    <cellStyle name="40 % - Markeringsfarve4 2 9" xfId="6873" xr:uid="{00000000-0005-0000-0000-0000B64B0000}"/>
    <cellStyle name="40 % - Markeringsfarve4 2 9 2" xfId="6874" xr:uid="{00000000-0005-0000-0000-0000B74B0000}"/>
    <cellStyle name="40 % - Markeringsfarve4 2 9 2 2" xfId="10419" xr:uid="{00000000-0005-0000-0000-0000B84B0000}"/>
    <cellStyle name="40 % - Markeringsfarve4 2 9 2 2 2" xfId="18191" xr:uid="{00000000-0005-0000-0000-0000B94B0000}"/>
    <cellStyle name="40 % - Markeringsfarve4 2 9 2 2 2 2" xfId="36142" xr:uid="{00000000-0005-0000-0000-0000BA4B0000}"/>
    <cellStyle name="40 % - Markeringsfarve4 2 9 2 2 3" xfId="29141" xr:uid="{00000000-0005-0000-0000-0000BB4B0000}"/>
    <cellStyle name="40 % - Markeringsfarve4 2 9 2 3" xfId="15299" xr:uid="{00000000-0005-0000-0000-0000BC4B0000}"/>
    <cellStyle name="40 % - Markeringsfarve4 2 9 2 3 2" xfId="33256" xr:uid="{00000000-0005-0000-0000-0000BD4B0000}"/>
    <cellStyle name="40 % - Markeringsfarve4 2 9 2 4" xfId="26254" xr:uid="{00000000-0005-0000-0000-0000BE4B0000}"/>
    <cellStyle name="40 % - Markeringsfarve4 2 9 3" xfId="9017" xr:uid="{00000000-0005-0000-0000-0000BF4B0000}"/>
    <cellStyle name="40 % - Markeringsfarve4 2 9 3 2" xfId="16805" xr:uid="{00000000-0005-0000-0000-0000C04B0000}"/>
    <cellStyle name="40 % - Markeringsfarve4 2 9 3 2 2" xfId="34756" xr:uid="{00000000-0005-0000-0000-0000C14B0000}"/>
    <cellStyle name="40 % - Markeringsfarve4 2 9 3 3" xfId="27755" xr:uid="{00000000-0005-0000-0000-0000C24B0000}"/>
    <cellStyle name="40 % - Markeringsfarve4 2 9 4" xfId="15298" xr:uid="{00000000-0005-0000-0000-0000C34B0000}"/>
    <cellStyle name="40 % - Markeringsfarve4 2 9 4 2" xfId="33255" xr:uid="{00000000-0005-0000-0000-0000C44B0000}"/>
    <cellStyle name="40 % - Markeringsfarve4 2 9 5" xfId="26253" xr:uid="{00000000-0005-0000-0000-0000C54B0000}"/>
    <cellStyle name="40 % - Markeringsfarve4 3" xfId="2989" xr:uid="{00000000-0005-0000-0000-0000C64B0000}"/>
    <cellStyle name="40 % - Markeringsfarve4 3 10" xfId="6876" xr:uid="{00000000-0005-0000-0000-0000C74B0000}"/>
    <cellStyle name="40 % - Markeringsfarve4 3 10 2" xfId="9632" xr:uid="{00000000-0005-0000-0000-0000C84B0000}"/>
    <cellStyle name="40 % - Markeringsfarve4 3 10 2 2" xfId="17415" xr:uid="{00000000-0005-0000-0000-0000C94B0000}"/>
    <cellStyle name="40 % - Markeringsfarve4 3 10 2 2 2" xfId="35366" xr:uid="{00000000-0005-0000-0000-0000CA4B0000}"/>
    <cellStyle name="40 % - Markeringsfarve4 3 10 2 3" xfId="28365" xr:uid="{00000000-0005-0000-0000-0000CB4B0000}"/>
    <cellStyle name="40 % - Markeringsfarve4 3 10 3" xfId="15301" xr:uid="{00000000-0005-0000-0000-0000CC4B0000}"/>
    <cellStyle name="40 % - Markeringsfarve4 3 10 3 2" xfId="33258" xr:uid="{00000000-0005-0000-0000-0000CD4B0000}"/>
    <cellStyle name="40 % - Markeringsfarve4 3 10 4" xfId="26256" xr:uid="{00000000-0005-0000-0000-0000CE4B0000}"/>
    <cellStyle name="40 % - Markeringsfarve4 3 11" xfId="6877" xr:uid="{00000000-0005-0000-0000-0000CF4B0000}"/>
    <cellStyle name="40 % - Markeringsfarve4 3 11 2" xfId="11434" xr:uid="{00000000-0005-0000-0000-0000D04B0000}"/>
    <cellStyle name="40 % - Markeringsfarve4 3 11 2 2" xfId="19193" xr:uid="{00000000-0005-0000-0000-0000D14B0000}"/>
    <cellStyle name="40 % - Markeringsfarve4 3 11 2 2 2" xfId="37144" xr:uid="{00000000-0005-0000-0000-0000D24B0000}"/>
    <cellStyle name="40 % - Markeringsfarve4 3 11 2 3" xfId="30143" xr:uid="{00000000-0005-0000-0000-0000D34B0000}"/>
    <cellStyle name="40 % - Markeringsfarve4 3 11 3" xfId="15302" xr:uid="{00000000-0005-0000-0000-0000D44B0000}"/>
    <cellStyle name="40 % - Markeringsfarve4 3 11 3 2" xfId="33259" xr:uid="{00000000-0005-0000-0000-0000D54B0000}"/>
    <cellStyle name="40 % - Markeringsfarve4 3 11 4" xfId="26257" xr:uid="{00000000-0005-0000-0000-0000D64B0000}"/>
    <cellStyle name="40 % - Markeringsfarve4 3 12" xfId="8833" xr:uid="{00000000-0005-0000-0000-0000D74B0000}"/>
    <cellStyle name="40 % - Markeringsfarve4 3 12 2" xfId="16622" xr:uid="{00000000-0005-0000-0000-0000D84B0000}"/>
    <cellStyle name="40 % - Markeringsfarve4 3 12 2 2" xfId="34573" xr:uid="{00000000-0005-0000-0000-0000D94B0000}"/>
    <cellStyle name="40 % - Markeringsfarve4 3 12 3" xfId="27572" xr:uid="{00000000-0005-0000-0000-0000DA4B0000}"/>
    <cellStyle name="40 % - Markeringsfarve4 3 13" xfId="15300" xr:uid="{00000000-0005-0000-0000-0000DB4B0000}"/>
    <cellStyle name="40 % - Markeringsfarve4 3 13 2" xfId="33257" xr:uid="{00000000-0005-0000-0000-0000DC4B0000}"/>
    <cellStyle name="40 % - Markeringsfarve4 3 14" xfId="6875" xr:uid="{00000000-0005-0000-0000-0000DD4B0000}"/>
    <cellStyle name="40 % - Markeringsfarve4 3 14 2" xfId="26255" xr:uid="{00000000-0005-0000-0000-0000DE4B0000}"/>
    <cellStyle name="40 % - Markeringsfarve4 3 15" xfId="22367" xr:uid="{00000000-0005-0000-0000-0000DF4B0000}"/>
    <cellStyle name="40 % - Markeringsfarve4 3 2" xfId="2990" xr:uid="{00000000-0005-0000-0000-0000E04B0000}"/>
    <cellStyle name="40 % - Markeringsfarve4 3 2 10" xfId="8834" xr:uid="{00000000-0005-0000-0000-0000E14B0000}"/>
    <cellStyle name="40 % - Markeringsfarve4 3 2 10 2" xfId="16623" xr:uid="{00000000-0005-0000-0000-0000E24B0000}"/>
    <cellStyle name="40 % - Markeringsfarve4 3 2 10 2 2" xfId="34574" xr:uid="{00000000-0005-0000-0000-0000E34B0000}"/>
    <cellStyle name="40 % - Markeringsfarve4 3 2 10 3" xfId="27573" xr:uid="{00000000-0005-0000-0000-0000E44B0000}"/>
    <cellStyle name="40 % - Markeringsfarve4 3 2 11" xfId="15303" xr:uid="{00000000-0005-0000-0000-0000E54B0000}"/>
    <cellStyle name="40 % - Markeringsfarve4 3 2 11 2" xfId="33260" xr:uid="{00000000-0005-0000-0000-0000E64B0000}"/>
    <cellStyle name="40 % - Markeringsfarve4 3 2 12" xfId="6878" xr:uid="{00000000-0005-0000-0000-0000E74B0000}"/>
    <cellStyle name="40 % - Markeringsfarve4 3 2 12 2" xfId="26258" xr:uid="{00000000-0005-0000-0000-0000E84B0000}"/>
    <cellStyle name="40 % - Markeringsfarve4 3 2 13" xfId="22368" xr:uid="{00000000-0005-0000-0000-0000E94B0000}"/>
    <cellStyle name="40 % - Markeringsfarve4 3 2 2" xfId="6879" xr:uid="{00000000-0005-0000-0000-0000EA4B0000}"/>
    <cellStyle name="40 % - Markeringsfarve4 3 2 2 2" xfId="6880" xr:uid="{00000000-0005-0000-0000-0000EB4B0000}"/>
    <cellStyle name="40 % - Markeringsfarve4 3 2 2 2 2" xfId="6881" xr:uid="{00000000-0005-0000-0000-0000EC4B0000}"/>
    <cellStyle name="40 % - Markeringsfarve4 3 2 2 2 2 2" xfId="10565" xr:uid="{00000000-0005-0000-0000-0000ED4B0000}"/>
    <cellStyle name="40 % - Markeringsfarve4 3 2 2 2 2 2 2" xfId="18337" xr:uid="{00000000-0005-0000-0000-0000EE4B0000}"/>
    <cellStyle name="40 % - Markeringsfarve4 3 2 2 2 2 2 2 2" xfId="36288" xr:uid="{00000000-0005-0000-0000-0000EF4B0000}"/>
    <cellStyle name="40 % - Markeringsfarve4 3 2 2 2 2 2 3" xfId="29287" xr:uid="{00000000-0005-0000-0000-0000F04B0000}"/>
    <cellStyle name="40 % - Markeringsfarve4 3 2 2 2 2 3" xfId="15306" xr:uid="{00000000-0005-0000-0000-0000F14B0000}"/>
    <cellStyle name="40 % - Markeringsfarve4 3 2 2 2 2 3 2" xfId="33263" xr:uid="{00000000-0005-0000-0000-0000F24B0000}"/>
    <cellStyle name="40 % - Markeringsfarve4 3 2 2 2 2 4" xfId="26261" xr:uid="{00000000-0005-0000-0000-0000F34B0000}"/>
    <cellStyle name="40 % - Markeringsfarve4 3 2 2 2 3" xfId="9139" xr:uid="{00000000-0005-0000-0000-0000F44B0000}"/>
    <cellStyle name="40 % - Markeringsfarve4 3 2 2 2 3 2" xfId="16927" xr:uid="{00000000-0005-0000-0000-0000F54B0000}"/>
    <cellStyle name="40 % - Markeringsfarve4 3 2 2 2 3 2 2" xfId="34878" xr:uid="{00000000-0005-0000-0000-0000F64B0000}"/>
    <cellStyle name="40 % - Markeringsfarve4 3 2 2 2 3 3" xfId="27877" xr:uid="{00000000-0005-0000-0000-0000F74B0000}"/>
    <cellStyle name="40 % - Markeringsfarve4 3 2 2 2 4" xfId="15305" xr:uid="{00000000-0005-0000-0000-0000F84B0000}"/>
    <cellStyle name="40 % - Markeringsfarve4 3 2 2 2 4 2" xfId="33262" xr:uid="{00000000-0005-0000-0000-0000F94B0000}"/>
    <cellStyle name="40 % - Markeringsfarve4 3 2 2 2 5" xfId="26260" xr:uid="{00000000-0005-0000-0000-0000FA4B0000}"/>
    <cellStyle name="40 % - Markeringsfarve4 3 2 2 3" xfId="6882" xr:uid="{00000000-0005-0000-0000-0000FB4B0000}"/>
    <cellStyle name="40 % - Markeringsfarve4 3 2 2 3 2" xfId="9795" xr:uid="{00000000-0005-0000-0000-0000FC4B0000}"/>
    <cellStyle name="40 % - Markeringsfarve4 3 2 2 3 2 2" xfId="17577" xr:uid="{00000000-0005-0000-0000-0000FD4B0000}"/>
    <cellStyle name="40 % - Markeringsfarve4 3 2 2 3 2 2 2" xfId="35528" xr:uid="{00000000-0005-0000-0000-0000FE4B0000}"/>
    <cellStyle name="40 % - Markeringsfarve4 3 2 2 3 2 3" xfId="28527" xr:uid="{00000000-0005-0000-0000-0000FF4B0000}"/>
    <cellStyle name="40 % - Markeringsfarve4 3 2 2 3 3" xfId="15307" xr:uid="{00000000-0005-0000-0000-0000004C0000}"/>
    <cellStyle name="40 % - Markeringsfarve4 3 2 2 3 3 2" xfId="33264" xr:uid="{00000000-0005-0000-0000-0000014C0000}"/>
    <cellStyle name="40 % - Markeringsfarve4 3 2 2 3 4" xfId="26262" xr:uid="{00000000-0005-0000-0000-0000024C0000}"/>
    <cellStyle name="40 % - Markeringsfarve4 3 2 2 4" xfId="6883" xr:uid="{00000000-0005-0000-0000-0000034C0000}"/>
    <cellStyle name="40 % - Markeringsfarve4 3 2 2 4 2" xfId="11383" xr:uid="{00000000-0005-0000-0000-0000044C0000}"/>
    <cellStyle name="40 % - Markeringsfarve4 3 2 2 4 2 2" xfId="19143" xr:uid="{00000000-0005-0000-0000-0000054C0000}"/>
    <cellStyle name="40 % - Markeringsfarve4 3 2 2 4 2 2 2" xfId="37094" xr:uid="{00000000-0005-0000-0000-0000064C0000}"/>
    <cellStyle name="40 % - Markeringsfarve4 3 2 2 4 2 3" xfId="30093" xr:uid="{00000000-0005-0000-0000-0000074C0000}"/>
    <cellStyle name="40 % - Markeringsfarve4 3 2 2 4 3" xfId="15308" xr:uid="{00000000-0005-0000-0000-0000084C0000}"/>
    <cellStyle name="40 % - Markeringsfarve4 3 2 2 4 3 2" xfId="33265" xr:uid="{00000000-0005-0000-0000-0000094C0000}"/>
    <cellStyle name="40 % - Markeringsfarve4 3 2 2 4 4" xfId="26263" xr:uid="{00000000-0005-0000-0000-00000A4C0000}"/>
    <cellStyle name="40 % - Markeringsfarve4 3 2 2 5" xfId="8835" xr:uid="{00000000-0005-0000-0000-00000B4C0000}"/>
    <cellStyle name="40 % - Markeringsfarve4 3 2 2 5 2" xfId="16624" xr:uid="{00000000-0005-0000-0000-00000C4C0000}"/>
    <cellStyle name="40 % - Markeringsfarve4 3 2 2 5 2 2" xfId="34575" xr:uid="{00000000-0005-0000-0000-00000D4C0000}"/>
    <cellStyle name="40 % - Markeringsfarve4 3 2 2 5 3" xfId="27574" xr:uid="{00000000-0005-0000-0000-00000E4C0000}"/>
    <cellStyle name="40 % - Markeringsfarve4 3 2 2 6" xfId="15304" xr:uid="{00000000-0005-0000-0000-00000F4C0000}"/>
    <cellStyle name="40 % - Markeringsfarve4 3 2 2 6 2" xfId="33261" xr:uid="{00000000-0005-0000-0000-0000104C0000}"/>
    <cellStyle name="40 % - Markeringsfarve4 3 2 2 7" xfId="26259" xr:uid="{00000000-0005-0000-0000-0000114C0000}"/>
    <cellStyle name="40 % - Markeringsfarve4 3 2 3" xfId="6884" xr:uid="{00000000-0005-0000-0000-0000124C0000}"/>
    <cellStyle name="40 % - Markeringsfarve4 3 2 3 2" xfId="6885" xr:uid="{00000000-0005-0000-0000-0000134C0000}"/>
    <cellStyle name="40 % - Markeringsfarve4 3 2 3 2 2" xfId="6886" xr:uid="{00000000-0005-0000-0000-0000144C0000}"/>
    <cellStyle name="40 % - Markeringsfarve4 3 2 3 2 2 2" xfId="10709" xr:uid="{00000000-0005-0000-0000-0000154C0000}"/>
    <cellStyle name="40 % - Markeringsfarve4 3 2 3 2 2 2 2" xfId="18481" xr:uid="{00000000-0005-0000-0000-0000164C0000}"/>
    <cellStyle name="40 % - Markeringsfarve4 3 2 3 2 2 2 2 2" xfId="36432" xr:uid="{00000000-0005-0000-0000-0000174C0000}"/>
    <cellStyle name="40 % - Markeringsfarve4 3 2 3 2 2 2 3" xfId="29431" xr:uid="{00000000-0005-0000-0000-0000184C0000}"/>
    <cellStyle name="40 % - Markeringsfarve4 3 2 3 2 2 3" xfId="15311" xr:uid="{00000000-0005-0000-0000-0000194C0000}"/>
    <cellStyle name="40 % - Markeringsfarve4 3 2 3 2 2 3 2" xfId="33268" xr:uid="{00000000-0005-0000-0000-00001A4C0000}"/>
    <cellStyle name="40 % - Markeringsfarve4 3 2 3 2 2 4" xfId="26266" xr:uid="{00000000-0005-0000-0000-00001B4C0000}"/>
    <cellStyle name="40 % - Markeringsfarve4 3 2 3 2 3" xfId="9255" xr:uid="{00000000-0005-0000-0000-00001C4C0000}"/>
    <cellStyle name="40 % - Markeringsfarve4 3 2 3 2 3 2" xfId="17043" xr:uid="{00000000-0005-0000-0000-00001D4C0000}"/>
    <cellStyle name="40 % - Markeringsfarve4 3 2 3 2 3 2 2" xfId="34994" xr:uid="{00000000-0005-0000-0000-00001E4C0000}"/>
    <cellStyle name="40 % - Markeringsfarve4 3 2 3 2 3 3" xfId="27993" xr:uid="{00000000-0005-0000-0000-00001F4C0000}"/>
    <cellStyle name="40 % - Markeringsfarve4 3 2 3 2 4" xfId="15310" xr:uid="{00000000-0005-0000-0000-0000204C0000}"/>
    <cellStyle name="40 % - Markeringsfarve4 3 2 3 2 4 2" xfId="33267" xr:uid="{00000000-0005-0000-0000-0000214C0000}"/>
    <cellStyle name="40 % - Markeringsfarve4 3 2 3 2 5" xfId="26265" xr:uid="{00000000-0005-0000-0000-0000224C0000}"/>
    <cellStyle name="40 % - Markeringsfarve4 3 2 3 3" xfId="6887" xr:uid="{00000000-0005-0000-0000-0000234C0000}"/>
    <cellStyle name="40 % - Markeringsfarve4 3 2 3 3 2" xfId="9939" xr:uid="{00000000-0005-0000-0000-0000244C0000}"/>
    <cellStyle name="40 % - Markeringsfarve4 3 2 3 3 2 2" xfId="17721" xr:uid="{00000000-0005-0000-0000-0000254C0000}"/>
    <cellStyle name="40 % - Markeringsfarve4 3 2 3 3 2 2 2" xfId="35672" xr:uid="{00000000-0005-0000-0000-0000264C0000}"/>
    <cellStyle name="40 % - Markeringsfarve4 3 2 3 3 2 3" xfId="28671" xr:uid="{00000000-0005-0000-0000-0000274C0000}"/>
    <cellStyle name="40 % - Markeringsfarve4 3 2 3 3 3" xfId="15312" xr:uid="{00000000-0005-0000-0000-0000284C0000}"/>
    <cellStyle name="40 % - Markeringsfarve4 3 2 3 3 3 2" xfId="33269" xr:uid="{00000000-0005-0000-0000-0000294C0000}"/>
    <cellStyle name="40 % - Markeringsfarve4 3 2 3 3 4" xfId="26267" xr:uid="{00000000-0005-0000-0000-00002A4C0000}"/>
    <cellStyle name="40 % - Markeringsfarve4 3 2 3 4" xfId="6888" xr:uid="{00000000-0005-0000-0000-00002B4C0000}"/>
    <cellStyle name="40 % - Markeringsfarve4 3 2 3 4 2" xfId="11608" xr:uid="{00000000-0005-0000-0000-00002C4C0000}"/>
    <cellStyle name="40 % - Markeringsfarve4 3 2 3 4 2 2" xfId="19359" xr:uid="{00000000-0005-0000-0000-00002D4C0000}"/>
    <cellStyle name="40 % - Markeringsfarve4 3 2 3 4 2 2 2" xfId="37310" xr:uid="{00000000-0005-0000-0000-00002E4C0000}"/>
    <cellStyle name="40 % - Markeringsfarve4 3 2 3 4 2 3" xfId="30309" xr:uid="{00000000-0005-0000-0000-00002F4C0000}"/>
    <cellStyle name="40 % - Markeringsfarve4 3 2 3 4 3" xfId="15313" xr:uid="{00000000-0005-0000-0000-0000304C0000}"/>
    <cellStyle name="40 % - Markeringsfarve4 3 2 3 4 3 2" xfId="33270" xr:uid="{00000000-0005-0000-0000-0000314C0000}"/>
    <cellStyle name="40 % - Markeringsfarve4 3 2 3 4 4" xfId="26268" xr:uid="{00000000-0005-0000-0000-0000324C0000}"/>
    <cellStyle name="40 % - Markeringsfarve4 3 2 3 5" xfId="8836" xr:uid="{00000000-0005-0000-0000-0000334C0000}"/>
    <cellStyle name="40 % - Markeringsfarve4 3 2 3 5 2" xfId="16625" xr:uid="{00000000-0005-0000-0000-0000344C0000}"/>
    <cellStyle name="40 % - Markeringsfarve4 3 2 3 5 2 2" xfId="34576" xr:uid="{00000000-0005-0000-0000-0000354C0000}"/>
    <cellStyle name="40 % - Markeringsfarve4 3 2 3 5 3" xfId="27575" xr:uid="{00000000-0005-0000-0000-0000364C0000}"/>
    <cellStyle name="40 % - Markeringsfarve4 3 2 3 6" xfId="15309" xr:uid="{00000000-0005-0000-0000-0000374C0000}"/>
    <cellStyle name="40 % - Markeringsfarve4 3 2 3 6 2" xfId="33266" xr:uid="{00000000-0005-0000-0000-0000384C0000}"/>
    <cellStyle name="40 % - Markeringsfarve4 3 2 3 7" xfId="26264" xr:uid="{00000000-0005-0000-0000-0000394C0000}"/>
    <cellStyle name="40 % - Markeringsfarve4 3 2 4" xfId="6889" xr:uid="{00000000-0005-0000-0000-00003A4C0000}"/>
    <cellStyle name="40 % - Markeringsfarve4 3 2 4 2" xfId="6890" xr:uid="{00000000-0005-0000-0000-00003B4C0000}"/>
    <cellStyle name="40 % - Markeringsfarve4 3 2 4 2 2" xfId="6891" xr:uid="{00000000-0005-0000-0000-00003C4C0000}"/>
    <cellStyle name="40 % - Markeringsfarve4 3 2 4 2 2 2" xfId="10803" xr:uid="{00000000-0005-0000-0000-00003D4C0000}"/>
    <cellStyle name="40 % - Markeringsfarve4 3 2 4 2 2 2 2" xfId="18575" xr:uid="{00000000-0005-0000-0000-00003E4C0000}"/>
    <cellStyle name="40 % - Markeringsfarve4 3 2 4 2 2 2 2 2" xfId="36526" xr:uid="{00000000-0005-0000-0000-00003F4C0000}"/>
    <cellStyle name="40 % - Markeringsfarve4 3 2 4 2 2 2 3" xfId="29525" xr:uid="{00000000-0005-0000-0000-0000404C0000}"/>
    <cellStyle name="40 % - Markeringsfarve4 3 2 4 2 2 3" xfId="15316" xr:uid="{00000000-0005-0000-0000-0000414C0000}"/>
    <cellStyle name="40 % - Markeringsfarve4 3 2 4 2 2 3 2" xfId="33273" xr:uid="{00000000-0005-0000-0000-0000424C0000}"/>
    <cellStyle name="40 % - Markeringsfarve4 3 2 4 2 2 4" xfId="26271" xr:uid="{00000000-0005-0000-0000-0000434C0000}"/>
    <cellStyle name="40 % - Markeringsfarve4 3 2 4 2 3" xfId="9341" xr:uid="{00000000-0005-0000-0000-0000444C0000}"/>
    <cellStyle name="40 % - Markeringsfarve4 3 2 4 2 3 2" xfId="17126" xr:uid="{00000000-0005-0000-0000-0000454C0000}"/>
    <cellStyle name="40 % - Markeringsfarve4 3 2 4 2 3 2 2" xfId="35077" xr:uid="{00000000-0005-0000-0000-0000464C0000}"/>
    <cellStyle name="40 % - Markeringsfarve4 3 2 4 2 3 3" xfId="28076" xr:uid="{00000000-0005-0000-0000-0000474C0000}"/>
    <cellStyle name="40 % - Markeringsfarve4 3 2 4 2 4" xfId="15315" xr:uid="{00000000-0005-0000-0000-0000484C0000}"/>
    <cellStyle name="40 % - Markeringsfarve4 3 2 4 2 4 2" xfId="33272" xr:uid="{00000000-0005-0000-0000-0000494C0000}"/>
    <cellStyle name="40 % - Markeringsfarve4 3 2 4 2 5" xfId="26270" xr:uid="{00000000-0005-0000-0000-00004A4C0000}"/>
    <cellStyle name="40 % - Markeringsfarve4 3 2 4 3" xfId="6892" xr:uid="{00000000-0005-0000-0000-00004B4C0000}"/>
    <cellStyle name="40 % - Markeringsfarve4 3 2 4 3 2" xfId="10079" xr:uid="{00000000-0005-0000-0000-00004C4C0000}"/>
    <cellStyle name="40 % - Markeringsfarve4 3 2 4 3 2 2" xfId="17860" xr:uid="{00000000-0005-0000-0000-00004D4C0000}"/>
    <cellStyle name="40 % - Markeringsfarve4 3 2 4 3 2 2 2" xfId="35811" xr:uid="{00000000-0005-0000-0000-00004E4C0000}"/>
    <cellStyle name="40 % - Markeringsfarve4 3 2 4 3 2 3" xfId="28810" xr:uid="{00000000-0005-0000-0000-00004F4C0000}"/>
    <cellStyle name="40 % - Markeringsfarve4 3 2 4 3 3" xfId="15317" xr:uid="{00000000-0005-0000-0000-0000504C0000}"/>
    <cellStyle name="40 % - Markeringsfarve4 3 2 4 3 3 2" xfId="33274" xr:uid="{00000000-0005-0000-0000-0000514C0000}"/>
    <cellStyle name="40 % - Markeringsfarve4 3 2 4 3 4" xfId="26272" xr:uid="{00000000-0005-0000-0000-0000524C0000}"/>
    <cellStyle name="40 % - Markeringsfarve4 3 2 4 4" xfId="6893" xr:uid="{00000000-0005-0000-0000-0000534C0000}"/>
    <cellStyle name="40 % - Markeringsfarve4 3 2 4 4 2" xfId="11333" xr:uid="{00000000-0005-0000-0000-0000544C0000}"/>
    <cellStyle name="40 % - Markeringsfarve4 3 2 4 4 2 2" xfId="19096" xr:uid="{00000000-0005-0000-0000-0000554C0000}"/>
    <cellStyle name="40 % - Markeringsfarve4 3 2 4 4 2 2 2" xfId="37047" xr:uid="{00000000-0005-0000-0000-0000564C0000}"/>
    <cellStyle name="40 % - Markeringsfarve4 3 2 4 4 2 3" xfId="30046" xr:uid="{00000000-0005-0000-0000-0000574C0000}"/>
    <cellStyle name="40 % - Markeringsfarve4 3 2 4 4 3" xfId="15318" xr:uid="{00000000-0005-0000-0000-0000584C0000}"/>
    <cellStyle name="40 % - Markeringsfarve4 3 2 4 4 3 2" xfId="33275" xr:uid="{00000000-0005-0000-0000-0000594C0000}"/>
    <cellStyle name="40 % - Markeringsfarve4 3 2 4 4 4" xfId="26273" xr:uid="{00000000-0005-0000-0000-00005A4C0000}"/>
    <cellStyle name="40 % - Markeringsfarve4 3 2 4 5" xfId="8837" xr:uid="{00000000-0005-0000-0000-00005B4C0000}"/>
    <cellStyle name="40 % - Markeringsfarve4 3 2 4 5 2" xfId="16626" xr:uid="{00000000-0005-0000-0000-00005C4C0000}"/>
    <cellStyle name="40 % - Markeringsfarve4 3 2 4 5 2 2" xfId="34577" xr:uid="{00000000-0005-0000-0000-00005D4C0000}"/>
    <cellStyle name="40 % - Markeringsfarve4 3 2 4 5 3" xfId="27576" xr:uid="{00000000-0005-0000-0000-00005E4C0000}"/>
    <cellStyle name="40 % - Markeringsfarve4 3 2 4 6" xfId="15314" xr:uid="{00000000-0005-0000-0000-00005F4C0000}"/>
    <cellStyle name="40 % - Markeringsfarve4 3 2 4 6 2" xfId="33271" xr:uid="{00000000-0005-0000-0000-0000604C0000}"/>
    <cellStyle name="40 % - Markeringsfarve4 3 2 4 7" xfId="26269" xr:uid="{00000000-0005-0000-0000-0000614C0000}"/>
    <cellStyle name="40 % - Markeringsfarve4 3 2 5" xfId="6894" xr:uid="{00000000-0005-0000-0000-0000624C0000}"/>
    <cellStyle name="40 % - Markeringsfarve4 3 2 5 2" xfId="6895" xr:uid="{00000000-0005-0000-0000-0000634C0000}"/>
    <cellStyle name="40 % - Markeringsfarve4 3 2 5 2 2" xfId="6896" xr:uid="{00000000-0005-0000-0000-0000644C0000}"/>
    <cellStyle name="40 % - Markeringsfarve4 3 2 5 2 2 2" xfId="10920" xr:uid="{00000000-0005-0000-0000-0000654C0000}"/>
    <cellStyle name="40 % - Markeringsfarve4 3 2 5 2 2 2 2" xfId="18692" xr:uid="{00000000-0005-0000-0000-0000664C0000}"/>
    <cellStyle name="40 % - Markeringsfarve4 3 2 5 2 2 2 2 2" xfId="36643" xr:uid="{00000000-0005-0000-0000-0000674C0000}"/>
    <cellStyle name="40 % - Markeringsfarve4 3 2 5 2 2 2 3" xfId="29642" xr:uid="{00000000-0005-0000-0000-0000684C0000}"/>
    <cellStyle name="40 % - Markeringsfarve4 3 2 5 2 2 3" xfId="15321" xr:uid="{00000000-0005-0000-0000-0000694C0000}"/>
    <cellStyle name="40 % - Markeringsfarve4 3 2 5 2 2 3 2" xfId="33278" xr:uid="{00000000-0005-0000-0000-00006A4C0000}"/>
    <cellStyle name="40 % - Markeringsfarve4 3 2 5 2 2 4" xfId="26276" xr:uid="{00000000-0005-0000-0000-00006B4C0000}"/>
    <cellStyle name="40 % - Markeringsfarve4 3 2 5 2 3" xfId="9440" xr:uid="{00000000-0005-0000-0000-00006C4C0000}"/>
    <cellStyle name="40 % - Markeringsfarve4 3 2 5 2 3 2" xfId="17225" xr:uid="{00000000-0005-0000-0000-00006D4C0000}"/>
    <cellStyle name="40 % - Markeringsfarve4 3 2 5 2 3 2 2" xfId="35176" xr:uid="{00000000-0005-0000-0000-00006E4C0000}"/>
    <cellStyle name="40 % - Markeringsfarve4 3 2 5 2 3 3" xfId="28175" xr:uid="{00000000-0005-0000-0000-00006F4C0000}"/>
    <cellStyle name="40 % - Markeringsfarve4 3 2 5 2 4" xfId="15320" xr:uid="{00000000-0005-0000-0000-0000704C0000}"/>
    <cellStyle name="40 % - Markeringsfarve4 3 2 5 2 4 2" xfId="33277" xr:uid="{00000000-0005-0000-0000-0000714C0000}"/>
    <cellStyle name="40 % - Markeringsfarve4 3 2 5 2 5" xfId="26275" xr:uid="{00000000-0005-0000-0000-0000724C0000}"/>
    <cellStyle name="40 % - Markeringsfarve4 3 2 5 3" xfId="6897" xr:uid="{00000000-0005-0000-0000-0000734C0000}"/>
    <cellStyle name="40 % - Markeringsfarve4 3 2 5 3 2" xfId="10196" xr:uid="{00000000-0005-0000-0000-0000744C0000}"/>
    <cellStyle name="40 % - Markeringsfarve4 3 2 5 3 2 2" xfId="17977" xr:uid="{00000000-0005-0000-0000-0000754C0000}"/>
    <cellStyle name="40 % - Markeringsfarve4 3 2 5 3 2 2 2" xfId="35928" xr:uid="{00000000-0005-0000-0000-0000764C0000}"/>
    <cellStyle name="40 % - Markeringsfarve4 3 2 5 3 2 3" xfId="28927" xr:uid="{00000000-0005-0000-0000-0000774C0000}"/>
    <cellStyle name="40 % - Markeringsfarve4 3 2 5 3 3" xfId="15322" xr:uid="{00000000-0005-0000-0000-0000784C0000}"/>
    <cellStyle name="40 % - Markeringsfarve4 3 2 5 3 3 2" xfId="33279" xr:uid="{00000000-0005-0000-0000-0000794C0000}"/>
    <cellStyle name="40 % - Markeringsfarve4 3 2 5 3 4" xfId="26277" xr:uid="{00000000-0005-0000-0000-00007A4C0000}"/>
    <cellStyle name="40 % - Markeringsfarve4 3 2 5 4" xfId="6898" xr:uid="{00000000-0005-0000-0000-00007B4C0000}"/>
    <cellStyle name="40 % - Markeringsfarve4 3 2 5 4 2" xfId="11568" xr:uid="{00000000-0005-0000-0000-00007C4C0000}"/>
    <cellStyle name="40 % - Markeringsfarve4 3 2 5 4 2 2" xfId="19321" xr:uid="{00000000-0005-0000-0000-00007D4C0000}"/>
    <cellStyle name="40 % - Markeringsfarve4 3 2 5 4 2 2 2" xfId="37272" xr:uid="{00000000-0005-0000-0000-00007E4C0000}"/>
    <cellStyle name="40 % - Markeringsfarve4 3 2 5 4 2 3" xfId="30271" xr:uid="{00000000-0005-0000-0000-00007F4C0000}"/>
    <cellStyle name="40 % - Markeringsfarve4 3 2 5 4 3" xfId="15323" xr:uid="{00000000-0005-0000-0000-0000804C0000}"/>
    <cellStyle name="40 % - Markeringsfarve4 3 2 5 4 3 2" xfId="33280" xr:uid="{00000000-0005-0000-0000-0000814C0000}"/>
    <cellStyle name="40 % - Markeringsfarve4 3 2 5 4 4" xfId="26278" xr:uid="{00000000-0005-0000-0000-0000824C0000}"/>
    <cellStyle name="40 % - Markeringsfarve4 3 2 5 5" xfId="8838" xr:uid="{00000000-0005-0000-0000-0000834C0000}"/>
    <cellStyle name="40 % - Markeringsfarve4 3 2 5 5 2" xfId="16627" xr:uid="{00000000-0005-0000-0000-0000844C0000}"/>
    <cellStyle name="40 % - Markeringsfarve4 3 2 5 5 2 2" xfId="34578" xr:uid="{00000000-0005-0000-0000-0000854C0000}"/>
    <cellStyle name="40 % - Markeringsfarve4 3 2 5 5 3" xfId="27577" xr:uid="{00000000-0005-0000-0000-0000864C0000}"/>
    <cellStyle name="40 % - Markeringsfarve4 3 2 5 6" xfId="15319" xr:uid="{00000000-0005-0000-0000-0000874C0000}"/>
    <cellStyle name="40 % - Markeringsfarve4 3 2 5 6 2" xfId="33276" xr:uid="{00000000-0005-0000-0000-0000884C0000}"/>
    <cellStyle name="40 % - Markeringsfarve4 3 2 5 7" xfId="26274" xr:uid="{00000000-0005-0000-0000-0000894C0000}"/>
    <cellStyle name="40 % - Markeringsfarve4 3 2 6" xfId="6899" xr:uid="{00000000-0005-0000-0000-00008A4C0000}"/>
    <cellStyle name="40 % - Markeringsfarve4 3 2 6 2" xfId="6900" xr:uid="{00000000-0005-0000-0000-00008B4C0000}"/>
    <cellStyle name="40 % - Markeringsfarve4 3 2 6 2 2" xfId="6901" xr:uid="{00000000-0005-0000-0000-00008C4C0000}"/>
    <cellStyle name="40 % - Markeringsfarve4 3 2 6 2 2 2" xfId="11063" xr:uid="{00000000-0005-0000-0000-00008D4C0000}"/>
    <cellStyle name="40 % - Markeringsfarve4 3 2 6 2 2 2 2" xfId="18835" xr:uid="{00000000-0005-0000-0000-00008E4C0000}"/>
    <cellStyle name="40 % - Markeringsfarve4 3 2 6 2 2 2 2 2" xfId="36786" xr:uid="{00000000-0005-0000-0000-00008F4C0000}"/>
    <cellStyle name="40 % - Markeringsfarve4 3 2 6 2 2 2 3" xfId="29785" xr:uid="{00000000-0005-0000-0000-0000904C0000}"/>
    <cellStyle name="40 % - Markeringsfarve4 3 2 6 2 2 3" xfId="15326" xr:uid="{00000000-0005-0000-0000-0000914C0000}"/>
    <cellStyle name="40 % - Markeringsfarve4 3 2 6 2 2 3 2" xfId="33283" xr:uid="{00000000-0005-0000-0000-0000924C0000}"/>
    <cellStyle name="40 % - Markeringsfarve4 3 2 6 2 2 4" xfId="26281" xr:uid="{00000000-0005-0000-0000-0000934C0000}"/>
    <cellStyle name="40 % - Markeringsfarve4 3 2 6 2 3" xfId="9556" xr:uid="{00000000-0005-0000-0000-0000944C0000}"/>
    <cellStyle name="40 % - Markeringsfarve4 3 2 6 2 3 2" xfId="17341" xr:uid="{00000000-0005-0000-0000-0000954C0000}"/>
    <cellStyle name="40 % - Markeringsfarve4 3 2 6 2 3 2 2" xfId="35292" xr:uid="{00000000-0005-0000-0000-0000964C0000}"/>
    <cellStyle name="40 % - Markeringsfarve4 3 2 6 2 3 3" xfId="28291" xr:uid="{00000000-0005-0000-0000-0000974C0000}"/>
    <cellStyle name="40 % - Markeringsfarve4 3 2 6 2 4" xfId="15325" xr:uid="{00000000-0005-0000-0000-0000984C0000}"/>
    <cellStyle name="40 % - Markeringsfarve4 3 2 6 2 4 2" xfId="33282" xr:uid="{00000000-0005-0000-0000-0000994C0000}"/>
    <cellStyle name="40 % - Markeringsfarve4 3 2 6 2 5" xfId="26280" xr:uid="{00000000-0005-0000-0000-00009A4C0000}"/>
    <cellStyle name="40 % - Markeringsfarve4 3 2 6 3" xfId="6902" xr:uid="{00000000-0005-0000-0000-00009B4C0000}"/>
    <cellStyle name="40 % - Markeringsfarve4 3 2 6 3 2" xfId="10340" xr:uid="{00000000-0005-0000-0000-00009C4C0000}"/>
    <cellStyle name="40 % - Markeringsfarve4 3 2 6 3 2 2" xfId="18121" xr:uid="{00000000-0005-0000-0000-00009D4C0000}"/>
    <cellStyle name="40 % - Markeringsfarve4 3 2 6 3 2 2 2" xfId="36072" xr:uid="{00000000-0005-0000-0000-00009E4C0000}"/>
    <cellStyle name="40 % - Markeringsfarve4 3 2 6 3 2 3" xfId="29071" xr:uid="{00000000-0005-0000-0000-00009F4C0000}"/>
    <cellStyle name="40 % - Markeringsfarve4 3 2 6 3 3" xfId="15327" xr:uid="{00000000-0005-0000-0000-0000A04C0000}"/>
    <cellStyle name="40 % - Markeringsfarve4 3 2 6 3 3 2" xfId="33284" xr:uid="{00000000-0005-0000-0000-0000A14C0000}"/>
    <cellStyle name="40 % - Markeringsfarve4 3 2 6 3 4" xfId="26282" xr:uid="{00000000-0005-0000-0000-0000A24C0000}"/>
    <cellStyle name="40 % - Markeringsfarve4 3 2 6 4" xfId="6903" xr:uid="{00000000-0005-0000-0000-0000A34C0000}"/>
    <cellStyle name="40 % - Markeringsfarve4 3 2 6 4 2" xfId="11291" xr:uid="{00000000-0005-0000-0000-0000A44C0000}"/>
    <cellStyle name="40 % - Markeringsfarve4 3 2 6 4 2 2" xfId="19055" xr:uid="{00000000-0005-0000-0000-0000A54C0000}"/>
    <cellStyle name="40 % - Markeringsfarve4 3 2 6 4 2 2 2" xfId="37006" xr:uid="{00000000-0005-0000-0000-0000A64C0000}"/>
    <cellStyle name="40 % - Markeringsfarve4 3 2 6 4 2 3" xfId="30005" xr:uid="{00000000-0005-0000-0000-0000A74C0000}"/>
    <cellStyle name="40 % - Markeringsfarve4 3 2 6 4 3" xfId="15328" xr:uid="{00000000-0005-0000-0000-0000A84C0000}"/>
    <cellStyle name="40 % - Markeringsfarve4 3 2 6 4 3 2" xfId="33285" xr:uid="{00000000-0005-0000-0000-0000A94C0000}"/>
    <cellStyle name="40 % - Markeringsfarve4 3 2 6 4 4" xfId="26283" xr:uid="{00000000-0005-0000-0000-0000AA4C0000}"/>
    <cellStyle name="40 % - Markeringsfarve4 3 2 6 5" xfId="8839" xr:uid="{00000000-0005-0000-0000-0000AB4C0000}"/>
    <cellStyle name="40 % - Markeringsfarve4 3 2 6 5 2" xfId="16628" xr:uid="{00000000-0005-0000-0000-0000AC4C0000}"/>
    <cellStyle name="40 % - Markeringsfarve4 3 2 6 5 2 2" xfId="34579" xr:uid="{00000000-0005-0000-0000-0000AD4C0000}"/>
    <cellStyle name="40 % - Markeringsfarve4 3 2 6 5 3" xfId="27578" xr:uid="{00000000-0005-0000-0000-0000AE4C0000}"/>
    <cellStyle name="40 % - Markeringsfarve4 3 2 6 6" xfId="15324" xr:uid="{00000000-0005-0000-0000-0000AF4C0000}"/>
    <cellStyle name="40 % - Markeringsfarve4 3 2 6 6 2" xfId="33281" xr:uid="{00000000-0005-0000-0000-0000B04C0000}"/>
    <cellStyle name="40 % - Markeringsfarve4 3 2 6 7" xfId="26279" xr:uid="{00000000-0005-0000-0000-0000B14C0000}"/>
    <cellStyle name="40 % - Markeringsfarve4 3 2 7" xfId="6904" xr:uid="{00000000-0005-0000-0000-0000B24C0000}"/>
    <cellStyle name="40 % - Markeringsfarve4 3 2 7 2" xfId="6905" xr:uid="{00000000-0005-0000-0000-0000B34C0000}"/>
    <cellStyle name="40 % - Markeringsfarve4 3 2 7 2 2" xfId="10446" xr:uid="{00000000-0005-0000-0000-0000B44C0000}"/>
    <cellStyle name="40 % - Markeringsfarve4 3 2 7 2 2 2" xfId="18218" xr:uid="{00000000-0005-0000-0000-0000B54C0000}"/>
    <cellStyle name="40 % - Markeringsfarve4 3 2 7 2 2 2 2" xfId="36169" xr:uid="{00000000-0005-0000-0000-0000B64C0000}"/>
    <cellStyle name="40 % - Markeringsfarve4 3 2 7 2 2 3" xfId="29168" xr:uid="{00000000-0005-0000-0000-0000B74C0000}"/>
    <cellStyle name="40 % - Markeringsfarve4 3 2 7 2 3" xfId="15330" xr:uid="{00000000-0005-0000-0000-0000B84C0000}"/>
    <cellStyle name="40 % - Markeringsfarve4 3 2 7 2 3 2" xfId="33287" xr:uid="{00000000-0005-0000-0000-0000B94C0000}"/>
    <cellStyle name="40 % - Markeringsfarve4 3 2 7 2 4" xfId="26285" xr:uid="{00000000-0005-0000-0000-0000BA4C0000}"/>
    <cellStyle name="40 % - Markeringsfarve4 3 2 7 3" xfId="9040" xr:uid="{00000000-0005-0000-0000-0000BB4C0000}"/>
    <cellStyle name="40 % - Markeringsfarve4 3 2 7 3 2" xfId="16828" xr:uid="{00000000-0005-0000-0000-0000BC4C0000}"/>
    <cellStyle name="40 % - Markeringsfarve4 3 2 7 3 2 2" xfId="34779" xr:uid="{00000000-0005-0000-0000-0000BD4C0000}"/>
    <cellStyle name="40 % - Markeringsfarve4 3 2 7 3 3" xfId="27778" xr:uid="{00000000-0005-0000-0000-0000BE4C0000}"/>
    <cellStyle name="40 % - Markeringsfarve4 3 2 7 4" xfId="15329" xr:uid="{00000000-0005-0000-0000-0000BF4C0000}"/>
    <cellStyle name="40 % - Markeringsfarve4 3 2 7 4 2" xfId="33286" xr:uid="{00000000-0005-0000-0000-0000C04C0000}"/>
    <cellStyle name="40 % - Markeringsfarve4 3 2 7 5" xfId="26284" xr:uid="{00000000-0005-0000-0000-0000C14C0000}"/>
    <cellStyle name="40 % - Markeringsfarve4 3 2 8" xfId="6906" xr:uid="{00000000-0005-0000-0000-0000C24C0000}"/>
    <cellStyle name="40 % - Markeringsfarve4 3 2 8 2" xfId="9674" xr:uid="{00000000-0005-0000-0000-0000C34C0000}"/>
    <cellStyle name="40 % - Markeringsfarve4 3 2 8 2 2" xfId="17456" xr:uid="{00000000-0005-0000-0000-0000C44C0000}"/>
    <cellStyle name="40 % - Markeringsfarve4 3 2 8 2 2 2" xfId="35407" xr:uid="{00000000-0005-0000-0000-0000C54C0000}"/>
    <cellStyle name="40 % - Markeringsfarve4 3 2 8 2 3" xfId="28406" xr:uid="{00000000-0005-0000-0000-0000C64C0000}"/>
    <cellStyle name="40 % - Markeringsfarve4 3 2 8 3" xfId="15331" xr:uid="{00000000-0005-0000-0000-0000C74C0000}"/>
    <cellStyle name="40 % - Markeringsfarve4 3 2 8 3 2" xfId="33288" xr:uid="{00000000-0005-0000-0000-0000C84C0000}"/>
    <cellStyle name="40 % - Markeringsfarve4 3 2 8 4" xfId="26286" xr:uid="{00000000-0005-0000-0000-0000C94C0000}"/>
    <cellStyle name="40 % - Markeringsfarve4 3 2 9" xfId="6907" xr:uid="{00000000-0005-0000-0000-0000CA4C0000}"/>
    <cellStyle name="40 % - Markeringsfarve4 3 2 9 2" xfId="11663" xr:uid="{00000000-0005-0000-0000-0000CB4C0000}"/>
    <cellStyle name="40 % - Markeringsfarve4 3 2 9 2 2" xfId="19410" xr:uid="{00000000-0005-0000-0000-0000CC4C0000}"/>
    <cellStyle name="40 % - Markeringsfarve4 3 2 9 2 2 2" xfId="37361" xr:uid="{00000000-0005-0000-0000-0000CD4C0000}"/>
    <cellStyle name="40 % - Markeringsfarve4 3 2 9 2 3" xfId="30360" xr:uid="{00000000-0005-0000-0000-0000CE4C0000}"/>
    <cellStyle name="40 % - Markeringsfarve4 3 2 9 3" xfId="15332" xr:uid="{00000000-0005-0000-0000-0000CF4C0000}"/>
    <cellStyle name="40 % - Markeringsfarve4 3 2 9 3 2" xfId="33289" xr:uid="{00000000-0005-0000-0000-0000D04C0000}"/>
    <cellStyle name="40 % - Markeringsfarve4 3 2 9 4" xfId="26287" xr:uid="{00000000-0005-0000-0000-0000D14C0000}"/>
    <cellStyle name="40 % - Markeringsfarve4 3 3" xfId="6908" xr:uid="{00000000-0005-0000-0000-0000D24C0000}"/>
    <cellStyle name="40 % - Markeringsfarve4 3 3 10" xfId="8840" xr:uid="{00000000-0005-0000-0000-0000D34C0000}"/>
    <cellStyle name="40 % - Markeringsfarve4 3 3 10 2" xfId="16629" xr:uid="{00000000-0005-0000-0000-0000D44C0000}"/>
    <cellStyle name="40 % - Markeringsfarve4 3 3 10 2 2" xfId="34580" xr:uid="{00000000-0005-0000-0000-0000D54C0000}"/>
    <cellStyle name="40 % - Markeringsfarve4 3 3 10 3" xfId="27579" xr:uid="{00000000-0005-0000-0000-0000D64C0000}"/>
    <cellStyle name="40 % - Markeringsfarve4 3 3 11" xfId="15333" xr:uid="{00000000-0005-0000-0000-0000D74C0000}"/>
    <cellStyle name="40 % - Markeringsfarve4 3 3 11 2" xfId="33290" xr:uid="{00000000-0005-0000-0000-0000D84C0000}"/>
    <cellStyle name="40 % - Markeringsfarve4 3 3 12" xfId="26288" xr:uid="{00000000-0005-0000-0000-0000D94C0000}"/>
    <cellStyle name="40 % - Markeringsfarve4 3 3 2" xfId="6909" xr:uid="{00000000-0005-0000-0000-0000DA4C0000}"/>
    <cellStyle name="40 % - Markeringsfarve4 3 3 2 2" xfId="6910" xr:uid="{00000000-0005-0000-0000-0000DB4C0000}"/>
    <cellStyle name="40 % - Markeringsfarve4 3 3 2 2 2" xfId="6911" xr:uid="{00000000-0005-0000-0000-0000DC4C0000}"/>
    <cellStyle name="40 % - Markeringsfarve4 3 3 2 2 2 2" xfId="10604" xr:uid="{00000000-0005-0000-0000-0000DD4C0000}"/>
    <cellStyle name="40 % - Markeringsfarve4 3 3 2 2 2 2 2" xfId="18376" xr:uid="{00000000-0005-0000-0000-0000DE4C0000}"/>
    <cellStyle name="40 % - Markeringsfarve4 3 3 2 2 2 2 2 2" xfId="36327" xr:uid="{00000000-0005-0000-0000-0000DF4C0000}"/>
    <cellStyle name="40 % - Markeringsfarve4 3 3 2 2 2 2 3" xfId="29326" xr:uid="{00000000-0005-0000-0000-0000E04C0000}"/>
    <cellStyle name="40 % - Markeringsfarve4 3 3 2 2 2 3" xfId="15336" xr:uid="{00000000-0005-0000-0000-0000E14C0000}"/>
    <cellStyle name="40 % - Markeringsfarve4 3 3 2 2 2 3 2" xfId="33293" xr:uid="{00000000-0005-0000-0000-0000E24C0000}"/>
    <cellStyle name="40 % - Markeringsfarve4 3 3 2 2 2 4" xfId="26291" xr:uid="{00000000-0005-0000-0000-0000E34C0000}"/>
    <cellStyle name="40 % - Markeringsfarve4 3 3 2 2 3" xfId="9172" xr:uid="{00000000-0005-0000-0000-0000E44C0000}"/>
    <cellStyle name="40 % - Markeringsfarve4 3 3 2 2 3 2" xfId="16960" xr:uid="{00000000-0005-0000-0000-0000E54C0000}"/>
    <cellStyle name="40 % - Markeringsfarve4 3 3 2 2 3 2 2" xfId="34911" xr:uid="{00000000-0005-0000-0000-0000E64C0000}"/>
    <cellStyle name="40 % - Markeringsfarve4 3 3 2 2 3 3" xfId="27910" xr:uid="{00000000-0005-0000-0000-0000E74C0000}"/>
    <cellStyle name="40 % - Markeringsfarve4 3 3 2 2 4" xfId="15335" xr:uid="{00000000-0005-0000-0000-0000E84C0000}"/>
    <cellStyle name="40 % - Markeringsfarve4 3 3 2 2 4 2" xfId="33292" xr:uid="{00000000-0005-0000-0000-0000E94C0000}"/>
    <cellStyle name="40 % - Markeringsfarve4 3 3 2 2 5" xfId="26290" xr:uid="{00000000-0005-0000-0000-0000EA4C0000}"/>
    <cellStyle name="40 % - Markeringsfarve4 3 3 2 3" xfId="6912" xr:uid="{00000000-0005-0000-0000-0000EB4C0000}"/>
    <cellStyle name="40 % - Markeringsfarve4 3 3 2 3 2" xfId="9834" xr:uid="{00000000-0005-0000-0000-0000EC4C0000}"/>
    <cellStyle name="40 % - Markeringsfarve4 3 3 2 3 2 2" xfId="17616" xr:uid="{00000000-0005-0000-0000-0000ED4C0000}"/>
    <cellStyle name="40 % - Markeringsfarve4 3 3 2 3 2 2 2" xfId="35567" xr:uid="{00000000-0005-0000-0000-0000EE4C0000}"/>
    <cellStyle name="40 % - Markeringsfarve4 3 3 2 3 2 3" xfId="28566" xr:uid="{00000000-0005-0000-0000-0000EF4C0000}"/>
    <cellStyle name="40 % - Markeringsfarve4 3 3 2 3 3" xfId="15337" xr:uid="{00000000-0005-0000-0000-0000F04C0000}"/>
    <cellStyle name="40 % - Markeringsfarve4 3 3 2 3 3 2" xfId="33294" xr:uid="{00000000-0005-0000-0000-0000F14C0000}"/>
    <cellStyle name="40 % - Markeringsfarve4 3 3 2 3 4" xfId="26292" xr:uid="{00000000-0005-0000-0000-0000F24C0000}"/>
    <cellStyle name="40 % - Markeringsfarve4 3 3 2 4" xfId="6913" xr:uid="{00000000-0005-0000-0000-0000F34C0000}"/>
    <cellStyle name="40 % - Markeringsfarve4 3 3 2 4 2" xfId="11179" xr:uid="{00000000-0005-0000-0000-0000F44C0000}"/>
    <cellStyle name="40 % - Markeringsfarve4 3 3 2 4 2 2" xfId="18944" xr:uid="{00000000-0005-0000-0000-0000F54C0000}"/>
    <cellStyle name="40 % - Markeringsfarve4 3 3 2 4 2 2 2" xfId="36895" xr:uid="{00000000-0005-0000-0000-0000F64C0000}"/>
    <cellStyle name="40 % - Markeringsfarve4 3 3 2 4 2 3" xfId="29894" xr:uid="{00000000-0005-0000-0000-0000F74C0000}"/>
    <cellStyle name="40 % - Markeringsfarve4 3 3 2 4 3" xfId="15338" xr:uid="{00000000-0005-0000-0000-0000F84C0000}"/>
    <cellStyle name="40 % - Markeringsfarve4 3 3 2 4 3 2" xfId="33295" xr:uid="{00000000-0005-0000-0000-0000F94C0000}"/>
    <cellStyle name="40 % - Markeringsfarve4 3 3 2 4 4" xfId="26293" xr:uid="{00000000-0005-0000-0000-0000FA4C0000}"/>
    <cellStyle name="40 % - Markeringsfarve4 3 3 2 5" xfId="8841" xr:uid="{00000000-0005-0000-0000-0000FB4C0000}"/>
    <cellStyle name="40 % - Markeringsfarve4 3 3 2 5 2" xfId="16630" xr:uid="{00000000-0005-0000-0000-0000FC4C0000}"/>
    <cellStyle name="40 % - Markeringsfarve4 3 3 2 5 2 2" xfId="34581" xr:uid="{00000000-0005-0000-0000-0000FD4C0000}"/>
    <cellStyle name="40 % - Markeringsfarve4 3 3 2 5 3" xfId="27580" xr:uid="{00000000-0005-0000-0000-0000FE4C0000}"/>
    <cellStyle name="40 % - Markeringsfarve4 3 3 2 6" xfId="15334" xr:uid="{00000000-0005-0000-0000-0000FF4C0000}"/>
    <cellStyle name="40 % - Markeringsfarve4 3 3 2 6 2" xfId="33291" xr:uid="{00000000-0005-0000-0000-0000004D0000}"/>
    <cellStyle name="40 % - Markeringsfarve4 3 3 2 7" xfId="26289" xr:uid="{00000000-0005-0000-0000-0000014D0000}"/>
    <cellStyle name="40 % - Markeringsfarve4 3 3 3" xfId="6914" xr:uid="{00000000-0005-0000-0000-0000024D0000}"/>
    <cellStyle name="40 % - Markeringsfarve4 3 3 3 2" xfId="6915" xr:uid="{00000000-0005-0000-0000-0000034D0000}"/>
    <cellStyle name="40 % - Markeringsfarve4 3 3 3 2 2" xfId="6916" xr:uid="{00000000-0005-0000-0000-0000044D0000}"/>
    <cellStyle name="40 % - Markeringsfarve4 3 3 3 2 2 2" xfId="10710" xr:uid="{00000000-0005-0000-0000-0000054D0000}"/>
    <cellStyle name="40 % - Markeringsfarve4 3 3 3 2 2 2 2" xfId="18482" xr:uid="{00000000-0005-0000-0000-0000064D0000}"/>
    <cellStyle name="40 % - Markeringsfarve4 3 3 3 2 2 2 2 2" xfId="36433" xr:uid="{00000000-0005-0000-0000-0000074D0000}"/>
    <cellStyle name="40 % - Markeringsfarve4 3 3 3 2 2 2 3" xfId="29432" xr:uid="{00000000-0005-0000-0000-0000084D0000}"/>
    <cellStyle name="40 % - Markeringsfarve4 3 3 3 2 2 3" xfId="15341" xr:uid="{00000000-0005-0000-0000-0000094D0000}"/>
    <cellStyle name="40 % - Markeringsfarve4 3 3 3 2 2 3 2" xfId="33298" xr:uid="{00000000-0005-0000-0000-00000A4D0000}"/>
    <cellStyle name="40 % - Markeringsfarve4 3 3 3 2 2 4" xfId="26296" xr:uid="{00000000-0005-0000-0000-00000B4D0000}"/>
    <cellStyle name="40 % - Markeringsfarve4 3 3 3 2 3" xfId="9256" xr:uid="{00000000-0005-0000-0000-00000C4D0000}"/>
    <cellStyle name="40 % - Markeringsfarve4 3 3 3 2 3 2" xfId="17044" xr:uid="{00000000-0005-0000-0000-00000D4D0000}"/>
    <cellStyle name="40 % - Markeringsfarve4 3 3 3 2 3 2 2" xfId="34995" xr:uid="{00000000-0005-0000-0000-00000E4D0000}"/>
    <cellStyle name="40 % - Markeringsfarve4 3 3 3 2 3 3" xfId="27994" xr:uid="{00000000-0005-0000-0000-00000F4D0000}"/>
    <cellStyle name="40 % - Markeringsfarve4 3 3 3 2 4" xfId="15340" xr:uid="{00000000-0005-0000-0000-0000104D0000}"/>
    <cellStyle name="40 % - Markeringsfarve4 3 3 3 2 4 2" xfId="33297" xr:uid="{00000000-0005-0000-0000-0000114D0000}"/>
    <cellStyle name="40 % - Markeringsfarve4 3 3 3 2 5" xfId="26295" xr:uid="{00000000-0005-0000-0000-0000124D0000}"/>
    <cellStyle name="40 % - Markeringsfarve4 3 3 3 3" xfId="6917" xr:uid="{00000000-0005-0000-0000-0000134D0000}"/>
    <cellStyle name="40 % - Markeringsfarve4 3 3 3 3 2" xfId="9940" xr:uid="{00000000-0005-0000-0000-0000144D0000}"/>
    <cellStyle name="40 % - Markeringsfarve4 3 3 3 3 2 2" xfId="17722" xr:uid="{00000000-0005-0000-0000-0000154D0000}"/>
    <cellStyle name="40 % - Markeringsfarve4 3 3 3 3 2 2 2" xfId="35673" xr:uid="{00000000-0005-0000-0000-0000164D0000}"/>
    <cellStyle name="40 % - Markeringsfarve4 3 3 3 3 2 3" xfId="28672" xr:uid="{00000000-0005-0000-0000-0000174D0000}"/>
    <cellStyle name="40 % - Markeringsfarve4 3 3 3 3 3" xfId="15342" xr:uid="{00000000-0005-0000-0000-0000184D0000}"/>
    <cellStyle name="40 % - Markeringsfarve4 3 3 3 3 3 2" xfId="33299" xr:uid="{00000000-0005-0000-0000-0000194D0000}"/>
    <cellStyle name="40 % - Markeringsfarve4 3 3 3 3 4" xfId="26297" xr:uid="{00000000-0005-0000-0000-00001A4D0000}"/>
    <cellStyle name="40 % - Markeringsfarve4 3 3 3 4" xfId="6918" xr:uid="{00000000-0005-0000-0000-00001B4D0000}"/>
    <cellStyle name="40 % - Markeringsfarve4 3 3 3 4 2" xfId="11476" xr:uid="{00000000-0005-0000-0000-00001C4D0000}"/>
    <cellStyle name="40 % - Markeringsfarve4 3 3 3 4 2 2" xfId="19234" xr:uid="{00000000-0005-0000-0000-00001D4D0000}"/>
    <cellStyle name="40 % - Markeringsfarve4 3 3 3 4 2 2 2" xfId="37185" xr:uid="{00000000-0005-0000-0000-00001E4D0000}"/>
    <cellStyle name="40 % - Markeringsfarve4 3 3 3 4 2 3" xfId="30184" xr:uid="{00000000-0005-0000-0000-00001F4D0000}"/>
    <cellStyle name="40 % - Markeringsfarve4 3 3 3 4 3" xfId="15343" xr:uid="{00000000-0005-0000-0000-0000204D0000}"/>
    <cellStyle name="40 % - Markeringsfarve4 3 3 3 4 3 2" xfId="33300" xr:uid="{00000000-0005-0000-0000-0000214D0000}"/>
    <cellStyle name="40 % - Markeringsfarve4 3 3 3 4 4" xfId="26298" xr:uid="{00000000-0005-0000-0000-0000224D0000}"/>
    <cellStyle name="40 % - Markeringsfarve4 3 3 3 5" xfId="8842" xr:uid="{00000000-0005-0000-0000-0000234D0000}"/>
    <cellStyle name="40 % - Markeringsfarve4 3 3 3 5 2" xfId="16631" xr:uid="{00000000-0005-0000-0000-0000244D0000}"/>
    <cellStyle name="40 % - Markeringsfarve4 3 3 3 5 2 2" xfId="34582" xr:uid="{00000000-0005-0000-0000-0000254D0000}"/>
    <cellStyle name="40 % - Markeringsfarve4 3 3 3 5 3" xfId="27581" xr:uid="{00000000-0005-0000-0000-0000264D0000}"/>
    <cellStyle name="40 % - Markeringsfarve4 3 3 3 6" xfId="15339" xr:uid="{00000000-0005-0000-0000-0000274D0000}"/>
    <cellStyle name="40 % - Markeringsfarve4 3 3 3 6 2" xfId="33296" xr:uid="{00000000-0005-0000-0000-0000284D0000}"/>
    <cellStyle name="40 % - Markeringsfarve4 3 3 3 7" xfId="26294" xr:uid="{00000000-0005-0000-0000-0000294D0000}"/>
    <cellStyle name="40 % - Markeringsfarve4 3 3 4" xfId="6919" xr:uid="{00000000-0005-0000-0000-00002A4D0000}"/>
    <cellStyle name="40 % - Markeringsfarve4 3 3 4 2" xfId="6920" xr:uid="{00000000-0005-0000-0000-00002B4D0000}"/>
    <cellStyle name="40 % - Markeringsfarve4 3 3 4 2 2" xfId="6921" xr:uid="{00000000-0005-0000-0000-00002C4D0000}"/>
    <cellStyle name="40 % - Markeringsfarve4 3 3 4 2 2 2" xfId="10842" xr:uid="{00000000-0005-0000-0000-00002D4D0000}"/>
    <cellStyle name="40 % - Markeringsfarve4 3 3 4 2 2 2 2" xfId="18614" xr:uid="{00000000-0005-0000-0000-00002E4D0000}"/>
    <cellStyle name="40 % - Markeringsfarve4 3 3 4 2 2 2 2 2" xfId="36565" xr:uid="{00000000-0005-0000-0000-00002F4D0000}"/>
    <cellStyle name="40 % - Markeringsfarve4 3 3 4 2 2 2 3" xfId="29564" xr:uid="{00000000-0005-0000-0000-0000304D0000}"/>
    <cellStyle name="40 % - Markeringsfarve4 3 3 4 2 2 3" xfId="15346" xr:uid="{00000000-0005-0000-0000-0000314D0000}"/>
    <cellStyle name="40 % - Markeringsfarve4 3 3 4 2 2 3 2" xfId="33303" xr:uid="{00000000-0005-0000-0000-0000324D0000}"/>
    <cellStyle name="40 % - Markeringsfarve4 3 3 4 2 2 4" xfId="26301" xr:uid="{00000000-0005-0000-0000-0000334D0000}"/>
    <cellStyle name="40 % - Markeringsfarve4 3 3 4 2 3" xfId="9374" xr:uid="{00000000-0005-0000-0000-0000344D0000}"/>
    <cellStyle name="40 % - Markeringsfarve4 3 3 4 2 3 2" xfId="17159" xr:uid="{00000000-0005-0000-0000-0000354D0000}"/>
    <cellStyle name="40 % - Markeringsfarve4 3 3 4 2 3 2 2" xfId="35110" xr:uid="{00000000-0005-0000-0000-0000364D0000}"/>
    <cellStyle name="40 % - Markeringsfarve4 3 3 4 2 3 3" xfId="28109" xr:uid="{00000000-0005-0000-0000-0000374D0000}"/>
    <cellStyle name="40 % - Markeringsfarve4 3 3 4 2 4" xfId="15345" xr:uid="{00000000-0005-0000-0000-0000384D0000}"/>
    <cellStyle name="40 % - Markeringsfarve4 3 3 4 2 4 2" xfId="33302" xr:uid="{00000000-0005-0000-0000-0000394D0000}"/>
    <cellStyle name="40 % - Markeringsfarve4 3 3 4 2 5" xfId="26300" xr:uid="{00000000-0005-0000-0000-00003A4D0000}"/>
    <cellStyle name="40 % - Markeringsfarve4 3 3 4 3" xfId="6922" xr:uid="{00000000-0005-0000-0000-00003B4D0000}"/>
    <cellStyle name="40 % - Markeringsfarve4 3 3 4 3 2" xfId="10118" xr:uid="{00000000-0005-0000-0000-00003C4D0000}"/>
    <cellStyle name="40 % - Markeringsfarve4 3 3 4 3 2 2" xfId="17899" xr:uid="{00000000-0005-0000-0000-00003D4D0000}"/>
    <cellStyle name="40 % - Markeringsfarve4 3 3 4 3 2 2 2" xfId="35850" xr:uid="{00000000-0005-0000-0000-00003E4D0000}"/>
    <cellStyle name="40 % - Markeringsfarve4 3 3 4 3 2 3" xfId="28849" xr:uid="{00000000-0005-0000-0000-00003F4D0000}"/>
    <cellStyle name="40 % - Markeringsfarve4 3 3 4 3 3" xfId="15347" xr:uid="{00000000-0005-0000-0000-0000404D0000}"/>
    <cellStyle name="40 % - Markeringsfarve4 3 3 4 3 3 2" xfId="33304" xr:uid="{00000000-0005-0000-0000-0000414D0000}"/>
    <cellStyle name="40 % - Markeringsfarve4 3 3 4 3 4" xfId="26302" xr:uid="{00000000-0005-0000-0000-0000424D0000}"/>
    <cellStyle name="40 % - Markeringsfarve4 3 3 4 4" xfId="6923" xr:uid="{00000000-0005-0000-0000-0000434D0000}"/>
    <cellStyle name="40 % - Markeringsfarve4 3 3 4 4 2" xfId="11125" xr:uid="{00000000-0005-0000-0000-0000444D0000}"/>
    <cellStyle name="40 % - Markeringsfarve4 3 3 4 4 2 2" xfId="18893" xr:uid="{00000000-0005-0000-0000-0000454D0000}"/>
    <cellStyle name="40 % - Markeringsfarve4 3 3 4 4 2 2 2" xfId="36844" xr:uid="{00000000-0005-0000-0000-0000464D0000}"/>
    <cellStyle name="40 % - Markeringsfarve4 3 3 4 4 2 3" xfId="29843" xr:uid="{00000000-0005-0000-0000-0000474D0000}"/>
    <cellStyle name="40 % - Markeringsfarve4 3 3 4 4 3" xfId="15348" xr:uid="{00000000-0005-0000-0000-0000484D0000}"/>
    <cellStyle name="40 % - Markeringsfarve4 3 3 4 4 3 2" xfId="33305" xr:uid="{00000000-0005-0000-0000-0000494D0000}"/>
    <cellStyle name="40 % - Markeringsfarve4 3 3 4 4 4" xfId="26303" xr:uid="{00000000-0005-0000-0000-00004A4D0000}"/>
    <cellStyle name="40 % - Markeringsfarve4 3 3 4 5" xfId="8843" xr:uid="{00000000-0005-0000-0000-00004B4D0000}"/>
    <cellStyle name="40 % - Markeringsfarve4 3 3 4 5 2" xfId="16632" xr:uid="{00000000-0005-0000-0000-00004C4D0000}"/>
    <cellStyle name="40 % - Markeringsfarve4 3 3 4 5 2 2" xfId="34583" xr:uid="{00000000-0005-0000-0000-00004D4D0000}"/>
    <cellStyle name="40 % - Markeringsfarve4 3 3 4 5 3" xfId="27582" xr:uid="{00000000-0005-0000-0000-00004E4D0000}"/>
    <cellStyle name="40 % - Markeringsfarve4 3 3 4 6" xfId="15344" xr:uid="{00000000-0005-0000-0000-00004F4D0000}"/>
    <cellStyle name="40 % - Markeringsfarve4 3 3 4 6 2" xfId="33301" xr:uid="{00000000-0005-0000-0000-0000504D0000}"/>
    <cellStyle name="40 % - Markeringsfarve4 3 3 4 7" xfId="26299" xr:uid="{00000000-0005-0000-0000-0000514D0000}"/>
    <cellStyle name="40 % - Markeringsfarve4 3 3 5" xfId="6924" xr:uid="{00000000-0005-0000-0000-0000524D0000}"/>
    <cellStyle name="40 % - Markeringsfarve4 3 3 5 2" xfId="6925" xr:uid="{00000000-0005-0000-0000-0000534D0000}"/>
    <cellStyle name="40 % - Markeringsfarve4 3 3 5 2 2" xfId="6926" xr:uid="{00000000-0005-0000-0000-0000544D0000}"/>
    <cellStyle name="40 % - Markeringsfarve4 3 3 5 2 2 2" xfId="10959" xr:uid="{00000000-0005-0000-0000-0000554D0000}"/>
    <cellStyle name="40 % - Markeringsfarve4 3 3 5 2 2 2 2" xfId="18731" xr:uid="{00000000-0005-0000-0000-0000564D0000}"/>
    <cellStyle name="40 % - Markeringsfarve4 3 3 5 2 2 2 2 2" xfId="36682" xr:uid="{00000000-0005-0000-0000-0000574D0000}"/>
    <cellStyle name="40 % - Markeringsfarve4 3 3 5 2 2 2 3" xfId="29681" xr:uid="{00000000-0005-0000-0000-0000584D0000}"/>
    <cellStyle name="40 % - Markeringsfarve4 3 3 5 2 2 3" xfId="15351" xr:uid="{00000000-0005-0000-0000-0000594D0000}"/>
    <cellStyle name="40 % - Markeringsfarve4 3 3 5 2 2 3 2" xfId="33308" xr:uid="{00000000-0005-0000-0000-00005A4D0000}"/>
    <cellStyle name="40 % - Markeringsfarve4 3 3 5 2 2 4" xfId="26306" xr:uid="{00000000-0005-0000-0000-00005B4D0000}"/>
    <cellStyle name="40 % - Markeringsfarve4 3 3 5 2 3" xfId="9473" xr:uid="{00000000-0005-0000-0000-00005C4D0000}"/>
    <cellStyle name="40 % - Markeringsfarve4 3 3 5 2 3 2" xfId="17258" xr:uid="{00000000-0005-0000-0000-00005D4D0000}"/>
    <cellStyle name="40 % - Markeringsfarve4 3 3 5 2 3 2 2" xfId="35209" xr:uid="{00000000-0005-0000-0000-00005E4D0000}"/>
    <cellStyle name="40 % - Markeringsfarve4 3 3 5 2 3 3" xfId="28208" xr:uid="{00000000-0005-0000-0000-00005F4D0000}"/>
    <cellStyle name="40 % - Markeringsfarve4 3 3 5 2 4" xfId="15350" xr:uid="{00000000-0005-0000-0000-0000604D0000}"/>
    <cellStyle name="40 % - Markeringsfarve4 3 3 5 2 4 2" xfId="33307" xr:uid="{00000000-0005-0000-0000-0000614D0000}"/>
    <cellStyle name="40 % - Markeringsfarve4 3 3 5 2 5" xfId="26305" xr:uid="{00000000-0005-0000-0000-0000624D0000}"/>
    <cellStyle name="40 % - Markeringsfarve4 3 3 5 3" xfId="6927" xr:uid="{00000000-0005-0000-0000-0000634D0000}"/>
    <cellStyle name="40 % - Markeringsfarve4 3 3 5 3 2" xfId="10235" xr:uid="{00000000-0005-0000-0000-0000644D0000}"/>
    <cellStyle name="40 % - Markeringsfarve4 3 3 5 3 2 2" xfId="18016" xr:uid="{00000000-0005-0000-0000-0000654D0000}"/>
    <cellStyle name="40 % - Markeringsfarve4 3 3 5 3 2 2 2" xfId="35967" xr:uid="{00000000-0005-0000-0000-0000664D0000}"/>
    <cellStyle name="40 % - Markeringsfarve4 3 3 5 3 2 3" xfId="28966" xr:uid="{00000000-0005-0000-0000-0000674D0000}"/>
    <cellStyle name="40 % - Markeringsfarve4 3 3 5 3 3" xfId="15352" xr:uid="{00000000-0005-0000-0000-0000684D0000}"/>
    <cellStyle name="40 % - Markeringsfarve4 3 3 5 3 3 2" xfId="33309" xr:uid="{00000000-0005-0000-0000-0000694D0000}"/>
    <cellStyle name="40 % - Markeringsfarve4 3 3 5 3 4" xfId="26307" xr:uid="{00000000-0005-0000-0000-00006A4D0000}"/>
    <cellStyle name="40 % - Markeringsfarve4 3 3 5 4" xfId="6928" xr:uid="{00000000-0005-0000-0000-00006B4D0000}"/>
    <cellStyle name="40 % - Markeringsfarve4 3 3 5 4 2" xfId="11462" xr:uid="{00000000-0005-0000-0000-00006C4D0000}"/>
    <cellStyle name="40 % - Markeringsfarve4 3 3 5 4 2 2" xfId="19220" xr:uid="{00000000-0005-0000-0000-00006D4D0000}"/>
    <cellStyle name="40 % - Markeringsfarve4 3 3 5 4 2 2 2" xfId="37171" xr:uid="{00000000-0005-0000-0000-00006E4D0000}"/>
    <cellStyle name="40 % - Markeringsfarve4 3 3 5 4 2 3" xfId="30170" xr:uid="{00000000-0005-0000-0000-00006F4D0000}"/>
    <cellStyle name="40 % - Markeringsfarve4 3 3 5 4 3" xfId="15353" xr:uid="{00000000-0005-0000-0000-0000704D0000}"/>
    <cellStyle name="40 % - Markeringsfarve4 3 3 5 4 3 2" xfId="33310" xr:uid="{00000000-0005-0000-0000-0000714D0000}"/>
    <cellStyle name="40 % - Markeringsfarve4 3 3 5 4 4" xfId="26308" xr:uid="{00000000-0005-0000-0000-0000724D0000}"/>
    <cellStyle name="40 % - Markeringsfarve4 3 3 5 5" xfId="8844" xr:uid="{00000000-0005-0000-0000-0000734D0000}"/>
    <cellStyle name="40 % - Markeringsfarve4 3 3 5 5 2" xfId="16633" xr:uid="{00000000-0005-0000-0000-0000744D0000}"/>
    <cellStyle name="40 % - Markeringsfarve4 3 3 5 5 2 2" xfId="34584" xr:uid="{00000000-0005-0000-0000-0000754D0000}"/>
    <cellStyle name="40 % - Markeringsfarve4 3 3 5 5 3" xfId="27583" xr:uid="{00000000-0005-0000-0000-0000764D0000}"/>
    <cellStyle name="40 % - Markeringsfarve4 3 3 5 6" xfId="15349" xr:uid="{00000000-0005-0000-0000-0000774D0000}"/>
    <cellStyle name="40 % - Markeringsfarve4 3 3 5 6 2" xfId="33306" xr:uid="{00000000-0005-0000-0000-0000784D0000}"/>
    <cellStyle name="40 % - Markeringsfarve4 3 3 5 7" xfId="26304" xr:uid="{00000000-0005-0000-0000-0000794D0000}"/>
    <cellStyle name="40 % - Markeringsfarve4 3 3 6" xfId="6929" xr:uid="{00000000-0005-0000-0000-00007A4D0000}"/>
    <cellStyle name="40 % - Markeringsfarve4 3 3 6 2" xfId="6930" xr:uid="{00000000-0005-0000-0000-00007B4D0000}"/>
    <cellStyle name="40 % - Markeringsfarve4 3 3 6 2 2" xfId="6931" xr:uid="{00000000-0005-0000-0000-00007C4D0000}"/>
    <cellStyle name="40 % - Markeringsfarve4 3 3 6 2 2 2" xfId="11064" xr:uid="{00000000-0005-0000-0000-00007D4D0000}"/>
    <cellStyle name="40 % - Markeringsfarve4 3 3 6 2 2 2 2" xfId="18836" xr:uid="{00000000-0005-0000-0000-00007E4D0000}"/>
    <cellStyle name="40 % - Markeringsfarve4 3 3 6 2 2 2 2 2" xfId="36787" xr:uid="{00000000-0005-0000-0000-00007F4D0000}"/>
    <cellStyle name="40 % - Markeringsfarve4 3 3 6 2 2 2 3" xfId="29786" xr:uid="{00000000-0005-0000-0000-0000804D0000}"/>
    <cellStyle name="40 % - Markeringsfarve4 3 3 6 2 2 3" xfId="15356" xr:uid="{00000000-0005-0000-0000-0000814D0000}"/>
    <cellStyle name="40 % - Markeringsfarve4 3 3 6 2 2 3 2" xfId="33313" xr:uid="{00000000-0005-0000-0000-0000824D0000}"/>
    <cellStyle name="40 % - Markeringsfarve4 3 3 6 2 2 4" xfId="26311" xr:uid="{00000000-0005-0000-0000-0000834D0000}"/>
    <cellStyle name="40 % - Markeringsfarve4 3 3 6 2 3" xfId="9557" xr:uid="{00000000-0005-0000-0000-0000844D0000}"/>
    <cellStyle name="40 % - Markeringsfarve4 3 3 6 2 3 2" xfId="17342" xr:uid="{00000000-0005-0000-0000-0000854D0000}"/>
    <cellStyle name="40 % - Markeringsfarve4 3 3 6 2 3 2 2" xfId="35293" xr:uid="{00000000-0005-0000-0000-0000864D0000}"/>
    <cellStyle name="40 % - Markeringsfarve4 3 3 6 2 3 3" xfId="28292" xr:uid="{00000000-0005-0000-0000-0000874D0000}"/>
    <cellStyle name="40 % - Markeringsfarve4 3 3 6 2 4" xfId="15355" xr:uid="{00000000-0005-0000-0000-0000884D0000}"/>
    <cellStyle name="40 % - Markeringsfarve4 3 3 6 2 4 2" xfId="33312" xr:uid="{00000000-0005-0000-0000-0000894D0000}"/>
    <cellStyle name="40 % - Markeringsfarve4 3 3 6 2 5" xfId="26310" xr:uid="{00000000-0005-0000-0000-00008A4D0000}"/>
    <cellStyle name="40 % - Markeringsfarve4 3 3 6 3" xfId="6932" xr:uid="{00000000-0005-0000-0000-00008B4D0000}"/>
    <cellStyle name="40 % - Markeringsfarve4 3 3 6 3 2" xfId="10341" xr:uid="{00000000-0005-0000-0000-00008C4D0000}"/>
    <cellStyle name="40 % - Markeringsfarve4 3 3 6 3 2 2" xfId="18122" xr:uid="{00000000-0005-0000-0000-00008D4D0000}"/>
    <cellStyle name="40 % - Markeringsfarve4 3 3 6 3 2 2 2" xfId="36073" xr:uid="{00000000-0005-0000-0000-00008E4D0000}"/>
    <cellStyle name="40 % - Markeringsfarve4 3 3 6 3 2 3" xfId="29072" xr:uid="{00000000-0005-0000-0000-00008F4D0000}"/>
    <cellStyle name="40 % - Markeringsfarve4 3 3 6 3 3" xfId="15357" xr:uid="{00000000-0005-0000-0000-0000904D0000}"/>
    <cellStyle name="40 % - Markeringsfarve4 3 3 6 3 3 2" xfId="33314" xr:uid="{00000000-0005-0000-0000-0000914D0000}"/>
    <cellStyle name="40 % - Markeringsfarve4 3 3 6 3 4" xfId="26312" xr:uid="{00000000-0005-0000-0000-0000924D0000}"/>
    <cellStyle name="40 % - Markeringsfarve4 3 3 6 4" xfId="6933" xr:uid="{00000000-0005-0000-0000-0000934D0000}"/>
    <cellStyle name="40 % - Markeringsfarve4 3 3 6 4 2" xfId="11665" xr:uid="{00000000-0005-0000-0000-0000944D0000}"/>
    <cellStyle name="40 % - Markeringsfarve4 3 3 6 4 2 2" xfId="19412" xr:uid="{00000000-0005-0000-0000-0000954D0000}"/>
    <cellStyle name="40 % - Markeringsfarve4 3 3 6 4 2 2 2" xfId="37363" xr:uid="{00000000-0005-0000-0000-0000964D0000}"/>
    <cellStyle name="40 % - Markeringsfarve4 3 3 6 4 2 3" xfId="30362" xr:uid="{00000000-0005-0000-0000-0000974D0000}"/>
    <cellStyle name="40 % - Markeringsfarve4 3 3 6 4 3" xfId="15358" xr:uid="{00000000-0005-0000-0000-0000984D0000}"/>
    <cellStyle name="40 % - Markeringsfarve4 3 3 6 4 3 2" xfId="33315" xr:uid="{00000000-0005-0000-0000-0000994D0000}"/>
    <cellStyle name="40 % - Markeringsfarve4 3 3 6 4 4" xfId="26313" xr:uid="{00000000-0005-0000-0000-00009A4D0000}"/>
    <cellStyle name="40 % - Markeringsfarve4 3 3 6 5" xfId="8845" xr:uid="{00000000-0005-0000-0000-00009B4D0000}"/>
    <cellStyle name="40 % - Markeringsfarve4 3 3 6 5 2" xfId="16634" xr:uid="{00000000-0005-0000-0000-00009C4D0000}"/>
    <cellStyle name="40 % - Markeringsfarve4 3 3 6 5 2 2" xfId="34585" xr:uid="{00000000-0005-0000-0000-00009D4D0000}"/>
    <cellStyle name="40 % - Markeringsfarve4 3 3 6 5 3" xfId="27584" xr:uid="{00000000-0005-0000-0000-00009E4D0000}"/>
    <cellStyle name="40 % - Markeringsfarve4 3 3 6 6" xfId="15354" xr:uid="{00000000-0005-0000-0000-00009F4D0000}"/>
    <cellStyle name="40 % - Markeringsfarve4 3 3 6 6 2" xfId="33311" xr:uid="{00000000-0005-0000-0000-0000A04D0000}"/>
    <cellStyle name="40 % - Markeringsfarve4 3 3 6 7" xfId="26309" xr:uid="{00000000-0005-0000-0000-0000A14D0000}"/>
    <cellStyle name="40 % - Markeringsfarve4 3 3 7" xfId="6934" xr:uid="{00000000-0005-0000-0000-0000A24D0000}"/>
    <cellStyle name="40 % - Markeringsfarve4 3 3 7 2" xfId="6935" xr:uid="{00000000-0005-0000-0000-0000A34D0000}"/>
    <cellStyle name="40 % - Markeringsfarve4 3 3 7 2 2" xfId="10485" xr:uid="{00000000-0005-0000-0000-0000A44D0000}"/>
    <cellStyle name="40 % - Markeringsfarve4 3 3 7 2 2 2" xfId="18257" xr:uid="{00000000-0005-0000-0000-0000A54D0000}"/>
    <cellStyle name="40 % - Markeringsfarve4 3 3 7 2 2 2 2" xfId="36208" xr:uid="{00000000-0005-0000-0000-0000A64D0000}"/>
    <cellStyle name="40 % - Markeringsfarve4 3 3 7 2 2 3" xfId="29207" xr:uid="{00000000-0005-0000-0000-0000A74D0000}"/>
    <cellStyle name="40 % - Markeringsfarve4 3 3 7 2 3" xfId="15360" xr:uid="{00000000-0005-0000-0000-0000A84D0000}"/>
    <cellStyle name="40 % - Markeringsfarve4 3 3 7 2 3 2" xfId="33317" xr:uid="{00000000-0005-0000-0000-0000A94D0000}"/>
    <cellStyle name="40 % - Markeringsfarve4 3 3 7 2 4" xfId="26315" xr:uid="{00000000-0005-0000-0000-0000AA4D0000}"/>
    <cellStyle name="40 % - Markeringsfarve4 3 3 7 3" xfId="9073" xr:uid="{00000000-0005-0000-0000-0000AB4D0000}"/>
    <cellStyle name="40 % - Markeringsfarve4 3 3 7 3 2" xfId="16861" xr:uid="{00000000-0005-0000-0000-0000AC4D0000}"/>
    <cellStyle name="40 % - Markeringsfarve4 3 3 7 3 2 2" xfId="34812" xr:uid="{00000000-0005-0000-0000-0000AD4D0000}"/>
    <cellStyle name="40 % - Markeringsfarve4 3 3 7 3 3" xfId="27811" xr:uid="{00000000-0005-0000-0000-0000AE4D0000}"/>
    <cellStyle name="40 % - Markeringsfarve4 3 3 7 4" xfId="15359" xr:uid="{00000000-0005-0000-0000-0000AF4D0000}"/>
    <cellStyle name="40 % - Markeringsfarve4 3 3 7 4 2" xfId="33316" xr:uid="{00000000-0005-0000-0000-0000B04D0000}"/>
    <cellStyle name="40 % - Markeringsfarve4 3 3 7 5" xfId="26314" xr:uid="{00000000-0005-0000-0000-0000B14D0000}"/>
    <cellStyle name="40 % - Markeringsfarve4 3 3 8" xfId="6936" xr:uid="{00000000-0005-0000-0000-0000B24D0000}"/>
    <cellStyle name="40 % - Markeringsfarve4 3 3 8 2" xfId="9713" xr:uid="{00000000-0005-0000-0000-0000B34D0000}"/>
    <cellStyle name="40 % - Markeringsfarve4 3 3 8 2 2" xfId="17495" xr:uid="{00000000-0005-0000-0000-0000B44D0000}"/>
    <cellStyle name="40 % - Markeringsfarve4 3 3 8 2 2 2" xfId="35446" xr:uid="{00000000-0005-0000-0000-0000B54D0000}"/>
    <cellStyle name="40 % - Markeringsfarve4 3 3 8 2 3" xfId="28445" xr:uid="{00000000-0005-0000-0000-0000B64D0000}"/>
    <cellStyle name="40 % - Markeringsfarve4 3 3 8 3" xfId="15361" xr:uid="{00000000-0005-0000-0000-0000B74D0000}"/>
    <cellStyle name="40 % - Markeringsfarve4 3 3 8 3 2" xfId="33318" xr:uid="{00000000-0005-0000-0000-0000B84D0000}"/>
    <cellStyle name="40 % - Markeringsfarve4 3 3 8 4" xfId="26316" xr:uid="{00000000-0005-0000-0000-0000B94D0000}"/>
    <cellStyle name="40 % - Markeringsfarve4 3 3 9" xfId="6937" xr:uid="{00000000-0005-0000-0000-0000BA4D0000}"/>
    <cellStyle name="40 % - Markeringsfarve4 3 3 9 2" xfId="11529" xr:uid="{00000000-0005-0000-0000-0000BB4D0000}"/>
    <cellStyle name="40 % - Markeringsfarve4 3 3 9 2 2" xfId="19283" xr:uid="{00000000-0005-0000-0000-0000BC4D0000}"/>
    <cellStyle name="40 % - Markeringsfarve4 3 3 9 2 2 2" xfId="37234" xr:uid="{00000000-0005-0000-0000-0000BD4D0000}"/>
    <cellStyle name="40 % - Markeringsfarve4 3 3 9 2 3" xfId="30233" xr:uid="{00000000-0005-0000-0000-0000BE4D0000}"/>
    <cellStyle name="40 % - Markeringsfarve4 3 3 9 3" xfId="15362" xr:uid="{00000000-0005-0000-0000-0000BF4D0000}"/>
    <cellStyle name="40 % - Markeringsfarve4 3 3 9 3 2" xfId="33319" xr:uid="{00000000-0005-0000-0000-0000C04D0000}"/>
    <cellStyle name="40 % - Markeringsfarve4 3 3 9 4" xfId="26317" xr:uid="{00000000-0005-0000-0000-0000C14D0000}"/>
    <cellStyle name="40 % - Markeringsfarve4 3 4" xfId="6938" xr:uid="{00000000-0005-0000-0000-0000C24D0000}"/>
    <cellStyle name="40 % - Markeringsfarve4 3 4 2" xfId="6939" xr:uid="{00000000-0005-0000-0000-0000C34D0000}"/>
    <cellStyle name="40 % - Markeringsfarve4 3 4 2 2" xfId="6940" xr:uid="{00000000-0005-0000-0000-0000C44D0000}"/>
    <cellStyle name="40 % - Markeringsfarve4 3 4 2 2 2" xfId="10526" xr:uid="{00000000-0005-0000-0000-0000C54D0000}"/>
    <cellStyle name="40 % - Markeringsfarve4 3 4 2 2 2 2" xfId="18298" xr:uid="{00000000-0005-0000-0000-0000C64D0000}"/>
    <cellStyle name="40 % - Markeringsfarve4 3 4 2 2 2 2 2" xfId="36249" xr:uid="{00000000-0005-0000-0000-0000C74D0000}"/>
    <cellStyle name="40 % - Markeringsfarve4 3 4 2 2 2 3" xfId="29248" xr:uid="{00000000-0005-0000-0000-0000C84D0000}"/>
    <cellStyle name="40 % - Markeringsfarve4 3 4 2 2 3" xfId="15365" xr:uid="{00000000-0005-0000-0000-0000C94D0000}"/>
    <cellStyle name="40 % - Markeringsfarve4 3 4 2 2 3 2" xfId="33322" xr:uid="{00000000-0005-0000-0000-0000CA4D0000}"/>
    <cellStyle name="40 % - Markeringsfarve4 3 4 2 2 4" xfId="26320" xr:uid="{00000000-0005-0000-0000-0000CB4D0000}"/>
    <cellStyle name="40 % - Markeringsfarve4 3 4 2 3" xfId="9106" xr:uid="{00000000-0005-0000-0000-0000CC4D0000}"/>
    <cellStyle name="40 % - Markeringsfarve4 3 4 2 3 2" xfId="16894" xr:uid="{00000000-0005-0000-0000-0000CD4D0000}"/>
    <cellStyle name="40 % - Markeringsfarve4 3 4 2 3 2 2" xfId="34845" xr:uid="{00000000-0005-0000-0000-0000CE4D0000}"/>
    <cellStyle name="40 % - Markeringsfarve4 3 4 2 3 3" xfId="27844" xr:uid="{00000000-0005-0000-0000-0000CF4D0000}"/>
    <cellStyle name="40 % - Markeringsfarve4 3 4 2 4" xfId="15364" xr:uid="{00000000-0005-0000-0000-0000D04D0000}"/>
    <cellStyle name="40 % - Markeringsfarve4 3 4 2 4 2" xfId="33321" xr:uid="{00000000-0005-0000-0000-0000D14D0000}"/>
    <cellStyle name="40 % - Markeringsfarve4 3 4 2 5" xfId="26319" xr:uid="{00000000-0005-0000-0000-0000D24D0000}"/>
    <cellStyle name="40 % - Markeringsfarve4 3 4 3" xfId="6941" xr:uid="{00000000-0005-0000-0000-0000D34D0000}"/>
    <cellStyle name="40 % - Markeringsfarve4 3 4 3 2" xfId="9756" xr:uid="{00000000-0005-0000-0000-0000D44D0000}"/>
    <cellStyle name="40 % - Markeringsfarve4 3 4 3 2 2" xfId="17538" xr:uid="{00000000-0005-0000-0000-0000D54D0000}"/>
    <cellStyle name="40 % - Markeringsfarve4 3 4 3 2 2 2" xfId="35489" xr:uid="{00000000-0005-0000-0000-0000D64D0000}"/>
    <cellStyle name="40 % - Markeringsfarve4 3 4 3 2 3" xfId="28488" xr:uid="{00000000-0005-0000-0000-0000D74D0000}"/>
    <cellStyle name="40 % - Markeringsfarve4 3 4 3 3" xfId="15366" xr:uid="{00000000-0005-0000-0000-0000D84D0000}"/>
    <cellStyle name="40 % - Markeringsfarve4 3 4 3 3 2" xfId="33323" xr:uid="{00000000-0005-0000-0000-0000D94D0000}"/>
    <cellStyle name="40 % - Markeringsfarve4 3 4 3 4" xfId="26321" xr:uid="{00000000-0005-0000-0000-0000DA4D0000}"/>
    <cellStyle name="40 % - Markeringsfarve4 3 4 4" xfId="6942" xr:uid="{00000000-0005-0000-0000-0000DB4D0000}"/>
    <cellStyle name="40 % - Markeringsfarve4 3 4 4 2" xfId="11385" xr:uid="{00000000-0005-0000-0000-0000DC4D0000}"/>
    <cellStyle name="40 % - Markeringsfarve4 3 4 4 2 2" xfId="19145" xr:uid="{00000000-0005-0000-0000-0000DD4D0000}"/>
    <cellStyle name="40 % - Markeringsfarve4 3 4 4 2 2 2" xfId="37096" xr:uid="{00000000-0005-0000-0000-0000DE4D0000}"/>
    <cellStyle name="40 % - Markeringsfarve4 3 4 4 2 3" xfId="30095" xr:uid="{00000000-0005-0000-0000-0000DF4D0000}"/>
    <cellStyle name="40 % - Markeringsfarve4 3 4 4 3" xfId="15367" xr:uid="{00000000-0005-0000-0000-0000E04D0000}"/>
    <cellStyle name="40 % - Markeringsfarve4 3 4 4 3 2" xfId="33324" xr:uid="{00000000-0005-0000-0000-0000E14D0000}"/>
    <cellStyle name="40 % - Markeringsfarve4 3 4 4 4" xfId="26322" xr:uid="{00000000-0005-0000-0000-0000E24D0000}"/>
    <cellStyle name="40 % - Markeringsfarve4 3 4 5" xfId="8846" xr:uid="{00000000-0005-0000-0000-0000E34D0000}"/>
    <cellStyle name="40 % - Markeringsfarve4 3 4 5 2" xfId="16635" xr:uid="{00000000-0005-0000-0000-0000E44D0000}"/>
    <cellStyle name="40 % - Markeringsfarve4 3 4 5 2 2" xfId="34586" xr:uid="{00000000-0005-0000-0000-0000E54D0000}"/>
    <cellStyle name="40 % - Markeringsfarve4 3 4 5 3" xfId="27585" xr:uid="{00000000-0005-0000-0000-0000E64D0000}"/>
    <cellStyle name="40 % - Markeringsfarve4 3 4 6" xfId="15363" xr:uid="{00000000-0005-0000-0000-0000E74D0000}"/>
    <cellStyle name="40 % - Markeringsfarve4 3 4 6 2" xfId="33320" xr:uid="{00000000-0005-0000-0000-0000E84D0000}"/>
    <cellStyle name="40 % - Markeringsfarve4 3 4 7" xfId="26318" xr:uid="{00000000-0005-0000-0000-0000E94D0000}"/>
    <cellStyle name="40 % - Markeringsfarve4 3 5" xfId="6943" xr:uid="{00000000-0005-0000-0000-0000EA4D0000}"/>
    <cellStyle name="40 % - Markeringsfarve4 3 5 2" xfId="6944" xr:uid="{00000000-0005-0000-0000-0000EB4D0000}"/>
    <cellStyle name="40 % - Markeringsfarve4 3 5 2 2" xfId="6945" xr:uid="{00000000-0005-0000-0000-0000EC4D0000}"/>
    <cellStyle name="40 % - Markeringsfarve4 3 5 2 2 2" xfId="10708" xr:uid="{00000000-0005-0000-0000-0000ED4D0000}"/>
    <cellStyle name="40 % - Markeringsfarve4 3 5 2 2 2 2" xfId="18480" xr:uid="{00000000-0005-0000-0000-0000EE4D0000}"/>
    <cellStyle name="40 % - Markeringsfarve4 3 5 2 2 2 2 2" xfId="36431" xr:uid="{00000000-0005-0000-0000-0000EF4D0000}"/>
    <cellStyle name="40 % - Markeringsfarve4 3 5 2 2 2 3" xfId="29430" xr:uid="{00000000-0005-0000-0000-0000F04D0000}"/>
    <cellStyle name="40 % - Markeringsfarve4 3 5 2 2 3" xfId="15370" xr:uid="{00000000-0005-0000-0000-0000F14D0000}"/>
    <cellStyle name="40 % - Markeringsfarve4 3 5 2 2 3 2" xfId="33327" xr:uid="{00000000-0005-0000-0000-0000F24D0000}"/>
    <cellStyle name="40 % - Markeringsfarve4 3 5 2 2 4" xfId="26325" xr:uid="{00000000-0005-0000-0000-0000F34D0000}"/>
    <cellStyle name="40 % - Markeringsfarve4 3 5 2 3" xfId="9254" xr:uid="{00000000-0005-0000-0000-0000F44D0000}"/>
    <cellStyle name="40 % - Markeringsfarve4 3 5 2 3 2" xfId="17042" xr:uid="{00000000-0005-0000-0000-0000F54D0000}"/>
    <cellStyle name="40 % - Markeringsfarve4 3 5 2 3 2 2" xfId="34993" xr:uid="{00000000-0005-0000-0000-0000F64D0000}"/>
    <cellStyle name="40 % - Markeringsfarve4 3 5 2 3 3" xfId="27992" xr:uid="{00000000-0005-0000-0000-0000F74D0000}"/>
    <cellStyle name="40 % - Markeringsfarve4 3 5 2 4" xfId="15369" xr:uid="{00000000-0005-0000-0000-0000F84D0000}"/>
    <cellStyle name="40 % - Markeringsfarve4 3 5 2 4 2" xfId="33326" xr:uid="{00000000-0005-0000-0000-0000F94D0000}"/>
    <cellStyle name="40 % - Markeringsfarve4 3 5 2 5" xfId="26324" xr:uid="{00000000-0005-0000-0000-0000FA4D0000}"/>
    <cellStyle name="40 % - Markeringsfarve4 3 5 3" xfId="6946" xr:uid="{00000000-0005-0000-0000-0000FB4D0000}"/>
    <cellStyle name="40 % - Markeringsfarve4 3 5 3 2" xfId="9938" xr:uid="{00000000-0005-0000-0000-0000FC4D0000}"/>
    <cellStyle name="40 % - Markeringsfarve4 3 5 3 2 2" xfId="17720" xr:uid="{00000000-0005-0000-0000-0000FD4D0000}"/>
    <cellStyle name="40 % - Markeringsfarve4 3 5 3 2 2 2" xfId="35671" xr:uid="{00000000-0005-0000-0000-0000FE4D0000}"/>
    <cellStyle name="40 % - Markeringsfarve4 3 5 3 2 3" xfId="28670" xr:uid="{00000000-0005-0000-0000-0000FF4D0000}"/>
    <cellStyle name="40 % - Markeringsfarve4 3 5 3 3" xfId="15371" xr:uid="{00000000-0005-0000-0000-0000004E0000}"/>
    <cellStyle name="40 % - Markeringsfarve4 3 5 3 3 2" xfId="33328" xr:uid="{00000000-0005-0000-0000-0000014E0000}"/>
    <cellStyle name="40 % - Markeringsfarve4 3 5 3 4" xfId="26326" xr:uid="{00000000-0005-0000-0000-0000024E0000}"/>
    <cellStyle name="40 % - Markeringsfarve4 3 5 4" xfId="6947" xr:uid="{00000000-0005-0000-0000-0000034E0000}"/>
    <cellStyle name="40 % - Markeringsfarve4 3 5 4 2" xfId="11636" xr:uid="{00000000-0005-0000-0000-0000044E0000}"/>
    <cellStyle name="40 % - Markeringsfarve4 3 5 4 2 2" xfId="19386" xr:uid="{00000000-0005-0000-0000-0000054E0000}"/>
    <cellStyle name="40 % - Markeringsfarve4 3 5 4 2 2 2" xfId="37337" xr:uid="{00000000-0005-0000-0000-0000064E0000}"/>
    <cellStyle name="40 % - Markeringsfarve4 3 5 4 2 3" xfId="30336" xr:uid="{00000000-0005-0000-0000-0000074E0000}"/>
    <cellStyle name="40 % - Markeringsfarve4 3 5 4 3" xfId="15372" xr:uid="{00000000-0005-0000-0000-0000084E0000}"/>
    <cellStyle name="40 % - Markeringsfarve4 3 5 4 3 2" xfId="33329" xr:uid="{00000000-0005-0000-0000-0000094E0000}"/>
    <cellStyle name="40 % - Markeringsfarve4 3 5 4 4" xfId="26327" xr:uid="{00000000-0005-0000-0000-00000A4E0000}"/>
    <cellStyle name="40 % - Markeringsfarve4 3 5 5" xfId="8847" xr:uid="{00000000-0005-0000-0000-00000B4E0000}"/>
    <cellStyle name="40 % - Markeringsfarve4 3 5 5 2" xfId="16636" xr:uid="{00000000-0005-0000-0000-00000C4E0000}"/>
    <cellStyle name="40 % - Markeringsfarve4 3 5 5 2 2" xfId="34587" xr:uid="{00000000-0005-0000-0000-00000D4E0000}"/>
    <cellStyle name="40 % - Markeringsfarve4 3 5 5 3" xfId="27586" xr:uid="{00000000-0005-0000-0000-00000E4E0000}"/>
    <cellStyle name="40 % - Markeringsfarve4 3 5 6" xfId="15368" xr:uid="{00000000-0005-0000-0000-00000F4E0000}"/>
    <cellStyle name="40 % - Markeringsfarve4 3 5 6 2" xfId="33325" xr:uid="{00000000-0005-0000-0000-0000104E0000}"/>
    <cellStyle name="40 % - Markeringsfarve4 3 5 7" xfId="26323" xr:uid="{00000000-0005-0000-0000-0000114E0000}"/>
    <cellStyle name="40 % - Markeringsfarve4 3 6" xfId="6948" xr:uid="{00000000-0005-0000-0000-0000124E0000}"/>
    <cellStyle name="40 % - Markeringsfarve4 3 6 2" xfId="6949" xr:uid="{00000000-0005-0000-0000-0000134E0000}"/>
    <cellStyle name="40 % - Markeringsfarve4 3 6 2 2" xfId="6950" xr:uid="{00000000-0005-0000-0000-0000144E0000}"/>
    <cellStyle name="40 % - Markeringsfarve4 3 6 2 2 2" xfId="10764" xr:uid="{00000000-0005-0000-0000-0000154E0000}"/>
    <cellStyle name="40 % - Markeringsfarve4 3 6 2 2 2 2" xfId="18536" xr:uid="{00000000-0005-0000-0000-0000164E0000}"/>
    <cellStyle name="40 % - Markeringsfarve4 3 6 2 2 2 2 2" xfId="36487" xr:uid="{00000000-0005-0000-0000-0000174E0000}"/>
    <cellStyle name="40 % - Markeringsfarve4 3 6 2 2 2 3" xfId="29486" xr:uid="{00000000-0005-0000-0000-0000184E0000}"/>
    <cellStyle name="40 % - Markeringsfarve4 3 6 2 2 3" xfId="15375" xr:uid="{00000000-0005-0000-0000-0000194E0000}"/>
    <cellStyle name="40 % - Markeringsfarve4 3 6 2 2 3 2" xfId="33332" xr:uid="{00000000-0005-0000-0000-00001A4E0000}"/>
    <cellStyle name="40 % - Markeringsfarve4 3 6 2 2 4" xfId="26330" xr:uid="{00000000-0005-0000-0000-00001B4E0000}"/>
    <cellStyle name="40 % - Markeringsfarve4 3 6 2 3" xfId="9308" xr:uid="{00000000-0005-0000-0000-00001C4E0000}"/>
    <cellStyle name="40 % - Markeringsfarve4 3 6 2 3 2" xfId="17093" xr:uid="{00000000-0005-0000-0000-00001D4E0000}"/>
    <cellStyle name="40 % - Markeringsfarve4 3 6 2 3 2 2" xfId="35044" xr:uid="{00000000-0005-0000-0000-00001E4E0000}"/>
    <cellStyle name="40 % - Markeringsfarve4 3 6 2 3 3" xfId="28043" xr:uid="{00000000-0005-0000-0000-00001F4E0000}"/>
    <cellStyle name="40 % - Markeringsfarve4 3 6 2 4" xfId="15374" xr:uid="{00000000-0005-0000-0000-0000204E0000}"/>
    <cellStyle name="40 % - Markeringsfarve4 3 6 2 4 2" xfId="33331" xr:uid="{00000000-0005-0000-0000-0000214E0000}"/>
    <cellStyle name="40 % - Markeringsfarve4 3 6 2 5" xfId="26329" xr:uid="{00000000-0005-0000-0000-0000224E0000}"/>
    <cellStyle name="40 % - Markeringsfarve4 3 6 3" xfId="6951" xr:uid="{00000000-0005-0000-0000-0000234E0000}"/>
    <cellStyle name="40 % - Markeringsfarve4 3 6 3 2" xfId="10040" xr:uid="{00000000-0005-0000-0000-0000244E0000}"/>
    <cellStyle name="40 % - Markeringsfarve4 3 6 3 2 2" xfId="17821" xr:uid="{00000000-0005-0000-0000-0000254E0000}"/>
    <cellStyle name="40 % - Markeringsfarve4 3 6 3 2 2 2" xfId="35772" xr:uid="{00000000-0005-0000-0000-0000264E0000}"/>
    <cellStyle name="40 % - Markeringsfarve4 3 6 3 2 3" xfId="28771" xr:uid="{00000000-0005-0000-0000-0000274E0000}"/>
    <cellStyle name="40 % - Markeringsfarve4 3 6 3 3" xfId="15376" xr:uid="{00000000-0005-0000-0000-0000284E0000}"/>
    <cellStyle name="40 % - Markeringsfarve4 3 6 3 3 2" xfId="33333" xr:uid="{00000000-0005-0000-0000-0000294E0000}"/>
    <cellStyle name="40 % - Markeringsfarve4 3 6 3 4" xfId="26331" xr:uid="{00000000-0005-0000-0000-00002A4E0000}"/>
    <cellStyle name="40 % - Markeringsfarve4 3 6 4" xfId="6952" xr:uid="{00000000-0005-0000-0000-00002B4E0000}"/>
    <cellStyle name="40 % - Markeringsfarve4 3 6 4 2" xfId="11360" xr:uid="{00000000-0005-0000-0000-00002C4E0000}"/>
    <cellStyle name="40 % - Markeringsfarve4 3 6 4 2 2" xfId="19122" xr:uid="{00000000-0005-0000-0000-00002D4E0000}"/>
    <cellStyle name="40 % - Markeringsfarve4 3 6 4 2 2 2" xfId="37073" xr:uid="{00000000-0005-0000-0000-00002E4E0000}"/>
    <cellStyle name="40 % - Markeringsfarve4 3 6 4 2 3" xfId="30072" xr:uid="{00000000-0005-0000-0000-00002F4E0000}"/>
    <cellStyle name="40 % - Markeringsfarve4 3 6 4 3" xfId="15377" xr:uid="{00000000-0005-0000-0000-0000304E0000}"/>
    <cellStyle name="40 % - Markeringsfarve4 3 6 4 3 2" xfId="33334" xr:uid="{00000000-0005-0000-0000-0000314E0000}"/>
    <cellStyle name="40 % - Markeringsfarve4 3 6 4 4" xfId="26332" xr:uid="{00000000-0005-0000-0000-0000324E0000}"/>
    <cellStyle name="40 % - Markeringsfarve4 3 6 5" xfId="8848" xr:uid="{00000000-0005-0000-0000-0000334E0000}"/>
    <cellStyle name="40 % - Markeringsfarve4 3 6 5 2" xfId="16637" xr:uid="{00000000-0005-0000-0000-0000344E0000}"/>
    <cellStyle name="40 % - Markeringsfarve4 3 6 5 2 2" xfId="34588" xr:uid="{00000000-0005-0000-0000-0000354E0000}"/>
    <cellStyle name="40 % - Markeringsfarve4 3 6 5 3" xfId="27587" xr:uid="{00000000-0005-0000-0000-0000364E0000}"/>
    <cellStyle name="40 % - Markeringsfarve4 3 6 6" xfId="15373" xr:uid="{00000000-0005-0000-0000-0000374E0000}"/>
    <cellStyle name="40 % - Markeringsfarve4 3 6 6 2" xfId="33330" xr:uid="{00000000-0005-0000-0000-0000384E0000}"/>
    <cellStyle name="40 % - Markeringsfarve4 3 6 7" xfId="26328" xr:uid="{00000000-0005-0000-0000-0000394E0000}"/>
    <cellStyle name="40 % - Markeringsfarve4 3 7" xfId="6953" xr:uid="{00000000-0005-0000-0000-00003A4E0000}"/>
    <cellStyle name="40 % - Markeringsfarve4 3 7 2" xfId="6954" xr:uid="{00000000-0005-0000-0000-00003B4E0000}"/>
    <cellStyle name="40 % - Markeringsfarve4 3 7 2 2" xfId="6955" xr:uid="{00000000-0005-0000-0000-00003C4E0000}"/>
    <cellStyle name="40 % - Markeringsfarve4 3 7 2 2 2" xfId="10881" xr:uid="{00000000-0005-0000-0000-00003D4E0000}"/>
    <cellStyle name="40 % - Markeringsfarve4 3 7 2 2 2 2" xfId="18653" xr:uid="{00000000-0005-0000-0000-00003E4E0000}"/>
    <cellStyle name="40 % - Markeringsfarve4 3 7 2 2 2 2 2" xfId="36604" xr:uid="{00000000-0005-0000-0000-00003F4E0000}"/>
    <cellStyle name="40 % - Markeringsfarve4 3 7 2 2 2 3" xfId="29603" xr:uid="{00000000-0005-0000-0000-0000404E0000}"/>
    <cellStyle name="40 % - Markeringsfarve4 3 7 2 2 3" xfId="15380" xr:uid="{00000000-0005-0000-0000-0000414E0000}"/>
    <cellStyle name="40 % - Markeringsfarve4 3 7 2 2 3 2" xfId="33337" xr:uid="{00000000-0005-0000-0000-0000424E0000}"/>
    <cellStyle name="40 % - Markeringsfarve4 3 7 2 2 4" xfId="26335" xr:uid="{00000000-0005-0000-0000-0000434E0000}"/>
    <cellStyle name="40 % - Markeringsfarve4 3 7 2 3" xfId="9407" xr:uid="{00000000-0005-0000-0000-0000444E0000}"/>
    <cellStyle name="40 % - Markeringsfarve4 3 7 2 3 2" xfId="17192" xr:uid="{00000000-0005-0000-0000-0000454E0000}"/>
    <cellStyle name="40 % - Markeringsfarve4 3 7 2 3 2 2" xfId="35143" xr:uid="{00000000-0005-0000-0000-0000464E0000}"/>
    <cellStyle name="40 % - Markeringsfarve4 3 7 2 3 3" xfId="28142" xr:uid="{00000000-0005-0000-0000-0000474E0000}"/>
    <cellStyle name="40 % - Markeringsfarve4 3 7 2 4" xfId="15379" xr:uid="{00000000-0005-0000-0000-0000484E0000}"/>
    <cellStyle name="40 % - Markeringsfarve4 3 7 2 4 2" xfId="33336" xr:uid="{00000000-0005-0000-0000-0000494E0000}"/>
    <cellStyle name="40 % - Markeringsfarve4 3 7 2 5" xfId="26334" xr:uid="{00000000-0005-0000-0000-00004A4E0000}"/>
    <cellStyle name="40 % - Markeringsfarve4 3 7 3" xfId="6956" xr:uid="{00000000-0005-0000-0000-00004B4E0000}"/>
    <cellStyle name="40 % - Markeringsfarve4 3 7 3 2" xfId="10157" xr:uid="{00000000-0005-0000-0000-00004C4E0000}"/>
    <cellStyle name="40 % - Markeringsfarve4 3 7 3 2 2" xfId="17938" xr:uid="{00000000-0005-0000-0000-00004D4E0000}"/>
    <cellStyle name="40 % - Markeringsfarve4 3 7 3 2 2 2" xfId="35889" xr:uid="{00000000-0005-0000-0000-00004E4E0000}"/>
    <cellStyle name="40 % - Markeringsfarve4 3 7 3 2 3" xfId="28888" xr:uid="{00000000-0005-0000-0000-00004F4E0000}"/>
    <cellStyle name="40 % - Markeringsfarve4 3 7 3 3" xfId="15381" xr:uid="{00000000-0005-0000-0000-0000504E0000}"/>
    <cellStyle name="40 % - Markeringsfarve4 3 7 3 3 2" xfId="33338" xr:uid="{00000000-0005-0000-0000-0000514E0000}"/>
    <cellStyle name="40 % - Markeringsfarve4 3 7 3 4" xfId="26336" xr:uid="{00000000-0005-0000-0000-0000524E0000}"/>
    <cellStyle name="40 % - Markeringsfarve4 3 7 4" xfId="6957" xr:uid="{00000000-0005-0000-0000-0000534E0000}"/>
    <cellStyle name="40 % - Markeringsfarve4 3 7 4 2" xfId="11594" xr:uid="{00000000-0005-0000-0000-0000544E0000}"/>
    <cellStyle name="40 % - Markeringsfarve4 3 7 4 2 2" xfId="19346" xr:uid="{00000000-0005-0000-0000-0000554E0000}"/>
    <cellStyle name="40 % - Markeringsfarve4 3 7 4 2 2 2" xfId="37297" xr:uid="{00000000-0005-0000-0000-0000564E0000}"/>
    <cellStyle name="40 % - Markeringsfarve4 3 7 4 2 3" xfId="30296" xr:uid="{00000000-0005-0000-0000-0000574E0000}"/>
    <cellStyle name="40 % - Markeringsfarve4 3 7 4 3" xfId="15382" xr:uid="{00000000-0005-0000-0000-0000584E0000}"/>
    <cellStyle name="40 % - Markeringsfarve4 3 7 4 3 2" xfId="33339" xr:uid="{00000000-0005-0000-0000-0000594E0000}"/>
    <cellStyle name="40 % - Markeringsfarve4 3 7 4 4" xfId="26337" xr:uid="{00000000-0005-0000-0000-00005A4E0000}"/>
    <cellStyle name="40 % - Markeringsfarve4 3 7 5" xfId="8849" xr:uid="{00000000-0005-0000-0000-00005B4E0000}"/>
    <cellStyle name="40 % - Markeringsfarve4 3 7 5 2" xfId="16638" xr:uid="{00000000-0005-0000-0000-00005C4E0000}"/>
    <cellStyle name="40 % - Markeringsfarve4 3 7 5 2 2" xfId="34589" xr:uid="{00000000-0005-0000-0000-00005D4E0000}"/>
    <cellStyle name="40 % - Markeringsfarve4 3 7 5 3" xfId="27588" xr:uid="{00000000-0005-0000-0000-00005E4E0000}"/>
    <cellStyle name="40 % - Markeringsfarve4 3 7 6" xfId="15378" xr:uid="{00000000-0005-0000-0000-00005F4E0000}"/>
    <cellStyle name="40 % - Markeringsfarve4 3 7 6 2" xfId="33335" xr:uid="{00000000-0005-0000-0000-0000604E0000}"/>
    <cellStyle name="40 % - Markeringsfarve4 3 7 7" xfId="26333" xr:uid="{00000000-0005-0000-0000-0000614E0000}"/>
    <cellStyle name="40 % - Markeringsfarve4 3 8" xfId="6958" xr:uid="{00000000-0005-0000-0000-0000624E0000}"/>
    <cellStyle name="40 % - Markeringsfarve4 3 8 2" xfId="6959" xr:uid="{00000000-0005-0000-0000-0000634E0000}"/>
    <cellStyle name="40 % - Markeringsfarve4 3 8 2 2" xfId="6960" xr:uid="{00000000-0005-0000-0000-0000644E0000}"/>
    <cellStyle name="40 % - Markeringsfarve4 3 8 2 2 2" xfId="11062" xr:uid="{00000000-0005-0000-0000-0000654E0000}"/>
    <cellStyle name="40 % - Markeringsfarve4 3 8 2 2 2 2" xfId="18834" xr:uid="{00000000-0005-0000-0000-0000664E0000}"/>
    <cellStyle name="40 % - Markeringsfarve4 3 8 2 2 2 2 2" xfId="36785" xr:uid="{00000000-0005-0000-0000-0000674E0000}"/>
    <cellStyle name="40 % - Markeringsfarve4 3 8 2 2 2 3" xfId="29784" xr:uid="{00000000-0005-0000-0000-0000684E0000}"/>
    <cellStyle name="40 % - Markeringsfarve4 3 8 2 2 3" xfId="15385" xr:uid="{00000000-0005-0000-0000-0000694E0000}"/>
    <cellStyle name="40 % - Markeringsfarve4 3 8 2 2 3 2" xfId="33342" xr:uid="{00000000-0005-0000-0000-00006A4E0000}"/>
    <cellStyle name="40 % - Markeringsfarve4 3 8 2 2 4" xfId="26340" xr:uid="{00000000-0005-0000-0000-00006B4E0000}"/>
    <cellStyle name="40 % - Markeringsfarve4 3 8 2 3" xfId="9555" xr:uid="{00000000-0005-0000-0000-00006C4E0000}"/>
    <cellStyle name="40 % - Markeringsfarve4 3 8 2 3 2" xfId="17340" xr:uid="{00000000-0005-0000-0000-00006D4E0000}"/>
    <cellStyle name="40 % - Markeringsfarve4 3 8 2 3 2 2" xfId="35291" xr:uid="{00000000-0005-0000-0000-00006E4E0000}"/>
    <cellStyle name="40 % - Markeringsfarve4 3 8 2 3 3" xfId="28290" xr:uid="{00000000-0005-0000-0000-00006F4E0000}"/>
    <cellStyle name="40 % - Markeringsfarve4 3 8 2 4" xfId="15384" xr:uid="{00000000-0005-0000-0000-0000704E0000}"/>
    <cellStyle name="40 % - Markeringsfarve4 3 8 2 4 2" xfId="33341" xr:uid="{00000000-0005-0000-0000-0000714E0000}"/>
    <cellStyle name="40 % - Markeringsfarve4 3 8 2 5" xfId="26339" xr:uid="{00000000-0005-0000-0000-0000724E0000}"/>
    <cellStyle name="40 % - Markeringsfarve4 3 8 3" xfId="6961" xr:uid="{00000000-0005-0000-0000-0000734E0000}"/>
    <cellStyle name="40 % - Markeringsfarve4 3 8 3 2" xfId="10339" xr:uid="{00000000-0005-0000-0000-0000744E0000}"/>
    <cellStyle name="40 % - Markeringsfarve4 3 8 3 2 2" xfId="18120" xr:uid="{00000000-0005-0000-0000-0000754E0000}"/>
    <cellStyle name="40 % - Markeringsfarve4 3 8 3 2 2 2" xfId="36071" xr:uid="{00000000-0005-0000-0000-0000764E0000}"/>
    <cellStyle name="40 % - Markeringsfarve4 3 8 3 2 3" xfId="29070" xr:uid="{00000000-0005-0000-0000-0000774E0000}"/>
    <cellStyle name="40 % - Markeringsfarve4 3 8 3 3" xfId="15386" xr:uid="{00000000-0005-0000-0000-0000784E0000}"/>
    <cellStyle name="40 % - Markeringsfarve4 3 8 3 3 2" xfId="33343" xr:uid="{00000000-0005-0000-0000-0000794E0000}"/>
    <cellStyle name="40 % - Markeringsfarve4 3 8 3 4" xfId="26341" xr:uid="{00000000-0005-0000-0000-00007A4E0000}"/>
    <cellStyle name="40 % - Markeringsfarve4 3 8 4" xfId="6962" xr:uid="{00000000-0005-0000-0000-00007B4E0000}"/>
    <cellStyle name="40 % - Markeringsfarve4 3 8 4 2" xfId="11319" xr:uid="{00000000-0005-0000-0000-00007C4E0000}"/>
    <cellStyle name="40 % - Markeringsfarve4 3 8 4 2 2" xfId="19083" xr:uid="{00000000-0005-0000-0000-00007D4E0000}"/>
    <cellStyle name="40 % - Markeringsfarve4 3 8 4 2 2 2" xfId="37034" xr:uid="{00000000-0005-0000-0000-00007E4E0000}"/>
    <cellStyle name="40 % - Markeringsfarve4 3 8 4 2 3" xfId="30033" xr:uid="{00000000-0005-0000-0000-00007F4E0000}"/>
    <cellStyle name="40 % - Markeringsfarve4 3 8 4 3" xfId="15387" xr:uid="{00000000-0005-0000-0000-0000804E0000}"/>
    <cellStyle name="40 % - Markeringsfarve4 3 8 4 3 2" xfId="33344" xr:uid="{00000000-0005-0000-0000-0000814E0000}"/>
    <cellStyle name="40 % - Markeringsfarve4 3 8 4 4" xfId="26342" xr:uid="{00000000-0005-0000-0000-0000824E0000}"/>
    <cellStyle name="40 % - Markeringsfarve4 3 8 5" xfId="8850" xr:uid="{00000000-0005-0000-0000-0000834E0000}"/>
    <cellStyle name="40 % - Markeringsfarve4 3 8 5 2" xfId="16639" xr:uid="{00000000-0005-0000-0000-0000844E0000}"/>
    <cellStyle name="40 % - Markeringsfarve4 3 8 5 2 2" xfId="34590" xr:uid="{00000000-0005-0000-0000-0000854E0000}"/>
    <cellStyle name="40 % - Markeringsfarve4 3 8 5 3" xfId="27589" xr:uid="{00000000-0005-0000-0000-0000864E0000}"/>
    <cellStyle name="40 % - Markeringsfarve4 3 8 6" xfId="15383" xr:uid="{00000000-0005-0000-0000-0000874E0000}"/>
    <cellStyle name="40 % - Markeringsfarve4 3 8 6 2" xfId="33340" xr:uid="{00000000-0005-0000-0000-0000884E0000}"/>
    <cellStyle name="40 % - Markeringsfarve4 3 8 7" xfId="26338" xr:uid="{00000000-0005-0000-0000-0000894E0000}"/>
    <cellStyle name="40 % - Markeringsfarve4 3 9" xfId="6963" xr:uid="{00000000-0005-0000-0000-00008A4E0000}"/>
    <cellStyle name="40 % - Markeringsfarve4 3 9 2" xfId="6964" xr:uid="{00000000-0005-0000-0000-00008B4E0000}"/>
    <cellStyle name="40 % - Markeringsfarve4 3 9 2 2" xfId="10407" xr:uid="{00000000-0005-0000-0000-00008C4E0000}"/>
    <cellStyle name="40 % - Markeringsfarve4 3 9 2 2 2" xfId="18179" xr:uid="{00000000-0005-0000-0000-00008D4E0000}"/>
    <cellStyle name="40 % - Markeringsfarve4 3 9 2 2 2 2" xfId="36130" xr:uid="{00000000-0005-0000-0000-00008E4E0000}"/>
    <cellStyle name="40 % - Markeringsfarve4 3 9 2 2 3" xfId="29129" xr:uid="{00000000-0005-0000-0000-00008F4E0000}"/>
    <cellStyle name="40 % - Markeringsfarve4 3 9 2 3" xfId="15389" xr:uid="{00000000-0005-0000-0000-0000904E0000}"/>
    <cellStyle name="40 % - Markeringsfarve4 3 9 2 3 2" xfId="33346" xr:uid="{00000000-0005-0000-0000-0000914E0000}"/>
    <cellStyle name="40 % - Markeringsfarve4 3 9 2 4" xfId="26344" xr:uid="{00000000-0005-0000-0000-0000924E0000}"/>
    <cellStyle name="40 % - Markeringsfarve4 3 9 3" xfId="9007" xr:uid="{00000000-0005-0000-0000-0000934E0000}"/>
    <cellStyle name="40 % - Markeringsfarve4 3 9 3 2" xfId="16795" xr:uid="{00000000-0005-0000-0000-0000944E0000}"/>
    <cellStyle name="40 % - Markeringsfarve4 3 9 3 2 2" xfId="34746" xr:uid="{00000000-0005-0000-0000-0000954E0000}"/>
    <cellStyle name="40 % - Markeringsfarve4 3 9 3 3" xfId="27745" xr:uid="{00000000-0005-0000-0000-0000964E0000}"/>
    <cellStyle name="40 % - Markeringsfarve4 3 9 4" xfId="15388" xr:uid="{00000000-0005-0000-0000-0000974E0000}"/>
    <cellStyle name="40 % - Markeringsfarve4 3 9 4 2" xfId="33345" xr:uid="{00000000-0005-0000-0000-0000984E0000}"/>
    <cellStyle name="40 % - Markeringsfarve4 3 9 5" xfId="26343" xr:uid="{00000000-0005-0000-0000-0000994E0000}"/>
    <cellStyle name="40 % - Markeringsfarve4 4" xfId="2991" xr:uid="{00000000-0005-0000-0000-00009A4E0000}"/>
    <cellStyle name="40 % - Markeringsfarve4 4 10" xfId="8851" xr:uid="{00000000-0005-0000-0000-00009B4E0000}"/>
    <cellStyle name="40 % - Markeringsfarve4 4 10 2" xfId="16640" xr:uid="{00000000-0005-0000-0000-00009C4E0000}"/>
    <cellStyle name="40 % - Markeringsfarve4 4 10 2 2" xfId="34591" xr:uid="{00000000-0005-0000-0000-00009D4E0000}"/>
    <cellStyle name="40 % - Markeringsfarve4 4 10 3" xfId="27590" xr:uid="{00000000-0005-0000-0000-00009E4E0000}"/>
    <cellStyle name="40 % - Markeringsfarve4 4 11" xfId="15390" xr:uid="{00000000-0005-0000-0000-00009F4E0000}"/>
    <cellStyle name="40 % - Markeringsfarve4 4 11 2" xfId="33347" xr:uid="{00000000-0005-0000-0000-0000A04E0000}"/>
    <cellStyle name="40 % - Markeringsfarve4 4 12" xfId="6965" xr:uid="{00000000-0005-0000-0000-0000A14E0000}"/>
    <cellStyle name="40 % - Markeringsfarve4 4 12 2" xfId="26345" xr:uid="{00000000-0005-0000-0000-0000A24E0000}"/>
    <cellStyle name="40 % - Markeringsfarve4 4 13" xfId="22369" xr:uid="{00000000-0005-0000-0000-0000A34E0000}"/>
    <cellStyle name="40 % - Markeringsfarve4 4 2" xfId="2992" xr:uid="{00000000-0005-0000-0000-0000A44E0000}"/>
    <cellStyle name="40 % - Markeringsfarve4 4 2 2" xfId="6967" xr:uid="{00000000-0005-0000-0000-0000A54E0000}"/>
    <cellStyle name="40 % - Markeringsfarve4 4 2 2 2" xfId="6968" xr:uid="{00000000-0005-0000-0000-0000A64E0000}"/>
    <cellStyle name="40 % - Markeringsfarve4 4 2 2 2 2" xfId="10551" xr:uid="{00000000-0005-0000-0000-0000A74E0000}"/>
    <cellStyle name="40 % - Markeringsfarve4 4 2 2 2 2 2" xfId="18323" xr:uid="{00000000-0005-0000-0000-0000A84E0000}"/>
    <cellStyle name="40 % - Markeringsfarve4 4 2 2 2 2 2 2" xfId="36274" xr:uid="{00000000-0005-0000-0000-0000A94E0000}"/>
    <cellStyle name="40 % - Markeringsfarve4 4 2 2 2 2 3" xfId="29273" xr:uid="{00000000-0005-0000-0000-0000AA4E0000}"/>
    <cellStyle name="40 % - Markeringsfarve4 4 2 2 2 3" xfId="15393" xr:uid="{00000000-0005-0000-0000-0000AB4E0000}"/>
    <cellStyle name="40 % - Markeringsfarve4 4 2 2 2 3 2" xfId="33350" xr:uid="{00000000-0005-0000-0000-0000AC4E0000}"/>
    <cellStyle name="40 % - Markeringsfarve4 4 2 2 2 4" xfId="26348" xr:uid="{00000000-0005-0000-0000-0000AD4E0000}"/>
    <cellStyle name="40 % - Markeringsfarve4 4 2 2 3" xfId="9127" xr:uid="{00000000-0005-0000-0000-0000AE4E0000}"/>
    <cellStyle name="40 % - Markeringsfarve4 4 2 2 3 2" xfId="16915" xr:uid="{00000000-0005-0000-0000-0000AF4E0000}"/>
    <cellStyle name="40 % - Markeringsfarve4 4 2 2 3 2 2" xfId="34866" xr:uid="{00000000-0005-0000-0000-0000B04E0000}"/>
    <cellStyle name="40 % - Markeringsfarve4 4 2 2 3 3" xfId="27865" xr:uid="{00000000-0005-0000-0000-0000B14E0000}"/>
    <cellStyle name="40 % - Markeringsfarve4 4 2 2 4" xfId="15392" xr:uid="{00000000-0005-0000-0000-0000B24E0000}"/>
    <cellStyle name="40 % - Markeringsfarve4 4 2 2 4 2" xfId="33349" xr:uid="{00000000-0005-0000-0000-0000B34E0000}"/>
    <cellStyle name="40 % - Markeringsfarve4 4 2 2 5" xfId="26347" xr:uid="{00000000-0005-0000-0000-0000B44E0000}"/>
    <cellStyle name="40 % - Markeringsfarve4 4 2 3" xfId="6969" xr:uid="{00000000-0005-0000-0000-0000B54E0000}"/>
    <cellStyle name="40 % - Markeringsfarve4 4 2 3 2" xfId="9781" xr:uid="{00000000-0005-0000-0000-0000B64E0000}"/>
    <cellStyle name="40 % - Markeringsfarve4 4 2 3 2 2" xfId="17563" xr:uid="{00000000-0005-0000-0000-0000B74E0000}"/>
    <cellStyle name="40 % - Markeringsfarve4 4 2 3 2 2 2" xfId="35514" xr:uid="{00000000-0005-0000-0000-0000B84E0000}"/>
    <cellStyle name="40 % - Markeringsfarve4 4 2 3 2 3" xfId="28513" xr:uid="{00000000-0005-0000-0000-0000B94E0000}"/>
    <cellStyle name="40 % - Markeringsfarve4 4 2 3 3" xfId="15394" xr:uid="{00000000-0005-0000-0000-0000BA4E0000}"/>
    <cellStyle name="40 % - Markeringsfarve4 4 2 3 3 2" xfId="33351" xr:uid="{00000000-0005-0000-0000-0000BB4E0000}"/>
    <cellStyle name="40 % - Markeringsfarve4 4 2 3 4" xfId="26349" xr:uid="{00000000-0005-0000-0000-0000BC4E0000}"/>
    <cellStyle name="40 % - Markeringsfarve4 4 2 4" xfId="6970" xr:uid="{00000000-0005-0000-0000-0000BD4E0000}"/>
    <cellStyle name="40 % - Markeringsfarve4 4 2 4 2" xfId="11181" xr:uid="{00000000-0005-0000-0000-0000BE4E0000}"/>
    <cellStyle name="40 % - Markeringsfarve4 4 2 4 2 2" xfId="18946" xr:uid="{00000000-0005-0000-0000-0000BF4E0000}"/>
    <cellStyle name="40 % - Markeringsfarve4 4 2 4 2 2 2" xfId="36897" xr:uid="{00000000-0005-0000-0000-0000C04E0000}"/>
    <cellStyle name="40 % - Markeringsfarve4 4 2 4 2 3" xfId="29896" xr:uid="{00000000-0005-0000-0000-0000C14E0000}"/>
    <cellStyle name="40 % - Markeringsfarve4 4 2 4 3" xfId="15395" xr:uid="{00000000-0005-0000-0000-0000C24E0000}"/>
    <cellStyle name="40 % - Markeringsfarve4 4 2 4 3 2" xfId="33352" xr:uid="{00000000-0005-0000-0000-0000C34E0000}"/>
    <cellStyle name="40 % - Markeringsfarve4 4 2 4 4" xfId="26350" xr:uid="{00000000-0005-0000-0000-0000C44E0000}"/>
    <cellStyle name="40 % - Markeringsfarve4 4 2 5" xfId="8852" xr:uid="{00000000-0005-0000-0000-0000C54E0000}"/>
    <cellStyle name="40 % - Markeringsfarve4 4 2 5 2" xfId="16641" xr:uid="{00000000-0005-0000-0000-0000C64E0000}"/>
    <cellStyle name="40 % - Markeringsfarve4 4 2 5 2 2" xfId="34592" xr:uid="{00000000-0005-0000-0000-0000C74E0000}"/>
    <cellStyle name="40 % - Markeringsfarve4 4 2 5 3" xfId="27591" xr:uid="{00000000-0005-0000-0000-0000C84E0000}"/>
    <cellStyle name="40 % - Markeringsfarve4 4 2 6" xfId="15391" xr:uid="{00000000-0005-0000-0000-0000C94E0000}"/>
    <cellStyle name="40 % - Markeringsfarve4 4 2 6 2" xfId="33348" xr:uid="{00000000-0005-0000-0000-0000CA4E0000}"/>
    <cellStyle name="40 % - Markeringsfarve4 4 2 7" xfId="6966" xr:uid="{00000000-0005-0000-0000-0000CB4E0000}"/>
    <cellStyle name="40 % - Markeringsfarve4 4 2 7 2" xfId="26346" xr:uid="{00000000-0005-0000-0000-0000CC4E0000}"/>
    <cellStyle name="40 % - Markeringsfarve4 4 2 8" xfId="22370" xr:uid="{00000000-0005-0000-0000-0000CD4E0000}"/>
    <cellStyle name="40 % - Markeringsfarve4 4 3" xfId="6971" xr:uid="{00000000-0005-0000-0000-0000CE4E0000}"/>
    <cellStyle name="40 % - Markeringsfarve4 4 3 2" xfId="6972" xr:uid="{00000000-0005-0000-0000-0000CF4E0000}"/>
    <cellStyle name="40 % - Markeringsfarve4 4 3 2 2" xfId="6973" xr:uid="{00000000-0005-0000-0000-0000D04E0000}"/>
    <cellStyle name="40 % - Markeringsfarve4 4 3 2 2 2" xfId="10711" xr:uid="{00000000-0005-0000-0000-0000D14E0000}"/>
    <cellStyle name="40 % - Markeringsfarve4 4 3 2 2 2 2" xfId="18483" xr:uid="{00000000-0005-0000-0000-0000D24E0000}"/>
    <cellStyle name="40 % - Markeringsfarve4 4 3 2 2 2 2 2" xfId="36434" xr:uid="{00000000-0005-0000-0000-0000D34E0000}"/>
    <cellStyle name="40 % - Markeringsfarve4 4 3 2 2 2 3" xfId="29433" xr:uid="{00000000-0005-0000-0000-0000D44E0000}"/>
    <cellStyle name="40 % - Markeringsfarve4 4 3 2 2 3" xfId="15398" xr:uid="{00000000-0005-0000-0000-0000D54E0000}"/>
    <cellStyle name="40 % - Markeringsfarve4 4 3 2 2 3 2" xfId="33355" xr:uid="{00000000-0005-0000-0000-0000D64E0000}"/>
    <cellStyle name="40 % - Markeringsfarve4 4 3 2 2 4" xfId="26353" xr:uid="{00000000-0005-0000-0000-0000D74E0000}"/>
    <cellStyle name="40 % - Markeringsfarve4 4 3 2 3" xfId="9257" xr:uid="{00000000-0005-0000-0000-0000D84E0000}"/>
    <cellStyle name="40 % - Markeringsfarve4 4 3 2 3 2" xfId="17045" xr:uid="{00000000-0005-0000-0000-0000D94E0000}"/>
    <cellStyle name="40 % - Markeringsfarve4 4 3 2 3 2 2" xfId="34996" xr:uid="{00000000-0005-0000-0000-0000DA4E0000}"/>
    <cellStyle name="40 % - Markeringsfarve4 4 3 2 3 3" xfId="27995" xr:uid="{00000000-0005-0000-0000-0000DB4E0000}"/>
    <cellStyle name="40 % - Markeringsfarve4 4 3 2 4" xfId="15397" xr:uid="{00000000-0005-0000-0000-0000DC4E0000}"/>
    <cellStyle name="40 % - Markeringsfarve4 4 3 2 4 2" xfId="33354" xr:uid="{00000000-0005-0000-0000-0000DD4E0000}"/>
    <cellStyle name="40 % - Markeringsfarve4 4 3 2 5" xfId="26352" xr:uid="{00000000-0005-0000-0000-0000DE4E0000}"/>
    <cellStyle name="40 % - Markeringsfarve4 4 3 3" xfId="6974" xr:uid="{00000000-0005-0000-0000-0000DF4E0000}"/>
    <cellStyle name="40 % - Markeringsfarve4 4 3 3 2" xfId="9941" xr:uid="{00000000-0005-0000-0000-0000E04E0000}"/>
    <cellStyle name="40 % - Markeringsfarve4 4 3 3 2 2" xfId="17723" xr:uid="{00000000-0005-0000-0000-0000E14E0000}"/>
    <cellStyle name="40 % - Markeringsfarve4 4 3 3 2 2 2" xfId="35674" xr:uid="{00000000-0005-0000-0000-0000E24E0000}"/>
    <cellStyle name="40 % - Markeringsfarve4 4 3 3 2 3" xfId="28673" xr:uid="{00000000-0005-0000-0000-0000E34E0000}"/>
    <cellStyle name="40 % - Markeringsfarve4 4 3 3 3" xfId="15399" xr:uid="{00000000-0005-0000-0000-0000E44E0000}"/>
    <cellStyle name="40 % - Markeringsfarve4 4 3 3 3 2" xfId="33356" xr:uid="{00000000-0005-0000-0000-0000E54E0000}"/>
    <cellStyle name="40 % - Markeringsfarve4 4 3 3 4" xfId="26354" xr:uid="{00000000-0005-0000-0000-0000E64E0000}"/>
    <cellStyle name="40 % - Markeringsfarve4 4 3 4" xfId="6975" xr:uid="{00000000-0005-0000-0000-0000E74E0000}"/>
    <cellStyle name="40 % - Markeringsfarve4 4 3 4 2" xfId="11504" xr:uid="{00000000-0005-0000-0000-0000E84E0000}"/>
    <cellStyle name="40 % - Markeringsfarve4 4 3 4 2 2" xfId="19261" xr:uid="{00000000-0005-0000-0000-0000E94E0000}"/>
    <cellStyle name="40 % - Markeringsfarve4 4 3 4 2 2 2" xfId="37212" xr:uid="{00000000-0005-0000-0000-0000EA4E0000}"/>
    <cellStyle name="40 % - Markeringsfarve4 4 3 4 2 3" xfId="30211" xr:uid="{00000000-0005-0000-0000-0000EB4E0000}"/>
    <cellStyle name="40 % - Markeringsfarve4 4 3 4 3" xfId="15400" xr:uid="{00000000-0005-0000-0000-0000EC4E0000}"/>
    <cellStyle name="40 % - Markeringsfarve4 4 3 4 3 2" xfId="33357" xr:uid="{00000000-0005-0000-0000-0000ED4E0000}"/>
    <cellStyle name="40 % - Markeringsfarve4 4 3 4 4" xfId="26355" xr:uid="{00000000-0005-0000-0000-0000EE4E0000}"/>
    <cellStyle name="40 % - Markeringsfarve4 4 3 5" xfId="8853" xr:uid="{00000000-0005-0000-0000-0000EF4E0000}"/>
    <cellStyle name="40 % - Markeringsfarve4 4 3 5 2" xfId="16642" xr:uid="{00000000-0005-0000-0000-0000F04E0000}"/>
    <cellStyle name="40 % - Markeringsfarve4 4 3 5 2 2" xfId="34593" xr:uid="{00000000-0005-0000-0000-0000F14E0000}"/>
    <cellStyle name="40 % - Markeringsfarve4 4 3 5 3" xfId="27592" xr:uid="{00000000-0005-0000-0000-0000F24E0000}"/>
    <cellStyle name="40 % - Markeringsfarve4 4 3 6" xfId="15396" xr:uid="{00000000-0005-0000-0000-0000F34E0000}"/>
    <cellStyle name="40 % - Markeringsfarve4 4 3 6 2" xfId="33353" xr:uid="{00000000-0005-0000-0000-0000F44E0000}"/>
    <cellStyle name="40 % - Markeringsfarve4 4 3 7" xfId="26351" xr:uid="{00000000-0005-0000-0000-0000F54E0000}"/>
    <cellStyle name="40 % - Markeringsfarve4 4 4" xfId="6976" xr:uid="{00000000-0005-0000-0000-0000F64E0000}"/>
    <cellStyle name="40 % - Markeringsfarve4 4 4 2" xfId="6977" xr:uid="{00000000-0005-0000-0000-0000F74E0000}"/>
    <cellStyle name="40 % - Markeringsfarve4 4 4 2 2" xfId="6978" xr:uid="{00000000-0005-0000-0000-0000F84E0000}"/>
    <cellStyle name="40 % - Markeringsfarve4 4 4 2 2 2" xfId="10789" xr:uid="{00000000-0005-0000-0000-0000F94E0000}"/>
    <cellStyle name="40 % - Markeringsfarve4 4 4 2 2 2 2" xfId="18561" xr:uid="{00000000-0005-0000-0000-0000FA4E0000}"/>
    <cellStyle name="40 % - Markeringsfarve4 4 4 2 2 2 2 2" xfId="36512" xr:uid="{00000000-0005-0000-0000-0000FB4E0000}"/>
    <cellStyle name="40 % - Markeringsfarve4 4 4 2 2 2 3" xfId="29511" xr:uid="{00000000-0005-0000-0000-0000FC4E0000}"/>
    <cellStyle name="40 % - Markeringsfarve4 4 4 2 2 3" xfId="15403" xr:uid="{00000000-0005-0000-0000-0000FD4E0000}"/>
    <cellStyle name="40 % - Markeringsfarve4 4 4 2 2 3 2" xfId="33360" xr:uid="{00000000-0005-0000-0000-0000FE4E0000}"/>
    <cellStyle name="40 % - Markeringsfarve4 4 4 2 2 4" xfId="26358" xr:uid="{00000000-0005-0000-0000-0000FF4E0000}"/>
    <cellStyle name="40 % - Markeringsfarve4 4 4 2 3" xfId="9329" xr:uid="{00000000-0005-0000-0000-0000004F0000}"/>
    <cellStyle name="40 % - Markeringsfarve4 4 4 2 3 2" xfId="17114" xr:uid="{00000000-0005-0000-0000-0000014F0000}"/>
    <cellStyle name="40 % - Markeringsfarve4 4 4 2 3 2 2" xfId="35065" xr:uid="{00000000-0005-0000-0000-0000024F0000}"/>
    <cellStyle name="40 % - Markeringsfarve4 4 4 2 3 3" xfId="28064" xr:uid="{00000000-0005-0000-0000-0000034F0000}"/>
    <cellStyle name="40 % - Markeringsfarve4 4 4 2 4" xfId="15402" xr:uid="{00000000-0005-0000-0000-0000044F0000}"/>
    <cellStyle name="40 % - Markeringsfarve4 4 4 2 4 2" xfId="33359" xr:uid="{00000000-0005-0000-0000-0000054F0000}"/>
    <cellStyle name="40 % - Markeringsfarve4 4 4 2 5" xfId="26357" xr:uid="{00000000-0005-0000-0000-0000064F0000}"/>
    <cellStyle name="40 % - Markeringsfarve4 4 4 3" xfId="6979" xr:uid="{00000000-0005-0000-0000-0000074F0000}"/>
    <cellStyle name="40 % - Markeringsfarve4 4 4 3 2" xfId="10065" xr:uid="{00000000-0005-0000-0000-0000084F0000}"/>
    <cellStyle name="40 % - Markeringsfarve4 4 4 3 2 2" xfId="17846" xr:uid="{00000000-0005-0000-0000-0000094F0000}"/>
    <cellStyle name="40 % - Markeringsfarve4 4 4 3 2 2 2" xfId="35797" xr:uid="{00000000-0005-0000-0000-00000A4F0000}"/>
    <cellStyle name="40 % - Markeringsfarve4 4 4 3 2 3" xfId="28796" xr:uid="{00000000-0005-0000-0000-00000B4F0000}"/>
    <cellStyle name="40 % - Markeringsfarve4 4 4 3 3" xfId="15404" xr:uid="{00000000-0005-0000-0000-00000C4F0000}"/>
    <cellStyle name="40 % - Markeringsfarve4 4 4 3 3 2" xfId="33361" xr:uid="{00000000-0005-0000-0000-00000D4F0000}"/>
    <cellStyle name="40 % - Markeringsfarve4 4 4 3 4" xfId="26359" xr:uid="{00000000-0005-0000-0000-00000E4F0000}"/>
    <cellStyle name="40 % - Markeringsfarve4 4 4 4" xfId="6980" xr:uid="{00000000-0005-0000-0000-00000F4F0000}"/>
    <cellStyle name="40 % - Markeringsfarve4 4 4 4 2" xfId="11155" xr:uid="{00000000-0005-0000-0000-0000104F0000}"/>
    <cellStyle name="40 % - Markeringsfarve4 4 4 4 2 2" xfId="18922" xr:uid="{00000000-0005-0000-0000-0000114F0000}"/>
    <cellStyle name="40 % - Markeringsfarve4 4 4 4 2 2 2" xfId="36873" xr:uid="{00000000-0005-0000-0000-0000124F0000}"/>
    <cellStyle name="40 % - Markeringsfarve4 4 4 4 2 3" xfId="29872" xr:uid="{00000000-0005-0000-0000-0000134F0000}"/>
    <cellStyle name="40 % - Markeringsfarve4 4 4 4 3" xfId="15405" xr:uid="{00000000-0005-0000-0000-0000144F0000}"/>
    <cellStyle name="40 % - Markeringsfarve4 4 4 4 3 2" xfId="33362" xr:uid="{00000000-0005-0000-0000-0000154F0000}"/>
    <cellStyle name="40 % - Markeringsfarve4 4 4 4 4" xfId="26360" xr:uid="{00000000-0005-0000-0000-0000164F0000}"/>
    <cellStyle name="40 % - Markeringsfarve4 4 4 5" xfId="8854" xr:uid="{00000000-0005-0000-0000-0000174F0000}"/>
    <cellStyle name="40 % - Markeringsfarve4 4 4 5 2" xfId="16643" xr:uid="{00000000-0005-0000-0000-0000184F0000}"/>
    <cellStyle name="40 % - Markeringsfarve4 4 4 5 2 2" xfId="34594" xr:uid="{00000000-0005-0000-0000-0000194F0000}"/>
    <cellStyle name="40 % - Markeringsfarve4 4 4 5 3" xfId="27593" xr:uid="{00000000-0005-0000-0000-00001A4F0000}"/>
    <cellStyle name="40 % - Markeringsfarve4 4 4 6" xfId="15401" xr:uid="{00000000-0005-0000-0000-00001B4F0000}"/>
    <cellStyle name="40 % - Markeringsfarve4 4 4 6 2" xfId="33358" xr:uid="{00000000-0005-0000-0000-00001C4F0000}"/>
    <cellStyle name="40 % - Markeringsfarve4 4 4 7" xfId="26356" xr:uid="{00000000-0005-0000-0000-00001D4F0000}"/>
    <cellStyle name="40 % - Markeringsfarve4 4 5" xfId="6981" xr:uid="{00000000-0005-0000-0000-00001E4F0000}"/>
    <cellStyle name="40 % - Markeringsfarve4 4 5 2" xfId="6982" xr:uid="{00000000-0005-0000-0000-00001F4F0000}"/>
    <cellStyle name="40 % - Markeringsfarve4 4 5 2 2" xfId="6983" xr:uid="{00000000-0005-0000-0000-0000204F0000}"/>
    <cellStyle name="40 % - Markeringsfarve4 4 5 2 2 2" xfId="10906" xr:uid="{00000000-0005-0000-0000-0000214F0000}"/>
    <cellStyle name="40 % - Markeringsfarve4 4 5 2 2 2 2" xfId="18678" xr:uid="{00000000-0005-0000-0000-0000224F0000}"/>
    <cellStyle name="40 % - Markeringsfarve4 4 5 2 2 2 2 2" xfId="36629" xr:uid="{00000000-0005-0000-0000-0000234F0000}"/>
    <cellStyle name="40 % - Markeringsfarve4 4 5 2 2 2 3" xfId="29628" xr:uid="{00000000-0005-0000-0000-0000244F0000}"/>
    <cellStyle name="40 % - Markeringsfarve4 4 5 2 2 3" xfId="15408" xr:uid="{00000000-0005-0000-0000-0000254F0000}"/>
    <cellStyle name="40 % - Markeringsfarve4 4 5 2 2 3 2" xfId="33365" xr:uid="{00000000-0005-0000-0000-0000264F0000}"/>
    <cellStyle name="40 % - Markeringsfarve4 4 5 2 2 4" xfId="26363" xr:uid="{00000000-0005-0000-0000-0000274F0000}"/>
    <cellStyle name="40 % - Markeringsfarve4 4 5 2 3" xfId="9428" xr:uid="{00000000-0005-0000-0000-0000284F0000}"/>
    <cellStyle name="40 % - Markeringsfarve4 4 5 2 3 2" xfId="17213" xr:uid="{00000000-0005-0000-0000-0000294F0000}"/>
    <cellStyle name="40 % - Markeringsfarve4 4 5 2 3 2 2" xfId="35164" xr:uid="{00000000-0005-0000-0000-00002A4F0000}"/>
    <cellStyle name="40 % - Markeringsfarve4 4 5 2 3 3" xfId="28163" xr:uid="{00000000-0005-0000-0000-00002B4F0000}"/>
    <cellStyle name="40 % - Markeringsfarve4 4 5 2 4" xfId="15407" xr:uid="{00000000-0005-0000-0000-00002C4F0000}"/>
    <cellStyle name="40 % - Markeringsfarve4 4 5 2 4 2" xfId="33364" xr:uid="{00000000-0005-0000-0000-00002D4F0000}"/>
    <cellStyle name="40 % - Markeringsfarve4 4 5 2 5" xfId="26362" xr:uid="{00000000-0005-0000-0000-00002E4F0000}"/>
    <cellStyle name="40 % - Markeringsfarve4 4 5 3" xfId="6984" xr:uid="{00000000-0005-0000-0000-00002F4F0000}"/>
    <cellStyle name="40 % - Markeringsfarve4 4 5 3 2" xfId="10182" xr:uid="{00000000-0005-0000-0000-0000304F0000}"/>
    <cellStyle name="40 % - Markeringsfarve4 4 5 3 2 2" xfId="17963" xr:uid="{00000000-0005-0000-0000-0000314F0000}"/>
    <cellStyle name="40 % - Markeringsfarve4 4 5 3 2 2 2" xfId="35914" xr:uid="{00000000-0005-0000-0000-0000324F0000}"/>
    <cellStyle name="40 % - Markeringsfarve4 4 5 3 2 3" xfId="28913" xr:uid="{00000000-0005-0000-0000-0000334F0000}"/>
    <cellStyle name="40 % - Markeringsfarve4 4 5 3 3" xfId="15409" xr:uid="{00000000-0005-0000-0000-0000344F0000}"/>
    <cellStyle name="40 % - Markeringsfarve4 4 5 3 3 2" xfId="33366" xr:uid="{00000000-0005-0000-0000-0000354F0000}"/>
    <cellStyle name="40 % - Markeringsfarve4 4 5 3 4" xfId="26364" xr:uid="{00000000-0005-0000-0000-0000364F0000}"/>
    <cellStyle name="40 % - Markeringsfarve4 4 5 4" xfId="6985" xr:uid="{00000000-0005-0000-0000-0000374F0000}"/>
    <cellStyle name="40 % - Markeringsfarve4 4 5 4 2" xfId="11108" xr:uid="{00000000-0005-0000-0000-0000384F0000}"/>
    <cellStyle name="40 % - Markeringsfarve4 4 5 4 2 2" xfId="18876" xr:uid="{00000000-0005-0000-0000-0000394F0000}"/>
    <cellStyle name="40 % - Markeringsfarve4 4 5 4 2 2 2" xfId="36827" xr:uid="{00000000-0005-0000-0000-00003A4F0000}"/>
    <cellStyle name="40 % - Markeringsfarve4 4 5 4 2 3" xfId="29826" xr:uid="{00000000-0005-0000-0000-00003B4F0000}"/>
    <cellStyle name="40 % - Markeringsfarve4 4 5 4 3" xfId="15410" xr:uid="{00000000-0005-0000-0000-00003C4F0000}"/>
    <cellStyle name="40 % - Markeringsfarve4 4 5 4 3 2" xfId="33367" xr:uid="{00000000-0005-0000-0000-00003D4F0000}"/>
    <cellStyle name="40 % - Markeringsfarve4 4 5 4 4" xfId="26365" xr:uid="{00000000-0005-0000-0000-00003E4F0000}"/>
    <cellStyle name="40 % - Markeringsfarve4 4 5 5" xfId="8855" xr:uid="{00000000-0005-0000-0000-00003F4F0000}"/>
    <cellStyle name="40 % - Markeringsfarve4 4 5 5 2" xfId="16644" xr:uid="{00000000-0005-0000-0000-0000404F0000}"/>
    <cellStyle name="40 % - Markeringsfarve4 4 5 5 2 2" xfId="34595" xr:uid="{00000000-0005-0000-0000-0000414F0000}"/>
    <cellStyle name="40 % - Markeringsfarve4 4 5 5 3" xfId="27594" xr:uid="{00000000-0005-0000-0000-0000424F0000}"/>
    <cellStyle name="40 % - Markeringsfarve4 4 5 6" xfId="15406" xr:uid="{00000000-0005-0000-0000-0000434F0000}"/>
    <cellStyle name="40 % - Markeringsfarve4 4 5 6 2" xfId="33363" xr:uid="{00000000-0005-0000-0000-0000444F0000}"/>
    <cellStyle name="40 % - Markeringsfarve4 4 5 7" xfId="26361" xr:uid="{00000000-0005-0000-0000-0000454F0000}"/>
    <cellStyle name="40 % - Markeringsfarve4 4 6" xfId="6986" xr:uid="{00000000-0005-0000-0000-0000464F0000}"/>
    <cellStyle name="40 % - Markeringsfarve4 4 6 2" xfId="6987" xr:uid="{00000000-0005-0000-0000-0000474F0000}"/>
    <cellStyle name="40 % - Markeringsfarve4 4 6 2 2" xfId="6988" xr:uid="{00000000-0005-0000-0000-0000484F0000}"/>
    <cellStyle name="40 % - Markeringsfarve4 4 6 2 2 2" xfId="11065" xr:uid="{00000000-0005-0000-0000-0000494F0000}"/>
    <cellStyle name="40 % - Markeringsfarve4 4 6 2 2 2 2" xfId="18837" xr:uid="{00000000-0005-0000-0000-00004A4F0000}"/>
    <cellStyle name="40 % - Markeringsfarve4 4 6 2 2 2 2 2" xfId="36788" xr:uid="{00000000-0005-0000-0000-00004B4F0000}"/>
    <cellStyle name="40 % - Markeringsfarve4 4 6 2 2 2 3" xfId="29787" xr:uid="{00000000-0005-0000-0000-00004C4F0000}"/>
    <cellStyle name="40 % - Markeringsfarve4 4 6 2 2 3" xfId="15413" xr:uid="{00000000-0005-0000-0000-00004D4F0000}"/>
    <cellStyle name="40 % - Markeringsfarve4 4 6 2 2 3 2" xfId="33370" xr:uid="{00000000-0005-0000-0000-00004E4F0000}"/>
    <cellStyle name="40 % - Markeringsfarve4 4 6 2 2 4" xfId="26368" xr:uid="{00000000-0005-0000-0000-00004F4F0000}"/>
    <cellStyle name="40 % - Markeringsfarve4 4 6 2 3" xfId="9558" xr:uid="{00000000-0005-0000-0000-0000504F0000}"/>
    <cellStyle name="40 % - Markeringsfarve4 4 6 2 3 2" xfId="17343" xr:uid="{00000000-0005-0000-0000-0000514F0000}"/>
    <cellStyle name="40 % - Markeringsfarve4 4 6 2 3 2 2" xfId="35294" xr:uid="{00000000-0005-0000-0000-0000524F0000}"/>
    <cellStyle name="40 % - Markeringsfarve4 4 6 2 3 3" xfId="28293" xr:uid="{00000000-0005-0000-0000-0000534F0000}"/>
    <cellStyle name="40 % - Markeringsfarve4 4 6 2 4" xfId="15412" xr:uid="{00000000-0005-0000-0000-0000544F0000}"/>
    <cellStyle name="40 % - Markeringsfarve4 4 6 2 4 2" xfId="33369" xr:uid="{00000000-0005-0000-0000-0000554F0000}"/>
    <cellStyle name="40 % - Markeringsfarve4 4 6 2 5" xfId="26367" xr:uid="{00000000-0005-0000-0000-0000564F0000}"/>
    <cellStyle name="40 % - Markeringsfarve4 4 6 3" xfId="6989" xr:uid="{00000000-0005-0000-0000-0000574F0000}"/>
    <cellStyle name="40 % - Markeringsfarve4 4 6 3 2" xfId="10342" xr:uid="{00000000-0005-0000-0000-0000584F0000}"/>
    <cellStyle name="40 % - Markeringsfarve4 4 6 3 2 2" xfId="18123" xr:uid="{00000000-0005-0000-0000-0000594F0000}"/>
    <cellStyle name="40 % - Markeringsfarve4 4 6 3 2 2 2" xfId="36074" xr:uid="{00000000-0005-0000-0000-00005A4F0000}"/>
    <cellStyle name="40 % - Markeringsfarve4 4 6 3 2 3" xfId="29073" xr:uid="{00000000-0005-0000-0000-00005B4F0000}"/>
    <cellStyle name="40 % - Markeringsfarve4 4 6 3 3" xfId="15414" xr:uid="{00000000-0005-0000-0000-00005C4F0000}"/>
    <cellStyle name="40 % - Markeringsfarve4 4 6 3 3 2" xfId="33371" xr:uid="{00000000-0005-0000-0000-00005D4F0000}"/>
    <cellStyle name="40 % - Markeringsfarve4 4 6 3 4" xfId="26369" xr:uid="{00000000-0005-0000-0000-00005E4F0000}"/>
    <cellStyle name="40 % - Markeringsfarve4 4 6 4" xfId="6990" xr:uid="{00000000-0005-0000-0000-00005F4F0000}"/>
    <cellStyle name="40 % - Markeringsfarve4 4 6 4 2" xfId="11449" xr:uid="{00000000-0005-0000-0000-0000604F0000}"/>
    <cellStyle name="40 % - Markeringsfarve4 4 6 4 2 2" xfId="19208" xr:uid="{00000000-0005-0000-0000-0000614F0000}"/>
    <cellStyle name="40 % - Markeringsfarve4 4 6 4 2 2 2" xfId="37159" xr:uid="{00000000-0005-0000-0000-0000624F0000}"/>
    <cellStyle name="40 % - Markeringsfarve4 4 6 4 2 3" xfId="30158" xr:uid="{00000000-0005-0000-0000-0000634F0000}"/>
    <cellStyle name="40 % - Markeringsfarve4 4 6 4 3" xfId="15415" xr:uid="{00000000-0005-0000-0000-0000644F0000}"/>
    <cellStyle name="40 % - Markeringsfarve4 4 6 4 3 2" xfId="33372" xr:uid="{00000000-0005-0000-0000-0000654F0000}"/>
    <cellStyle name="40 % - Markeringsfarve4 4 6 4 4" xfId="26370" xr:uid="{00000000-0005-0000-0000-0000664F0000}"/>
    <cellStyle name="40 % - Markeringsfarve4 4 6 5" xfId="8856" xr:uid="{00000000-0005-0000-0000-0000674F0000}"/>
    <cellStyle name="40 % - Markeringsfarve4 4 6 5 2" xfId="16645" xr:uid="{00000000-0005-0000-0000-0000684F0000}"/>
    <cellStyle name="40 % - Markeringsfarve4 4 6 5 2 2" xfId="34596" xr:uid="{00000000-0005-0000-0000-0000694F0000}"/>
    <cellStyle name="40 % - Markeringsfarve4 4 6 5 3" xfId="27595" xr:uid="{00000000-0005-0000-0000-00006A4F0000}"/>
    <cellStyle name="40 % - Markeringsfarve4 4 6 6" xfId="15411" xr:uid="{00000000-0005-0000-0000-00006B4F0000}"/>
    <cellStyle name="40 % - Markeringsfarve4 4 6 6 2" xfId="33368" xr:uid="{00000000-0005-0000-0000-00006C4F0000}"/>
    <cellStyle name="40 % - Markeringsfarve4 4 6 7" xfId="26366" xr:uid="{00000000-0005-0000-0000-00006D4F0000}"/>
    <cellStyle name="40 % - Markeringsfarve4 4 7" xfId="6991" xr:uid="{00000000-0005-0000-0000-00006E4F0000}"/>
    <cellStyle name="40 % - Markeringsfarve4 4 7 2" xfId="6992" xr:uid="{00000000-0005-0000-0000-00006F4F0000}"/>
    <cellStyle name="40 % - Markeringsfarve4 4 7 2 2" xfId="10432" xr:uid="{00000000-0005-0000-0000-0000704F0000}"/>
    <cellStyle name="40 % - Markeringsfarve4 4 7 2 2 2" xfId="18204" xr:uid="{00000000-0005-0000-0000-0000714F0000}"/>
    <cellStyle name="40 % - Markeringsfarve4 4 7 2 2 2 2" xfId="36155" xr:uid="{00000000-0005-0000-0000-0000724F0000}"/>
    <cellStyle name="40 % - Markeringsfarve4 4 7 2 2 3" xfId="29154" xr:uid="{00000000-0005-0000-0000-0000734F0000}"/>
    <cellStyle name="40 % - Markeringsfarve4 4 7 2 3" xfId="15417" xr:uid="{00000000-0005-0000-0000-0000744F0000}"/>
    <cellStyle name="40 % - Markeringsfarve4 4 7 2 3 2" xfId="33374" xr:uid="{00000000-0005-0000-0000-0000754F0000}"/>
    <cellStyle name="40 % - Markeringsfarve4 4 7 2 4" xfId="26372" xr:uid="{00000000-0005-0000-0000-0000764F0000}"/>
    <cellStyle name="40 % - Markeringsfarve4 4 7 3" xfId="9028" xr:uid="{00000000-0005-0000-0000-0000774F0000}"/>
    <cellStyle name="40 % - Markeringsfarve4 4 7 3 2" xfId="16816" xr:uid="{00000000-0005-0000-0000-0000784F0000}"/>
    <cellStyle name="40 % - Markeringsfarve4 4 7 3 2 2" xfId="34767" xr:uid="{00000000-0005-0000-0000-0000794F0000}"/>
    <cellStyle name="40 % - Markeringsfarve4 4 7 3 3" xfId="27766" xr:uid="{00000000-0005-0000-0000-00007A4F0000}"/>
    <cellStyle name="40 % - Markeringsfarve4 4 7 4" xfId="15416" xr:uid="{00000000-0005-0000-0000-00007B4F0000}"/>
    <cellStyle name="40 % - Markeringsfarve4 4 7 4 2" xfId="33373" xr:uid="{00000000-0005-0000-0000-00007C4F0000}"/>
    <cellStyle name="40 % - Markeringsfarve4 4 7 5" xfId="26371" xr:uid="{00000000-0005-0000-0000-00007D4F0000}"/>
    <cellStyle name="40 % - Markeringsfarve4 4 8" xfId="6993" xr:uid="{00000000-0005-0000-0000-00007E4F0000}"/>
    <cellStyle name="40 % - Markeringsfarve4 4 8 2" xfId="9660" xr:uid="{00000000-0005-0000-0000-00007F4F0000}"/>
    <cellStyle name="40 % - Markeringsfarve4 4 8 2 2" xfId="17442" xr:uid="{00000000-0005-0000-0000-0000804F0000}"/>
    <cellStyle name="40 % - Markeringsfarve4 4 8 2 2 2" xfId="35393" xr:uid="{00000000-0005-0000-0000-0000814F0000}"/>
    <cellStyle name="40 % - Markeringsfarve4 4 8 2 3" xfId="28392" xr:uid="{00000000-0005-0000-0000-0000824F0000}"/>
    <cellStyle name="40 % - Markeringsfarve4 4 8 3" xfId="15418" xr:uid="{00000000-0005-0000-0000-0000834F0000}"/>
    <cellStyle name="40 % - Markeringsfarve4 4 8 3 2" xfId="33375" xr:uid="{00000000-0005-0000-0000-0000844F0000}"/>
    <cellStyle name="40 % - Markeringsfarve4 4 8 4" xfId="26373" xr:uid="{00000000-0005-0000-0000-0000854F0000}"/>
    <cellStyle name="40 % - Markeringsfarve4 4 9" xfId="6994" xr:uid="{00000000-0005-0000-0000-0000864F0000}"/>
    <cellStyle name="40 % - Markeringsfarve4 4 9 2" xfId="11531" xr:uid="{00000000-0005-0000-0000-0000874F0000}"/>
    <cellStyle name="40 % - Markeringsfarve4 4 9 2 2" xfId="19285" xr:uid="{00000000-0005-0000-0000-0000884F0000}"/>
    <cellStyle name="40 % - Markeringsfarve4 4 9 2 2 2" xfId="37236" xr:uid="{00000000-0005-0000-0000-0000894F0000}"/>
    <cellStyle name="40 % - Markeringsfarve4 4 9 2 3" xfId="30235" xr:uid="{00000000-0005-0000-0000-00008A4F0000}"/>
    <cellStyle name="40 % - Markeringsfarve4 4 9 3" xfId="15419" xr:uid="{00000000-0005-0000-0000-00008B4F0000}"/>
    <cellStyle name="40 % - Markeringsfarve4 4 9 3 2" xfId="33376" xr:uid="{00000000-0005-0000-0000-00008C4F0000}"/>
    <cellStyle name="40 % - Markeringsfarve4 4 9 4" xfId="26374" xr:uid="{00000000-0005-0000-0000-00008D4F0000}"/>
    <cellStyle name="40 % - Markeringsfarve4 5" xfId="2993" xr:uid="{00000000-0005-0000-0000-00008E4F0000}"/>
    <cellStyle name="40 % - Markeringsfarve4 5 10" xfId="8857" xr:uid="{00000000-0005-0000-0000-00008F4F0000}"/>
    <cellStyle name="40 % - Markeringsfarve4 5 10 2" xfId="16646" xr:uid="{00000000-0005-0000-0000-0000904F0000}"/>
    <cellStyle name="40 % - Markeringsfarve4 5 10 2 2" xfId="34597" xr:uid="{00000000-0005-0000-0000-0000914F0000}"/>
    <cellStyle name="40 % - Markeringsfarve4 5 10 3" xfId="27596" xr:uid="{00000000-0005-0000-0000-0000924F0000}"/>
    <cellStyle name="40 % - Markeringsfarve4 5 11" xfId="15420" xr:uid="{00000000-0005-0000-0000-0000934F0000}"/>
    <cellStyle name="40 % - Markeringsfarve4 5 11 2" xfId="33377" xr:uid="{00000000-0005-0000-0000-0000944F0000}"/>
    <cellStyle name="40 % - Markeringsfarve4 5 12" xfId="6995" xr:uid="{00000000-0005-0000-0000-0000954F0000}"/>
    <cellStyle name="40 % - Markeringsfarve4 5 12 2" xfId="26375" xr:uid="{00000000-0005-0000-0000-0000964F0000}"/>
    <cellStyle name="40 % - Markeringsfarve4 5 13" xfId="22371" xr:uid="{00000000-0005-0000-0000-0000974F0000}"/>
    <cellStyle name="40 % - Markeringsfarve4 5 2" xfId="2994" xr:uid="{00000000-0005-0000-0000-0000984F0000}"/>
    <cellStyle name="40 % - Markeringsfarve4 5 2 2" xfId="6997" xr:uid="{00000000-0005-0000-0000-0000994F0000}"/>
    <cellStyle name="40 % - Markeringsfarve4 5 2 2 2" xfId="6998" xr:uid="{00000000-0005-0000-0000-00009A4F0000}"/>
    <cellStyle name="40 % - Markeringsfarve4 5 2 2 2 2" xfId="10590" xr:uid="{00000000-0005-0000-0000-00009B4F0000}"/>
    <cellStyle name="40 % - Markeringsfarve4 5 2 2 2 2 2" xfId="18362" xr:uid="{00000000-0005-0000-0000-00009C4F0000}"/>
    <cellStyle name="40 % - Markeringsfarve4 5 2 2 2 2 2 2" xfId="36313" xr:uid="{00000000-0005-0000-0000-00009D4F0000}"/>
    <cellStyle name="40 % - Markeringsfarve4 5 2 2 2 2 3" xfId="29312" xr:uid="{00000000-0005-0000-0000-00009E4F0000}"/>
    <cellStyle name="40 % - Markeringsfarve4 5 2 2 2 3" xfId="15423" xr:uid="{00000000-0005-0000-0000-00009F4F0000}"/>
    <cellStyle name="40 % - Markeringsfarve4 5 2 2 2 3 2" xfId="33380" xr:uid="{00000000-0005-0000-0000-0000A04F0000}"/>
    <cellStyle name="40 % - Markeringsfarve4 5 2 2 2 4" xfId="26378" xr:uid="{00000000-0005-0000-0000-0000A14F0000}"/>
    <cellStyle name="40 % - Markeringsfarve4 5 2 2 3" xfId="9160" xr:uid="{00000000-0005-0000-0000-0000A24F0000}"/>
    <cellStyle name="40 % - Markeringsfarve4 5 2 2 3 2" xfId="16948" xr:uid="{00000000-0005-0000-0000-0000A34F0000}"/>
    <cellStyle name="40 % - Markeringsfarve4 5 2 2 3 2 2" xfId="34899" xr:uid="{00000000-0005-0000-0000-0000A44F0000}"/>
    <cellStyle name="40 % - Markeringsfarve4 5 2 2 3 3" xfId="27898" xr:uid="{00000000-0005-0000-0000-0000A54F0000}"/>
    <cellStyle name="40 % - Markeringsfarve4 5 2 2 4" xfId="15422" xr:uid="{00000000-0005-0000-0000-0000A64F0000}"/>
    <cellStyle name="40 % - Markeringsfarve4 5 2 2 4 2" xfId="33379" xr:uid="{00000000-0005-0000-0000-0000A74F0000}"/>
    <cellStyle name="40 % - Markeringsfarve4 5 2 2 5" xfId="26377" xr:uid="{00000000-0005-0000-0000-0000A84F0000}"/>
    <cellStyle name="40 % - Markeringsfarve4 5 2 3" xfId="6999" xr:uid="{00000000-0005-0000-0000-0000A94F0000}"/>
    <cellStyle name="40 % - Markeringsfarve4 5 2 3 2" xfId="9820" xr:uid="{00000000-0005-0000-0000-0000AA4F0000}"/>
    <cellStyle name="40 % - Markeringsfarve4 5 2 3 2 2" xfId="17602" xr:uid="{00000000-0005-0000-0000-0000AB4F0000}"/>
    <cellStyle name="40 % - Markeringsfarve4 5 2 3 2 2 2" xfId="35553" xr:uid="{00000000-0005-0000-0000-0000AC4F0000}"/>
    <cellStyle name="40 % - Markeringsfarve4 5 2 3 2 3" xfId="28552" xr:uid="{00000000-0005-0000-0000-0000AD4F0000}"/>
    <cellStyle name="40 % - Markeringsfarve4 5 2 3 3" xfId="15424" xr:uid="{00000000-0005-0000-0000-0000AE4F0000}"/>
    <cellStyle name="40 % - Markeringsfarve4 5 2 3 3 2" xfId="33381" xr:uid="{00000000-0005-0000-0000-0000AF4F0000}"/>
    <cellStyle name="40 % - Markeringsfarve4 5 2 3 4" xfId="26379" xr:uid="{00000000-0005-0000-0000-0000B04F0000}"/>
    <cellStyle name="40 % - Markeringsfarve4 5 2 4" xfId="7000" xr:uid="{00000000-0005-0000-0000-0000B14F0000}"/>
    <cellStyle name="40 % - Markeringsfarve4 5 2 4 2" xfId="11384" xr:uid="{00000000-0005-0000-0000-0000B24F0000}"/>
    <cellStyle name="40 % - Markeringsfarve4 5 2 4 2 2" xfId="19144" xr:uid="{00000000-0005-0000-0000-0000B34F0000}"/>
    <cellStyle name="40 % - Markeringsfarve4 5 2 4 2 2 2" xfId="37095" xr:uid="{00000000-0005-0000-0000-0000B44F0000}"/>
    <cellStyle name="40 % - Markeringsfarve4 5 2 4 2 3" xfId="30094" xr:uid="{00000000-0005-0000-0000-0000B54F0000}"/>
    <cellStyle name="40 % - Markeringsfarve4 5 2 4 3" xfId="15425" xr:uid="{00000000-0005-0000-0000-0000B64F0000}"/>
    <cellStyle name="40 % - Markeringsfarve4 5 2 4 3 2" xfId="33382" xr:uid="{00000000-0005-0000-0000-0000B74F0000}"/>
    <cellStyle name="40 % - Markeringsfarve4 5 2 4 4" xfId="26380" xr:uid="{00000000-0005-0000-0000-0000B84F0000}"/>
    <cellStyle name="40 % - Markeringsfarve4 5 2 5" xfId="8858" xr:uid="{00000000-0005-0000-0000-0000B94F0000}"/>
    <cellStyle name="40 % - Markeringsfarve4 5 2 5 2" xfId="16647" xr:uid="{00000000-0005-0000-0000-0000BA4F0000}"/>
    <cellStyle name="40 % - Markeringsfarve4 5 2 5 2 2" xfId="34598" xr:uid="{00000000-0005-0000-0000-0000BB4F0000}"/>
    <cellStyle name="40 % - Markeringsfarve4 5 2 5 3" xfId="27597" xr:uid="{00000000-0005-0000-0000-0000BC4F0000}"/>
    <cellStyle name="40 % - Markeringsfarve4 5 2 6" xfId="15421" xr:uid="{00000000-0005-0000-0000-0000BD4F0000}"/>
    <cellStyle name="40 % - Markeringsfarve4 5 2 6 2" xfId="33378" xr:uid="{00000000-0005-0000-0000-0000BE4F0000}"/>
    <cellStyle name="40 % - Markeringsfarve4 5 2 7" xfId="6996" xr:uid="{00000000-0005-0000-0000-0000BF4F0000}"/>
    <cellStyle name="40 % - Markeringsfarve4 5 2 7 2" xfId="26376" xr:uid="{00000000-0005-0000-0000-0000C04F0000}"/>
    <cellStyle name="40 % - Markeringsfarve4 5 2 8" xfId="22372" xr:uid="{00000000-0005-0000-0000-0000C14F0000}"/>
    <cellStyle name="40 % - Markeringsfarve4 5 3" xfId="7001" xr:uid="{00000000-0005-0000-0000-0000C24F0000}"/>
    <cellStyle name="40 % - Markeringsfarve4 5 3 2" xfId="7002" xr:uid="{00000000-0005-0000-0000-0000C34F0000}"/>
    <cellStyle name="40 % - Markeringsfarve4 5 3 2 2" xfId="7003" xr:uid="{00000000-0005-0000-0000-0000C44F0000}"/>
    <cellStyle name="40 % - Markeringsfarve4 5 3 2 2 2" xfId="10712" xr:uid="{00000000-0005-0000-0000-0000C54F0000}"/>
    <cellStyle name="40 % - Markeringsfarve4 5 3 2 2 2 2" xfId="18484" xr:uid="{00000000-0005-0000-0000-0000C64F0000}"/>
    <cellStyle name="40 % - Markeringsfarve4 5 3 2 2 2 2 2" xfId="36435" xr:uid="{00000000-0005-0000-0000-0000C74F0000}"/>
    <cellStyle name="40 % - Markeringsfarve4 5 3 2 2 2 3" xfId="29434" xr:uid="{00000000-0005-0000-0000-0000C84F0000}"/>
    <cellStyle name="40 % - Markeringsfarve4 5 3 2 2 3" xfId="15428" xr:uid="{00000000-0005-0000-0000-0000C94F0000}"/>
    <cellStyle name="40 % - Markeringsfarve4 5 3 2 2 3 2" xfId="33385" xr:uid="{00000000-0005-0000-0000-0000CA4F0000}"/>
    <cellStyle name="40 % - Markeringsfarve4 5 3 2 2 4" xfId="26383" xr:uid="{00000000-0005-0000-0000-0000CB4F0000}"/>
    <cellStyle name="40 % - Markeringsfarve4 5 3 2 3" xfId="9258" xr:uid="{00000000-0005-0000-0000-0000CC4F0000}"/>
    <cellStyle name="40 % - Markeringsfarve4 5 3 2 3 2" xfId="17046" xr:uid="{00000000-0005-0000-0000-0000CD4F0000}"/>
    <cellStyle name="40 % - Markeringsfarve4 5 3 2 3 2 2" xfId="34997" xr:uid="{00000000-0005-0000-0000-0000CE4F0000}"/>
    <cellStyle name="40 % - Markeringsfarve4 5 3 2 3 3" xfId="27996" xr:uid="{00000000-0005-0000-0000-0000CF4F0000}"/>
    <cellStyle name="40 % - Markeringsfarve4 5 3 2 4" xfId="15427" xr:uid="{00000000-0005-0000-0000-0000D04F0000}"/>
    <cellStyle name="40 % - Markeringsfarve4 5 3 2 4 2" xfId="33384" xr:uid="{00000000-0005-0000-0000-0000D14F0000}"/>
    <cellStyle name="40 % - Markeringsfarve4 5 3 2 5" xfId="26382" xr:uid="{00000000-0005-0000-0000-0000D24F0000}"/>
    <cellStyle name="40 % - Markeringsfarve4 5 3 3" xfId="7004" xr:uid="{00000000-0005-0000-0000-0000D34F0000}"/>
    <cellStyle name="40 % - Markeringsfarve4 5 3 3 2" xfId="9942" xr:uid="{00000000-0005-0000-0000-0000D44F0000}"/>
    <cellStyle name="40 % - Markeringsfarve4 5 3 3 2 2" xfId="17724" xr:uid="{00000000-0005-0000-0000-0000D54F0000}"/>
    <cellStyle name="40 % - Markeringsfarve4 5 3 3 2 2 2" xfId="35675" xr:uid="{00000000-0005-0000-0000-0000D64F0000}"/>
    <cellStyle name="40 % - Markeringsfarve4 5 3 3 2 3" xfId="28674" xr:uid="{00000000-0005-0000-0000-0000D74F0000}"/>
    <cellStyle name="40 % - Markeringsfarve4 5 3 3 3" xfId="15429" xr:uid="{00000000-0005-0000-0000-0000D84F0000}"/>
    <cellStyle name="40 % - Markeringsfarve4 5 3 3 3 2" xfId="33386" xr:uid="{00000000-0005-0000-0000-0000D94F0000}"/>
    <cellStyle name="40 % - Markeringsfarve4 5 3 3 4" xfId="26384" xr:uid="{00000000-0005-0000-0000-0000DA4F0000}"/>
    <cellStyle name="40 % - Markeringsfarve4 5 3 4" xfId="7005" xr:uid="{00000000-0005-0000-0000-0000DB4F0000}"/>
    <cellStyle name="40 % - Markeringsfarve4 5 3 4 2" xfId="11622" xr:uid="{00000000-0005-0000-0000-0000DC4F0000}"/>
    <cellStyle name="40 % - Markeringsfarve4 5 3 4 2 2" xfId="19373" xr:uid="{00000000-0005-0000-0000-0000DD4F0000}"/>
    <cellStyle name="40 % - Markeringsfarve4 5 3 4 2 2 2" xfId="37324" xr:uid="{00000000-0005-0000-0000-0000DE4F0000}"/>
    <cellStyle name="40 % - Markeringsfarve4 5 3 4 2 3" xfId="30323" xr:uid="{00000000-0005-0000-0000-0000DF4F0000}"/>
    <cellStyle name="40 % - Markeringsfarve4 5 3 4 3" xfId="15430" xr:uid="{00000000-0005-0000-0000-0000E04F0000}"/>
    <cellStyle name="40 % - Markeringsfarve4 5 3 4 3 2" xfId="33387" xr:uid="{00000000-0005-0000-0000-0000E14F0000}"/>
    <cellStyle name="40 % - Markeringsfarve4 5 3 4 4" xfId="26385" xr:uid="{00000000-0005-0000-0000-0000E24F0000}"/>
    <cellStyle name="40 % - Markeringsfarve4 5 3 5" xfId="8859" xr:uid="{00000000-0005-0000-0000-0000E34F0000}"/>
    <cellStyle name="40 % - Markeringsfarve4 5 3 5 2" xfId="16648" xr:uid="{00000000-0005-0000-0000-0000E44F0000}"/>
    <cellStyle name="40 % - Markeringsfarve4 5 3 5 2 2" xfId="34599" xr:uid="{00000000-0005-0000-0000-0000E54F0000}"/>
    <cellStyle name="40 % - Markeringsfarve4 5 3 5 3" xfId="27598" xr:uid="{00000000-0005-0000-0000-0000E64F0000}"/>
    <cellStyle name="40 % - Markeringsfarve4 5 3 6" xfId="15426" xr:uid="{00000000-0005-0000-0000-0000E74F0000}"/>
    <cellStyle name="40 % - Markeringsfarve4 5 3 6 2" xfId="33383" xr:uid="{00000000-0005-0000-0000-0000E84F0000}"/>
    <cellStyle name="40 % - Markeringsfarve4 5 3 7" xfId="26381" xr:uid="{00000000-0005-0000-0000-0000E94F0000}"/>
    <cellStyle name="40 % - Markeringsfarve4 5 4" xfId="7006" xr:uid="{00000000-0005-0000-0000-0000EA4F0000}"/>
    <cellStyle name="40 % - Markeringsfarve4 5 4 2" xfId="7007" xr:uid="{00000000-0005-0000-0000-0000EB4F0000}"/>
    <cellStyle name="40 % - Markeringsfarve4 5 4 2 2" xfId="7008" xr:uid="{00000000-0005-0000-0000-0000EC4F0000}"/>
    <cellStyle name="40 % - Markeringsfarve4 5 4 2 2 2" xfId="10828" xr:uid="{00000000-0005-0000-0000-0000ED4F0000}"/>
    <cellStyle name="40 % - Markeringsfarve4 5 4 2 2 2 2" xfId="18600" xr:uid="{00000000-0005-0000-0000-0000EE4F0000}"/>
    <cellStyle name="40 % - Markeringsfarve4 5 4 2 2 2 2 2" xfId="36551" xr:uid="{00000000-0005-0000-0000-0000EF4F0000}"/>
    <cellStyle name="40 % - Markeringsfarve4 5 4 2 2 2 3" xfId="29550" xr:uid="{00000000-0005-0000-0000-0000F04F0000}"/>
    <cellStyle name="40 % - Markeringsfarve4 5 4 2 2 3" xfId="15433" xr:uid="{00000000-0005-0000-0000-0000F14F0000}"/>
    <cellStyle name="40 % - Markeringsfarve4 5 4 2 2 3 2" xfId="33390" xr:uid="{00000000-0005-0000-0000-0000F24F0000}"/>
    <cellStyle name="40 % - Markeringsfarve4 5 4 2 2 4" xfId="26388" xr:uid="{00000000-0005-0000-0000-0000F34F0000}"/>
    <cellStyle name="40 % - Markeringsfarve4 5 4 2 3" xfId="9362" xr:uid="{00000000-0005-0000-0000-0000F44F0000}"/>
    <cellStyle name="40 % - Markeringsfarve4 5 4 2 3 2" xfId="17147" xr:uid="{00000000-0005-0000-0000-0000F54F0000}"/>
    <cellStyle name="40 % - Markeringsfarve4 5 4 2 3 2 2" xfId="35098" xr:uid="{00000000-0005-0000-0000-0000F64F0000}"/>
    <cellStyle name="40 % - Markeringsfarve4 5 4 2 3 3" xfId="28097" xr:uid="{00000000-0005-0000-0000-0000F74F0000}"/>
    <cellStyle name="40 % - Markeringsfarve4 5 4 2 4" xfId="15432" xr:uid="{00000000-0005-0000-0000-0000F84F0000}"/>
    <cellStyle name="40 % - Markeringsfarve4 5 4 2 4 2" xfId="33389" xr:uid="{00000000-0005-0000-0000-0000F94F0000}"/>
    <cellStyle name="40 % - Markeringsfarve4 5 4 2 5" xfId="26387" xr:uid="{00000000-0005-0000-0000-0000FA4F0000}"/>
    <cellStyle name="40 % - Markeringsfarve4 5 4 3" xfId="7009" xr:uid="{00000000-0005-0000-0000-0000FB4F0000}"/>
    <cellStyle name="40 % - Markeringsfarve4 5 4 3 2" xfId="10104" xr:uid="{00000000-0005-0000-0000-0000FC4F0000}"/>
    <cellStyle name="40 % - Markeringsfarve4 5 4 3 2 2" xfId="17885" xr:uid="{00000000-0005-0000-0000-0000FD4F0000}"/>
    <cellStyle name="40 % - Markeringsfarve4 5 4 3 2 2 2" xfId="35836" xr:uid="{00000000-0005-0000-0000-0000FE4F0000}"/>
    <cellStyle name="40 % - Markeringsfarve4 5 4 3 2 3" xfId="28835" xr:uid="{00000000-0005-0000-0000-0000FF4F0000}"/>
    <cellStyle name="40 % - Markeringsfarve4 5 4 3 3" xfId="15434" xr:uid="{00000000-0005-0000-0000-000000500000}"/>
    <cellStyle name="40 % - Markeringsfarve4 5 4 3 3 2" xfId="33391" xr:uid="{00000000-0005-0000-0000-000001500000}"/>
    <cellStyle name="40 % - Markeringsfarve4 5 4 3 4" xfId="26389" xr:uid="{00000000-0005-0000-0000-000002500000}"/>
    <cellStyle name="40 % - Markeringsfarve4 5 4 4" xfId="7010" xr:uid="{00000000-0005-0000-0000-000003500000}"/>
    <cellStyle name="40 % - Markeringsfarve4 5 4 4 2" xfId="11347" xr:uid="{00000000-0005-0000-0000-000004500000}"/>
    <cellStyle name="40 % - Markeringsfarve4 5 4 4 2 2" xfId="19110" xr:uid="{00000000-0005-0000-0000-000005500000}"/>
    <cellStyle name="40 % - Markeringsfarve4 5 4 4 2 2 2" xfId="37061" xr:uid="{00000000-0005-0000-0000-000006500000}"/>
    <cellStyle name="40 % - Markeringsfarve4 5 4 4 2 3" xfId="30060" xr:uid="{00000000-0005-0000-0000-000007500000}"/>
    <cellStyle name="40 % - Markeringsfarve4 5 4 4 3" xfId="15435" xr:uid="{00000000-0005-0000-0000-000008500000}"/>
    <cellStyle name="40 % - Markeringsfarve4 5 4 4 3 2" xfId="33392" xr:uid="{00000000-0005-0000-0000-000009500000}"/>
    <cellStyle name="40 % - Markeringsfarve4 5 4 4 4" xfId="26390" xr:uid="{00000000-0005-0000-0000-00000A500000}"/>
    <cellStyle name="40 % - Markeringsfarve4 5 4 5" xfId="8860" xr:uid="{00000000-0005-0000-0000-00000B500000}"/>
    <cellStyle name="40 % - Markeringsfarve4 5 4 5 2" xfId="16649" xr:uid="{00000000-0005-0000-0000-00000C500000}"/>
    <cellStyle name="40 % - Markeringsfarve4 5 4 5 2 2" xfId="34600" xr:uid="{00000000-0005-0000-0000-00000D500000}"/>
    <cellStyle name="40 % - Markeringsfarve4 5 4 5 3" xfId="27599" xr:uid="{00000000-0005-0000-0000-00000E500000}"/>
    <cellStyle name="40 % - Markeringsfarve4 5 4 6" xfId="15431" xr:uid="{00000000-0005-0000-0000-00000F500000}"/>
    <cellStyle name="40 % - Markeringsfarve4 5 4 6 2" xfId="33388" xr:uid="{00000000-0005-0000-0000-000010500000}"/>
    <cellStyle name="40 % - Markeringsfarve4 5 4 7" xfId="26386" xr:uid="{00000000-0005-0000-0000-000011500000}"/>
    <cellStyle name="40 % - Markeringsfarve4 5 5" xfId="7011" xr:uid="{00000000-0005-0000-0000-000012500000}"/>
    <cellStyle name="40 % - Markeringsfarve4 5 5 2" xfId="7012" xr:uid="{00000000-0005-0000-0000-000013500000}"/>
    <cellStyle name="40 % - Markeringsfarve4 5 5 2 2" xfId="7013" xr:uid="{00000000-0005-0000-0000-000014500000}"/>
    <cellStyle name="40 % - Markeringsfarve4 5 5 2 2 2" xfId="10945" xr:uid="{00000000-0005-0000-0000-000015500000}"/>
    <cellStyle name="40 % - Markeringsfarve4 5 5 2 2 2 2" xfId="18717" xr:uid="{00000000-0005-0000-0000-000016500000}"/>
    <cellStyle name="40 % - Markeringsfarve4 5 5 2 2 2 2 2" xfId="36668" xr:uid="{00000000-0005-0000-0000-000017500000}"/>
    <cellStyle name="40 % - Markeringsfarve4 5 5 2 2 2 3" xfId="29667" xr:uid="{00000000-0005-0000-0000-000018500000}"/>
    <cellStyle name="40 % - Markeringsfarve4 5 5 2 2 3" xfId="15438" xr:uid="{00000000-0005-0000-0000-000019500000}"/>
    <cellStyle name="40 % - Markeringsfarve4 5 5 2 2 3 2" xfId="33395" xr:uid="{00000000-0005-0000-0000-00001A500000}"/>
    <cellStyle name="40 % - Markeringsfarve4 5 5 2 2 4" xfId="26393" xr:uid="{00000000-0005-0000-0000-00001B500000}"/>
    <cellStyle name="40 % - Markeringsfarve4 5 5 2 3" xfId="9461" xr:uid="{00000000-0005-0000-0000-00001C500000}"/>
    <cellStyle name="40 % - Markeringsfarve4 5 5 2 3 2" xfId="17246" xr:uid="{00000000-0005-0000-0000-00001D500000}"/>
    <cellStyle name="40 % - Markeringsfarve4 5 5 2 3 2 2" xfId="35197" xr:uid="{00000000-0005-0000-0000-00001E500000}"/>
    <cellStyle name="40 % - Markeringsfarve4 5 5 2 3 3" xfId="28196" xr:uid="{00000000-0005-0000-0000-00001F500000}"/>
    <cellStyle name="40 % - Markeringsfarve4 5 5 2 4" xfId="15437" xr:uid="{00000000-0005-0000-0000-000020500000}"/>
    <cellStyle name="40 % - Markeringsfarve4 5 5 2 4 2" xfId="33394" xr:uid="{00000000-0005-0000-0000-000021500000}"/>
    <cellStyle name="40 % - Markeringsfarve4 5 5 2 5" xfId="26392" xr:uid="{00000000-0005-0000-0000-000022500000}"/>
    <cellStyle name="40 % - Markeringsfarve4 5 5 3" xfId="7014" xr:uid="{00000000-0005-0000-0000-000023500000}"/>
    <cellStyle name="40 % - Markeringsfarve4 5 5 3 2" xfId="10221" xr:uid="{00000000-0005-0000-0000-000024500000}"/>
    <cellStyle name="40 % - Markeringsfarve4 5 5 3 2 2" xfId="18002" xr:uid="{00000000-0005-0000-0000-000025500000}"/>
    <cellStyle name="40 % - Markeringsfarve4 5 5 3 2 2 2" xfId="35953" xr:uid="{00000000-0005-0000-0000-000026500000}"/>
    <cellStyle name="40 % - Markeringsfarve4 5 5 3 2 3" xfId="28952" xr:uid="{00000000-0005-0000-0000-000027500000}"/>
    <cellStyle name="40 % - Markeringsfarve4 5 5 3 3" xfId="15439" xr:uid="{00000000-0005-0000-0000-000028500000}"/>
    <cellStyle name="40 % - Markeringsfarve4 5 5 3 3 2" xfId="33396" xr:uid="{00000000-0005-0000-0000-000029500000}"/>
    <cellStyle name="40 % - Markeringsfarve4 5 5 3 4" xfId="26394" xr:uid="{00000000-0005-0000-0000-00002A500000}"/>
    <cellStyle name="40 % - Markeringsfarve4 5 5 4" xfId="7015" xr:uid="{00000000-0005-0000-0000-00002B500000}"/>
    <cellStyle name="40 % - Markeringsfarve4 5 5 4 2" xfId="11581" xr:uid="{00000000-0005-0000-0000-00002C500000}"/>
    <cellStyle name="40 % - Markeringsfarve4 5 5 4 2 2" xfId="19333" xr:uid="{00000000-0005-0000-0000-00002D500000}"/>
    <cellStyle name="40 % - Markeringsfarve4 5 5 4 2 2 2" xfId="37284" xr:uid="{00000000-0005-0000-0000-00002E500000}"/>
    <cellStyle name="40 % - Markeringsfarve4 5 5 4 2 3" xfId="30283" xr:uid="{00000000-0005-0000-0000-00002F500000}"/>
    <cellStyle name="40 % - Markeringsfarve4 5 5 4 3" xfId="15440" xr:uid="{00000000-0005-0000-0000-000030500000}"/>
    <cellStyle name="40 % - Markeringsfarve4 5 5 4 3 2" xfId="33397" xr:uid="{00000000-0005-0000-0000-000031500000}"/>
    <cellStyle name="40 % - Markeringsfarve4 5 5 4 4" xfId="26395" xr:uid="{00000000-0005-0000-0000-000032500000}"/>
    <cellStyle name="40 % - Markeringsfarve4 5 5 5" xfId="8861" xr:uid="{00000000-0005-0000-0000-000033500000}"/>
    <cellStyle name="40 % - Markeringsfarve4 5 5 5 2" xfId="16650" xr:uid="{00000000-0005-0000-0000-000034500000}"/>
    <cellStyle name="40 % - Markeringsfarve4 5 5 5 2 2" xfId="34601" xr:uid="{00000000-0005-0000-0000-000035500000}"/>
    <cellStyle name="40 % - Markeringsfarve4 5 5 5 3" xfId="27600" xr:uid="{00000000-0005-0000-0000-000036500000}"/>
    <cellStyle name="40 % - Markeringsfarve4 5 5 6" xfId="15436" xr:uid="{00000000-0005-0000-0000-000037500000}"/>
    <cellStyle name="40 % - Markeringsfarve4 5 5 6 2" xfId="33393" xr:uid="{00000000-0005-0000-0000-000038500000}"/>
    <cellStyle name="40 % - Markeringsfarve4 5 5 7" xfId="26391" xr:uid="{00000000-0005-0000-0000-000039500000}"/>
    <cellStyle name="40 % - Markeringsfarve4 5 6" xfId="7016" xr:uid="{00000000-0005-0000-0000-00003A500000}"/>
    <cellStyle name="40 % - Markeringsfarve4 5 6 2" xfId="7017" xr:uid="{00000000-0005-0000-0000-00003B500000}"/>
    <cellStyle name="40 % - Markeringsfarve4 5 6 2 2" xfId="7018" xr:uid="{00000000-0005-0000-0000-00003C500000}"/>
    <cellStyle name="40 % - Markeringsfarve4 5 6 2 2 2" xfId="11066" xr:uid="{00000000-0005-0000-0000-00003D500000}"/>
    <cellStyle name="40 % - Markeringsfarve4 5 6 2 2 2 2" xfId="18838" xr:uid="{00000000-0005-0000-0000-00003E500000}"/>
    <cellStyle name="40 % - Markeringsfarve4 5 6 2 2 2 2 2" xfId="36789" xr:uid="{00000000-0005-0000-0000-00003F500000}"/>
    <cellStyle name="40 % - Markeringsfarve4 5 6 2 2 2 3" xfId="29788" xr:uid="{00000000-0005-0000-0000-000040500000}"/>
    <cellStyle name="40 % - Markeringsfarve4 5 6 2 2 3" xfId="15443" xr:uid="{00000000-0005-0000-0000-000041500000}"/>
    <cellStyle name="40 % - Markeringsfarve4 5 6 2 2 3 2" xfId="33400" xr:uid="{00000000-0005-0000-0000-000042500000}"/>
    <cellStyle name="40 % - Markeringsfarve4 5 6 2 2 4" xfId="26398" xr:uid="{00000000-0005-0000-0000-000043500000}"/>
    <cellStyle name="40 % - Markeringsfarve4 5 6 2 3" xfId="9559" xr:uid="{00000000-0005-0000-0000-000044500000}"/>
    <cellStyle name="40 % - Markeringsfarve4 5 6 2 3 2" xfId="17344" xr:uid="{00000000-0005-0000-0000-000045500000}"/>
    <cellStyle name="40 % - Markeringsfarve4 5 6 2 3 2 2" xfId="35295" xr:uid="{00000000-0005-0000-0000-000046500000}"/>
    <cellStyle name="40 % - Markeringsfarve4 5 6 2 3 3" xfId="28294" xr:uid="{00000000-0005-0000-0000-000047500000}"/>
    <cellStyle name="40 % - Markeringsfarve4 5 6 2 4" xfId="15442" xr:uid="{00000000-0005-0000-0000-000048500000}"/>
    <cellStyle name="40 % - Markeringsfarve4 5 6 2 4 2" xfId="33399" xr:uid="{00000000-0005-0000-0000-000049500000}"/>
    <cellStyle name="40 % - Markeringsfarve4 5 6 2 5" xfId="26397" xr:uid="{00000000-0005-0000-0000-00004A500000}"/>
    <cellStyle name="40 % - Markeringsfarve4 5 6 3" xfId="7019" xr:uid="{00000000-0005-0000-0000-00004B500000}"/>
    <cellStyle name="40 % - Markeringsfarve4 5 6 3 2" xfId="10343" xr:uid="{00000000-0005-0000-0000-00004C500000}"/>
    <cellStyle name="40 % - Markeringsfarve4 5 6 3 2 2" xfId="18124" xr:uid="{00000000-0005-0000-0000-00004D500000}"/>
    <cellStyle name="40 % - Markeringsfarve4 5 6 3 2 2 2" xfId="36075" xr:uid="{00000000-0005-0000-0000-00004E500000}"/>
    <cellStyle name="40 % - Markeringsfarve4 5 6 3 2 3" xfId="29074" xr:uid="{00000000-0005-0000-0000-00004F500000}"/>
    <cellStyle name="40 % - Markeringsfarve4 5 6 3 3" xfId="15444" xr:uid="{00000000-0005-0000-0000-000050500000}"/>
    <cellStyle name="40 % - Markeringsfarve4 5 6 3 3 2" xfId="33401" xr:uid="{00000000-0005-0000-0000-000051500000}"/>
    <cellStyle name="40 % - Markeringsfarve4 5 6 3 4" xfId="26399" xr:uid="{00000000-0005-0000-0000-000052500000}"/>
    <cellStyle name="40 % - Markeringsfarve4 5 6 4" xfId="7020" xr:uid="{00000000-0005-0000-0000-000053500000}"/>
    <cellStyle name="40 % - Markeringsfarve4 5 6 4 2" xfId="11305" xr:uid="{00000000-0005-0000-0000-000054500000}"/>
    <cellStyle name="40 % - Markeringsfarve4 5 6 4 2 2" xfId="19069" xr:uid="{00000000-0005-0000-0000-000055500000}"/>
    <cellStyle name="40 % - Markeringsfarve4 5 6 4 2 2 2" xfId="37020" xr:uid="{00000000-0005-0000-0000-000056500000}"/>
    <cellStyle name="40 % - Markeringsfarve4 5 6 4 2 3" xfId="30019" xr:uid="{00000000-0005-0000-0000-000057500000}"/>
    <cellStyle name="40 % - Markeringsfarve4 5 6 4 3" xfId="15445" xr:uid="{00000000-0005-0000-0000-000058500000}"/>
    <cellStyle name="40 % - Markeringsfarve4 5 6 4 3 2" xfId="33402" xr:uid="{00000000-0005-0000-0000-000059500000}"/>
    <cellStyle name="40 % - Markeringsfarve4 5 6 4 4" xfId="26400" xr:uid="{00000000-0005-0000-0000-00005A500000}"/>
    <cellStyle name="40 % - Markeringsfarve4 5 6 5" xfId="8862" xr:uid="{00000000-0005-0000-0000-00005B500000}"/>
    <cellStyle name="40 % - Markeringsfarve4 5 6 5 2" xfId="16651" xr:uid="{00000000-0005-0000-0000-00005C500000}"/>
    <cellStyle name="40 % - Markeringsfarve4 5 6 5 2 2" xfId="34602" xr:uid="{00000000-0005-0000-0000-00005D500000}"/>
    <cellStyle name="40 % - Markeringsfarve4 5 6 5 3" xfId="27601" xr:uid="{00000000-0005-0000-0000-00005E500000}"/>
    <cellStyle name="40 % - Markeringsfarve4 5 6 6" xfId="15441" xr:uid="{00000000-0005-0000-0000-00005F500000}"/>
    <cellStyle name="40 % - Markeringsfarve4 5 6 6 2" xfId="33398" xr:uid="{00000000-0005-0000-0000-000060500000}"/>
    <cellStyle name="40 % - Markeringsfarve4 5 6 7" xfId="26396" xr:uid="{00000000-0005-0000-0000-000061500000}"/>
    <cellStyle name="40 % - Markeringsfarve4 5 7" xfId="7021" xr:uid="{00000000-0005-0000-0000-000062500000}"/>
    <cellStyle name="40 % - Markeringsfarve4 5 7 2" xfId="7022" xr:uid="{00000000-0005-0000-0000-000063500000}"/>
    <cellStyle name="40 % - Markeringsfarve4 5 7 2 2" xfId="10471" xr:uid="{00000000-0005-0000-0000-000064500000}"/>
    <cellStyle name="40 % - Markeringsfarve4 5 7 2 2 2" xfId="18243" xr:uid="{00000000-0005-0000-0000-000065500000}"/>
    <cellStyle name="40 % - Markeringsfarve4 5 7 2 2 2 2" xfId="36194" xr:uid="{00000000-0005-0000-0000-000066500000}"/>
    <cellStyle name="40 % - Markeringsfarve4 5 7 2 2 3" xfId="29193" xr:uid="{00000000-0005-0000-0000-000067500000}"/>
    <cellStyle name="40 % - Markeringsfarve4 5 7 2 3" xfId="15447" xr:uid="{00000000-0005-0000-0000-000068500000}"/>
    <cellStyle name="40 % - Markeringsfarve4 5 7 2 3 2" xfId="33404" xr:uid="{00000000-0005-0000-0000-000069500000}"/>
    <cellStyle name="40 % - Markeringsfarve4 5 7 2 4" xfId="26402" xr:uid="{00000000-0005-0000-0000-00006A500000}"/>
    <cellStyle name="40 % - Markeringsfarve4 5 7 3" xfId="9061" xr:uid="{00000000-0005-0000-0000-00006B500000}"/>
    <cellStyle name="40 % - Markeringsfarve4 5 7 3 2" xfId="16849" xr:uid="{00000000-0005-0000-0000-00006C500000}"/>
    <cellStyle name="40 % - Markeringsfarve4 5 7 3 2 2" xfId="34800" xr:uid="{00000000-0005-0000-0000-00006D500000}"/>
    <cellStyle name="40 % - Markeringsfarve4 5 7 3 3" xfId="27799" xr:uid="{00000000-0005-0000-0000-00006E500000}"/>
    <cellStyle name="40 % - Markeringsfarve4 5 7 4" xfId="15446" xr:uid="{00000000-0005-0000-0000-00006F500000}"/>
    <cellStyle name="40 % - Markeringsfarve4 5 7 4 2" xfId="33403" xr:uid="{00000000-0005-0000-0000-000070500000}"/>
    <cellStyle name="40 % - Markeringsfarve4 5 7 5" xfId="26401" xr:uid="{00000000-0005-0000-0000-000071500000}"/>
    <cellStyle name="40 % - Markeringsfarve4 5 8" xfId="7023" xr:uid="{00000000-0005-0000-0000-000072500000}"/>
    <cellStyle name="40 % - Markeringsfarve4 5 8 2" xfId="9699" xr:uid="{00000000-0005-0000-0000-000073500000}"/>
    <cellStyle name="40 % - Markeringsfarve4 5 8 2 2" xfId="17481" xr:uid="{00000000-0005-0000-0000-000074500000}"/>
    <cellStyle name="40 % - Markeringsfarve4 5 8 2 2 2" xfId="35432" xr:uid="{00000000-0005-0000-0000-000075500000}"/>
    <cellStyle name="40 % - Markeringsfarve4 5 8 2 3" xfId="28431" xr:uid="{00000000-0005-0000-0000-000076500000}"/>
    <cellStyle name="40 % - Markeringsfarve4 5 8 3" xfId="15448" xr:uid="{00000000-0005-0000-0000-000077500000}"/>
    <cellStyle name="40 % - Markeringsfarve4 5 8 3 2" xfId="33405" xr:uid="{00000000-0005-0000-0000-000078500000}"/>
    <cellStyle name="40 % - Markeringsfarve4 5 8 4" xfId="26403" xr:uid="{00000000-0005-0000-0000-000079500000}"/>
    <cellStyle name="40 % - Markeringsfarve4 5 9" xfId="7024" xr:uid="{00000000-0005-0000-0000-00007A500000}"/>
    <cellStyle name="40 % - Markeringsfarve4 5 9 2" xfId="11664" xr:uid="{00000000-0005-0000-0000-00007B500000}"/>
    <cellStyle name="40 % - Markeringsfarve4 5 9 2 2" xfId="19411" xr:uid="{00000000-0005-0000-0000-00007C500000}"/>
    <cellStyle name="40 % - Markeringsfarve4 5 9 2 2 2" xfId="37362" xr:uid="{00000000-0005-0000-0000-00007D500000}"/>
    <cellStyle name="40 % - Markeringsfarve4 5 9 2 3" xfId="30361" xr:uid="{00000000-0005-0000-0000-00007E500000}"/>
    <cellStyle name="40 % - Markeringsfarve4 5 9 3" xfId="15449" xr:uid="{00000000-0005-0000-0000-00007F500000}"/>
    <cellStyle name="40 % - Markeringsfarve4 5 9 3 2" xfId="33406" xr:uid="{00000000-0005-0000-0000-000080500000}"/>
    <cellStyle name="40 % - Markeringsfarve4 5 9 4" xfId="26404" xr:uid="{00000000-0005-0000-0000-000081500000}"/>
    <cellStyle name="40 % - Markeringsfarve4 6" xfId="2995" xr:uid="{00000000-0005-0000-0000-000082500000}"/>
    <cellStyle name="40 % - Markeringsfarve4 6 2" xfId="2996" xr:uid="{00000000-0005-0000-0000-000083500000}"/>
    <cellStyle name="40 % - Markeringsfarve4 6 2 2" xfId="7027" xr:uid="{00000000-0005-0000-0000-000084500000}"/>
    <cellStyle name="40 % - Markeringsfarve4 6 2 2 2" xfId="10512" xr:uid="{00000000-0005-0000-0000-000085500000}"/>
    <cellStyle name="40 % - Markeringsfarve4 6 2 2 2 2" xfId="18284" xr:uid="{00000000-0005-0000-0000-000086500000}"/>
    <cellStyle name="40 % - Markeringsfarve4 6 2 2 2 2 2" xfId="36235" xr:uid="{00000000-0005-0000-0000-000087500000}"/>
    <cellStyle name="40 % - Markeringsfarve4 6 2 2 2 3" xfId="29234" xr:uid="{00000000-0005-0000-0000-000088500000}"/>
    <cellStyle name="40 % - Markeringsfarve4 6 2 2 3" xfId="15452" xr:uid="{00000000-0005-0000-0000-000089500000}"/>
    <cellStyle name="40 % - Markeringsfarve4 6 2 2 3 2" xfId="33409" xr:uid="{00000000-0005-0000-0000-00008A500000}"/>
    <cellStyle name="40 % - Markeringsfarve4 6 2 2 4" xfId="26407" xr:uid="{00000000-0005-0000-0000-00008B500000}"/>
    <cellStyle name="40 % - Markeringsfarve4 6 2 3" xfId="9094" xr:uid="{00000000-0005-0000-0000-00008C500000}"/>
    <cellStyle name="40 % - Markeringsfarve4 6 2 3 2" xfId="16882" xr:uid="{00000000-0005-0000-0000-00008D500000}"/>
    <cellStyle name="40 % - Markeringsfarve4 6 2 3 2 2" xfId="34833" xr:uid="{00000000-0005-0000-0000-00008E500000}"/>
    <cellStyle name="40 % - Markeringsfarve4 6 2 3 3" xfId="27832" xr:uid="{00000000-0005-0000-0000-00008F500000}"/>
    <cellStyle name="40 % - Markeringsfarve4 6 2 4" xfId="15451" xr:uid="{00000000-0005-0000-0000-000090500000}"/>
    <cellStyle name="40 % - Markeringsfarve4 6 2 4 2" xfId="33408" xr:uid="{00000000-0005-0000-0000-000091500000}"/>
    <cellStyle name="40 % - Markeringsfarve4 6 2 5" xfId="7026" xr:uid="{00000000-0005-0000-0000-000092500000}"/>
    <cellStyle name="40 % - Markeringsfarve4 6 2 5 2" xfId="26406" xr:uid="{00000000-0005-0000-0000-000093500000}"/>
    <cellStyle name="40 % - Markeringsfarve4 6 2 6" xfId="22374" xr:uid="{00000000-0005-0000-0000-000094500000}"/>
    <cellStyle name="40 % - Markeringsfarve4 6 3" xfId="7028" xr:uid="{00000000-0005-0000-0000-000095500000}"/>
    <cellStyle name="40 % - Markeringsfarve4 6 3 2" xfId="9742" xr:uid="{00000000-0005-0000-0000-000096500000}"/>
    <cellStyle name="40 % - Markeringsfarve4 6 3 2 2" xfId="17524" xr:uid="{00000000-0005-0000-0000-000097500000}"/>
    <cellStyle name="40 % - Markeringsfarve4 6 3 2 2 2" xfId="35475" xr:uid="{00000000-0005-0000-0000-000098500000}"/>
    <cellStyle name="40 % - Markeringsfarve4 6 3 2 3" xfId="28474" xr:uid="{00000000-0005-0000-0000-000099500000}"/>
    <cellStyle name="40 % - Markeringsfarve4 6 3 3" xfId="15453" xr:uid="{00000000-0005-0000-0000-00009A500000}"/>
    <cellStyle name="40 % - Markeringsfarve4 6 3 3 2" xfId="33410" xr:uid="{00000000-0005-0000-0000-00009B500000}"/>
    <cellStyle name="40 % - Markeringsfarve4 6 3 4" xfId="26408" xr:uid="{00000000-0005-0000-0000-00009C500000}"/>
    <cellStyle name="40 % - Markeringsfarve4 6 4" xfId="7029" xr:uid="{00000000-0005-0000-0000-00009D500000}"/>
    <cellStyle name="40 % - Markeringsfarve4 6 4 2" xfId="11530" xr:uid="{00000000-0005-0000-0000-00009E500000}"/>
    <cellStyle name="40 % - Markeringsfarve4 6 4 2 2" xfId="19284" xr:uid="{00000000-0005-0000-0000-00009F500000}"/>
    <cellStyle name="40 % - Markeringsfarve4 6 4 2 2 2" xfId="37235" xr:uid="{00000000-0005-0000-0000-0000A0500000}"/>
    <cellStyle name="40 % - Markeringsfarve4 6 4 2 3" xfId="30234" xr:uid="{00000000-0005-0000-0000-0000A1500000}"/>
    <cellStyle name="40 % - Markeringsfarve4 6 4 3" xfId="15454" xr:uid="{00000000-0005-0000-0000-0000A2500000}"/>
    <cellStyle name="40 % - Markeringsfarve4 6 4 3 2" xfId="33411" xr:uid="{00000000-0005-0000-0000-0000A3500000}"/>
    <cellStyle name="40 % - Markeringsfarve4 6 4 4" xfId="26409" xr:uid="{00000000-0005-0000-0000-0000A4500000}"/>
    <cellStyle name="40 % - Markeringsfarve4 6 5" xfId="8863" xr:uid="{00000000-0005-0000-0000-0000A5500000}"/>
    <cellStyle name="40 % - Markeringsfarve4 6 5 2" xfId="16652" xr:uid="{00000000-0005-0000-0000-0000A6500000}"/>
    <cellStyle name="40 % - Markeringsfarve4 6 5 2 2" xfId="34603" xr:uid="{00000000-0005-0000-0000-0000A7500000}"/>
    <cellStyle name="40 % - Markeringsfarve4 6 5 3" xfId="27602" xr:uid="{00000000-0005-0000-0000-0000A8500000}"/>
    <cellStyle name="40 % - Markeringsfarve4 6 6" xfId="15450" xr:uid="{00000000-0005-0000-0000-0000A9500000}"/>
    <cellStyle name="40 % - Markeringsfarve4 6 6 2" xfId="33407" xr:uid="{00000000-0005-0000-0000-0000AA500000}"/>
    <cellStyle name="40 % - Markeringsfarve4 6 7" xfId="7025" xr:uid="{00000000-0005-0000-0000-0000AB500000}"/>
    <cellStyle name="40 % - Markeringsfarve4 6 7 2" xfId="26405" xr:uid="{00000000-0005-0000-0000-0000AC500000}"/>
    <cellStyle name="40 % - Markeringsfarve4 6 8" xfId="22373" xr:uid="{00000000-0005-0000-0000-0000AD500000}"/>
    <cellStyle name="40 % - Markeringsfarve4 7" xfId="2997" xr:uid="{00000000-0005-0000-0000-0000AE500000}"/>
    <cellStyle name="40 % - Markeringsfarve4 7 2" xfId="7031" xr:uid="{00000000-0005-0000-0000-0000AF500000}"/>
    <cellStyle name="40 % - Markeringsfarve4 7 2 2" xfId="7032" xr:uid="{00000000-0005-0000-0000-0000B0500000}"/>
    <cellStyle name="40 % - Markeringsfarve4 7 2 2 2" xfId="10704" xr:uid="{00000000-0005-0000-0000-0000B1500000}"/>
    <cellStyle name="40 % - Markeringsfarve4 7 2 2 2 2" xfId="18476" xr:uid="{00000000-0005-0000-0000-0000B2500000}"/>
    <cellStyle name="40 % - Markeringsfarve4 7 2 2 2 2 2" xfId="36427" xr:uid="{00000000-0005-0000-0000-0000B3500000}"/>
    <cellStyle name="40 % - Markeringsfarve4 7 2 2 2 3" xfId="29426" xr:uid="{00000000-0005-0000-0000-0000B4500000}"/>
    <cellStyle name="40 % - Markeringsfarve4 7 2 2 3" xfId="15457" xr:uid="{00000000-0005-0000-0000-0000B5500000}"/>
    <cellStyle name="40 % - Markeringsfarve4 7 2 2 3 2" xfId="33414" xr:uid="{00000000-0005-0000-0000-0000B6500000}"/>
    <cellStyle name="40 % - Markeringsfarve4 7 2 2 4" xfId="26412" xr:uid="{00000000-0005-0000-0000-0000B7500000}"/>
    <cellStyle name="40 % - Markeringsfarve4 7 2 3" xfId="9250" xr:uid="{00000000-0005-0000-0000-0000B8500000}"/>
    <cellStyle name="40 % - Markeringsfarve4 7 2 3 2" xfId="17038" xr:uid="{00000000-0005-0000-0000-0000B9500000}"/>
    <cellStyle name="40 % - Markeringsfarve4 7 2 3 2 2" xfId="34989" xr:uid="{00000000-0005-0000-0000-0000BA500000}"/>
    <cellStyle name="40 % - Markeringsfarve4 7 2 3 3" xfId="27988" xr:uid="{00000000-0005-0000-0000-0000BB500000}"/>
    <cellStyle name="40 % - Markeringsfarve4 7 2 4" xfId="15456" xr:uid="{00000000-0005-0000-0000-0000BC500000}"/>
    <cellStyle name="40 % - Markeringsfarve4 7 2 4 2" xfId="33413" xr:uid="{00000000-0005-0000-0000-0000BD500000}"/>
    <cellStyle name="40 % - Markeringsfarve4 7 2 5" xfId="26411" xr:uid="{00000000-0005-0000-0000-0000BE500000}"/>
    <cellStyle name="40 % - Markeringsfarve4 7 3" xfId="7033" xr:uid="{00000000-0005-0000-0000-0000BF500000}"/>
    <cellStyle name="40 % - Markeringsfarve4 7 3 2" xfId="9934" xr:uid="{00000000-0005-0000-0000-0000C0500000}"/>
    <cellStyle name="40 % - Markeringsfarve4 7 3 2 2" xfId="17716" xr:uid="{00000000-0005-0000-0000-0000C1500000}"/>
    <cellStyle name="40 % - Markeringsfarve4 7 3 2 2 2" xfId="35667" xr:uid="{00000000-0005-0000-0000-0000C2500000}"/>
    <cellStyle name="40 % - Markeringsfarve4 7 3 2 3" xfId="28666" xr:uid="{00000000-0005-0000-0000-0000C3500000}"/>
    <cellStyle name="40 % - Markeringsfarve4 7 3 3" xfId="15458" xr:uid="{00000000-0005-0000-0000-0000C4500000}"/>
    <cellStyle name="40 % - Markeringsfarve4 7 3 3 2" xfId="33415" xr:uid="{00000000-0005-0000-0000-0000C5500000}"/>
    <cellStyle name="40 % - Markeringsfarve4 7 3 4" xfId="26413" xr:uid="{00000000-0005-0000-0000-0000C6500000}"/>
    <cellStyle name="40 % - Markeringsfarve4 7 4" xfId="7034" xr:uid="{00000000-0005-0000-0000-0000C7500000}"/>
    <cellStyle name="40 % - Markeringsfarve4 7 4 2" xfId="11180" xr:uid="{00000000-0005-0000-0000-0000C8500000}"/>
    <cellStyle name="40 % - Markeringsfarve4 7 4 2 2" xfId="18945" xr:uid="{00000000-0005-0000-0000-0000C9500000}"/>
    <cellStyle name="40 % - Markeringsfarve4 7 4 2 2 2" xfId="36896" xr:uid="{00000000-0005-0000-0000-0000CA500000}"/>
    <cellStyle name="40 % - Markeringsfarve4 7 4 2 3" xfId="29895" xr:uid="{00000000-0005-0000-0000-0000CB500000}"/>
    <cellStyle name="40 % - Markeringsfarve4 7 4 3" xfId="15459" xr:uid="{00000000-0005-0000-0000-0000CC500000}"/>
    <cellStyle name="40 % - Markeringsfarve4 7 4 3 2" xfId="33416" xr:uid="{00000000-0005-0000-0000-0000CD500000}"/>
    <cellStyle name="40 % - Markeringsfarve4 7 4 4" xfId="26414" xr:uid="{00000000-0005-0000-0000-0000CE500000}"/>
    <cellStyle name="40 % - Markeringsfarve4 7 5" xfId="8864" xr:uid="{00000000-0005-0000-0000-0000CF500000}"/>
    <cellStyle name="40 % - Markeringsfarve4 7 5 2" xfId="16653" xr:uid="{00000000-0005-0000-0000-0000D0500000}"/>
    <cellStyle name="40 % - Markeringsfarve4 7 5 2 2" xfId="34604" xr:uid="{00000000-0005-0000-0000-0000D1500000}"/>
    <cellStyle name="40 % - Markeringsfarve4 7 5 3" xfId="27603" xr:uid="{00000000-0005-0000-0000-0000D2500000}"/>
    <cellStyle name="40 % - Markeringsfarve4 7 6" xfId="15455" xr:uid="{00000000-0005-0000-0000-0000D3500000}"/>
    <cellStyle name="40 % - Markeringsfarve4 7 6 2" xfId="33412" xr:uid="{00000000-0005-0000-0000-0000D4500000}"/>
    <cellStyle name="40 % - Markeringsfarve4 7 7" xfId="7030" xr:uid="{00000000-0005-0000-0000-0000D5500000}"/>
    <cellStyle name="40 % - Markeringsfarve4 7 7 2" xfId="26410" xr:uid="{00000000-0005-0000-0000-0000D6500000}"/>
    <cellStyle name="40 % - Markeringsfarve4 7 8" xfId="22375" xr:uid="{00000000-0005-0000-0000-0000D7500000}"/>
    <cellStyle name="40 % - Markeringsfarve4 8" xfId="7035" xr:uid="{00000000-0005-0000-0000-0000D8500000}"/>
    <cellStyle name="40 % - Markeringsfarve4 8 2" xfId="7036" xr:uid="{00000000-0005-0000-0000-0000D9500000}"/>
    <cellStyle name="40 % - Markeringsfarve4 8 2 2" xfId="7037" xr:uid="{00000000-0005-0000-0000-0000DA500000}"/>
    <cellStyle name="40 % - Markeringsfarve4 8 2 2 2" xfId="10750" xr:uid="{00000000-0005-0000-0000-0000DB500000}"/>
    <cellStyle name="40 % - Markeringsfarve4 8 2 2 2 2" xfId="18522" xr:uid="{00000000-0005-0000-0000-0000DC500000}"/>
    <cellStyle name="40 % - Markeringsfarve4 8 2 2 2 2 2" xfId="36473" xr:uid="{00000000-0005-0000-0000-0000DD500000}"/>
    <cellStyle name="40 % - Markeringsfarve4 8 2 2 2 3" xfId="29472" xr:uid="{00000000-0005-0000-0000-0000DE500000}"/>
    <cellStyle name="40 % - Markeringsfarve4 8 2 2 3" xfId="15462" xr:uid="{00000000-0005-0000-0000-0000DF500000}"/>
    <cellStyle name="40 % - Markeringsfarve4 8 2 2 3 2" xfId="33419" xr:uid="{00000000-0005-0000-0000-0000E0500000}"/>
    <cellStyle name="40 % - Markeringsfarve4 8 2 2 4" xfId="26417" xr:uid="{00000000-0005-0000-0000-0000E1500000}"/>
    <cellStyle name="40 % - Markeringsfarve4 8 2 3" xfId="9296" xr:uid="{00000000-0005-0000-0000-0000E2500000}"/>
    <cellStyle name="40 % - Markeringsfarve4 8 2 3 2" xfId="17081" xr:uid="{00000000-0005-0000-0000-0000E3500000}"/>
    <cellStyle name="40 % - Markeringsfarve4 8 2 3 2 2" xfId="35032" xr:uid="{00000000-0005-0000-0000-0000E4500000}"/>
    <cellStyle name="40 % - Markeringsfarve4 8 2 3 3" xfId="28031" xr:uid="{00000000-0005-0000-0000-0000E5500000}"/>
    <cellStyle name="40 % - Markeringsfarve4 8 2 4" xfId="15461" xr:uid="{00000000-0005-0000-0000-0000E6500000}"/>
    <cellStyle name="40 % - Markeringsfarve4 8 2 4 2" xfId="33418" xr:uid="{00000000-0005-0000-0000-0000E7500000}"/>
    <cellStyle name="40 % - Markeringsfarve4 8 2 5" xfId="26416" xr:uid="{00000000-0005-0000-0000-0000E8500000}"/>
    <cellStyle name="40 % - Markeringsfarve4 8 3" xfId="7038" xr:uid="{00000000-0005-0000-0000-0000E9500000}"/>
    <cellStyle name="40 % - Markeringsfarve4 8 3 2" xfId="10026" xr:uid="{00000000-0005-0000-0000-0000EA500000}"/>
    <cellStyle name="40 % - Markeringsfarve4 8 3 2 2" xfId="17807" xr:uid="{00000000-0005-0000-0000-0000EB500000}"/>
    <cellStyle name="40 % - Markeringsfarve4 8 3 2 2 2" xfId="35758" xr:uid="{00000000-0005-0000-0000-0000EC500000}"/>
    <cellStyle name="40 % - Markeringsfarve4 8 3 2 3" xfId="28757" xr:uid="{00000000-0005-0000-0000-0000ED500000}"/>
    <cellStyle name="40 % - Markeringsfarve4 8 3 3" xfId="15463" xr:uid="{00000000-0005-0000-0000-0000EE500000}"/>
    <cellStyle name="40 % - Markeringsfarve4 8 3 3 2" xfId="33420" xr:uid="{00000000-0005-0000-0000-0000EF500000}"/>
    <cellStyle name="40 % - Markeringsfarve4 8 3 4" xfId="26418" xr:uid="{00000000-0005-0000-0000-0000F0500000}"/>
    <cellStyle name="40 % - Markeringsfarve4 8 4" xfId="7039" xr:uid="{00000000-0005-0000-0000-0000F1500000}"/>
    <cellStyle name="40 % - Markeringsfarve4 8 4 2" xfId="11489" xr:uid="{00000000-0005-0000-0000-0000F2500000}"/>
    <cellStyle name="40 % - Markeringsfarve4 8 4 2 2" xfId="19247" xr:uid="{00000000-0005-0000-0000-0000F3500000}"/>
    <cellStyle name="40 % - Markeringsfarve4 8 4 2 2 2" xfId="37198" xr:uid="{00000000-0005-0000-0000-0000F4500000}"/>
    <cellStyle name="40 % - Markeringsfarve4 8 4 2 3" xfId="30197" xr:uid="{00000000-0005-0000-0000-0000F5500000}"/>
    <cellStyle name="40 % - Markeringsfarve4 8 4 3" xfId="15464" xr:uid="{00000000-0005-0000-0000-0000F6500000}"/>
    <cellStyle name="40 % - Markeringsfarve4 8 4 3 2" xfId="33421" xr:uid="{00000000-0005-0000-0000-0000F7500000}"/>
    <cellStyle name="40 % - Markeringsfarve4 8 4 4" xfId="26419" xr:uid="{00000000-0005-0000-0000-0000F8500000}"/>
    <cellStyle name="40 % - Markeringsfarve4 8 5" xfId="8865" xr:uid="{00000000-0005-0000-0000-0000F9500000}"/>
    <cellStyle name="40 % - Markeringsfarve4 8 5 2" xfId="16654" xr:uid="{00000000-0005-0000-0000-0000FA500000}"/>
    <cellStyle name="40 % - Markeringsfarve4 8 5 2 2" xfId="34605" xr:uid="{00000000-0005-0000-0000-0000FB500000}"/>
    <cellStyle name="40 % - Markeringsfarve4 8 5 3" xfId="27604" xr:uid="{00000000-0005-0000-0000-0000FC500000}"/>
    <cellStyle name="40 % - Markeringsfarve4 8 6" xfId="15460" xr:uid="{00000000-0005-0000-0000-0000FD500000}"/>
    <cellStyle name="40 % - Markeringsfarve4 8 6 2" xfId="33417" xr:uid="{00000000-0005-0000-0000-0000FE500000}"/>
    <cellStyle name="40 % - Markeringsfarve4 8 7" xfId="26415" xr:uid="{00000000-0005-0000-0000-0000FF500000}"/>
    <cellStyle name="40 % - Markeringsfarve4 9" xfId="7040" xr:uid="{00000000-0005-0000-0000-000000510000}"/>
    <cellStyle name="40 % - Markeringsfarve4 9 2" xfId="7041" xr:uid="{00000000-0005-0000-0000-000001510000}"/>
    <cellStyle name="40 % - Markeringsfarve4 9 2 2" xfId="7042" xr:uid="{00000000-0005-0000-0000-000002510000}"/>
    <cellStyle name="40 % - Markeringsfarve4 9 2 2 2" xfId="10867" xr:uid="{00000000-0005-0000-0000-000003510000}"/>
    <cellStyle name="40 % - Markeringsfarve4 9 2 2 2 2" xfId="18639" xr:uid="{00000000-0005-0000-0000-000004510000}"/>
    <cellStyle name="40 % - Markeringsfarve4 9 2 2 2 2 2" xfId="36590" xr:uid="{00000000-0005-0000-0000-000005510000}"/>
    <cellStyle name="40 % - Markeringsfarve4 9 2 2 2 3" xfId="29589" xr:uid="{00000000-0005-0000-0000-000006510000}"/>
    <cellStyle name="40 % - Markeringsfarve4 9 2 2 3" xfId="15467" xr:uid="{00000000-0005-0000-0000-000007510000}"/>
    <cellStyle name="40 % - Markeringsfarve4 9 2 2 3 2" xfId="33424" xr:uid="{00000000-0005-0000-0000-000008510000}"/>
    <cellStyle name="40 % - Markeringsfarve4 9 2 2 4" xfId="26422" xr:uid="{00000000-0005-0000-0000-000009510000}"/>
    <cellStyle name="40 % - Markeringsfarve4 9 2 3" xfId="9395" xr:uid="{00000000-0005-0000-0000-00000A510000}"/>
    <cellStyle name="40 % - Markeringsfarve4 9 2 3 2" xfId="17180" xr:uid="{00000000-0005-0000-0000-00000B510000}"/>
    <cellStyle name="40 % - Markeringsfarve4 9 2 3 2 2" xfId="35131" xr:uid="{00000000-0005-0000-0000-00000C510000}"/>
    <cellStyle name="40 % - Markeringsfarve4 9 2 3 3" xfId="28130" xr:uid="{00000000-0005-0000-0000-00000D510000}"/>
    <cellStyle name="40 % - Markeringsfarve4 9 2 4" xfId="15466" xr:uid="{00000000-0005-0000-0000-00000E510000}"/>
    <cellStyle name="40 % - Markeringsfarve4 9 2 4 2" xfId="33423" xr:uid="{00000000-0005-0000-0000-00000F510000}"/>
    <cellStyle name="40 % - Markeringsfarve4 9 2 5" xfId="26421" xr:uid="{00000000-0005-0000-0000-000010510000}"/>
    <cellStyle name="40 % - Markeringsfarve4 9 3" xfId="7043" xr:uid="{00000000-0005-0000-0000-000011510000}"/>
    <cellStyle name="40 % - Markeringsfarve4 9 3 2" xfId="10143" xr:uid="{00000000-0005-0000-0000-000012510000}"/>
    <cellStyle name="40 % - Markeringsfarve4 9 3 2 2" xfId="17924" xr:uid="{00000000-0005-0000-0000-000013510000}"/>
    <cellStyle name="40 % - Markeringsfarve4 9 3 2 2 2" xfId="35875" xr:uid="{00000000-0005-0000-0000-000014510000}"/>
    <cellStyle name="40 % - Markeringsfarve4 9 3 2 3" xfId="28874" xr:uid="{00000000-0005-0000-0000-000015510000}"/>
    <cellStyle name="40 % - Markeringsfarve4 9 3 3" xfId="15468" xr:uid="{00000000-0005-0000-0000-000016510000}"/>
    <cellStyle name="40 % - Markeringsfarve4 9 3 3 2" xfId="33425" xr:uid="{00000000-0005-0000-0000-000017510000}"/>
    <cellStyle name="40 % - Markeringsfarve4 9 3 4" xfId="26423" xr:uid="{00000000-0005-0000-0000-000018510000}"/>
    <cellStyle name="40 % - Markeringsfarve4 9 4" xfId="7044" xr:uid="{00000000-0005-0000-0000-000019510000}"/>
    <cellStyle name="40 % - Markeringsfarve4 9 4 2" xfId="11140" xr:uid="{00000000-0005-0000-0000-00001A510000}"/>
    <cellStyle name="40 % - Markeringsfarve4 9 4 2 2" xfId="18908" xr:uid="{00000000-0005-0000-0000-00001B510000}"/>
    <cellStyle name="40 % - Markeringsfarve4 9 4 2 2 2" xfId="36859" xr:uid="{00000000-0005-0000-0000-00001C510000}"/>
    <cellStyle name="40 % - Markeringsfarve4 9 4 2 3" xfId="29858" xr:uid="{00000000-0005-0000-0000-00001D510000}"/>
    <cellStyle name="40 % - Markeringsfarve4 9 4 3" xfId="15469" xr:uid="{00000000-0005-0000-0000-00001E510000}"/>
    <cellStyle name="40 % - Markeringsfarve4 9 4 3 2" xfId="33426" xr:uid="{00000000-0005-0000-0000-00001F510000}"/>
    <cellStyle name="40 % - Markeringsfarve4 9 4 4" xfId="26424" xr:uid="{00000000-0005-0000-0000-000020510000}"/>
    <cellStyle name="40 % - Markeringsfarve4 9 5" xfId="8866" xr:uid="{00000000-0005-0000-0000-000021510000}"/>
    <cellStyle name="40 % - Markeringsfarve4 9 5 2" xfId="16655" xr:uid="{00000000-0005-0000-0000-000022510000}"/>
    <cellStyle name="40 % - Markeringsfarve4 9 5 2 2" xfId="34606" xr:uid="{00000000-0005-0000-0000-000023510000}"/>
    <cellStyle name="40 % - Markeringsfarve4 9 5 3" xfId="27605" xr:uid="{00000000-0005-0000-0000-000024510000}"/>
    <cellStyle name="40 % - Markeringsfarve4 9 6" xfId="15465" xr:uid="{00000000-0005-0000-0000-000025510000}"/>
    <cellStyle name="40 % - Markeringsfarve4 9 6 2" xfId="33422" xr:uid="{00000000-0005-0000-0000-000026510000}"/>
    <cellStyle name="40 % - Markeringsfarve4 9 7" xfId="26420" xr:uid="{00000000-0005-0000-0000-000027510000}"/>
    <cellStyle name="40 % - Markeringsfarve5 10" xfId="7046" xr:uid="{00000000-0005-0000-0000-000028510000}"/>
    <cellStyle name="40 % - Markeringsfarve5 10 2" xfId="7047" xr:uid="{00000000-0005-0000-0000-000029510000}"/>
    <cellStyle name="40 % - Markeringsfarve5 10 2 2" xfId="7048" xr:uid="{00000000-0005-0000-0000-00002A510000}"/>
    <cellStyle name="40 % - Markeringsfarve5 10 2 2 2" xfId="11067" xr:uid="{00000000-0005-0000-0000-00002B510000}"/>
    <cellStyle name="40 % - Markeringsfarve5 10 2 2 2 2" xfId="18839" xr:uid="{00000000-0005-0000-0000-00002C510000}"/>
    <cellStyle name="40 % - Markeringsfarve5 10 2 2 2 2 2" xfId="36790" xr:uid="{00000000-0005-0000-0000-00002D510000}"/>
    <cellStyle name="40 % - Markeringsfarve5 10 2 2 2 3" xfId="29789" xr:uid="{00000000-0005-0000-0000-00002E510000}"/>
    <cellStyle name="40 % - Markeringsfarve5 10 2 2 3" xfId="15473" xr:uid="{00000000-0005-0000-0000-00002F510000}"/>
    <cellStyle name="40 % - Markeringsfarve5 10 2 2 3 2" xfId="33430" xr:uid="{00000000-0005-0000-0000-000030510000}"/>
    <cellStyle name="40 % - Markeringsfarve5 10 2 2 4" xfId="26428" xr:uid="{00000000-0005-0000-0000-000031510000}"/>
    <cellStyle name="40 % - Markeringsfarve5 10 2 3" xfId="9560" xr:uid="{00000000-0005-0000-0000-000032510000}"/>
    <cellStyle name="40 % - Markeringsfarve5 10 2 3 2" xfId="17345" xr:uid="{00000000-0005-0000-0000-000033510000}"/>
    <cellStyle name="40 % - Markeringsfarve5 10 2 3 2 2" xfId="35296" xr:uid="{00000000-0005-0000-0000-000034510000}"/>
    <cellStyle name="40 % - Markeringsfarve5 10 2 3 3" xfId="28295" xr:uid="{00000000-0005-0000-0000-000035510000}"/>
    <cellStyle name="40 % - Markeringsfarve5 10 2 4" xfId="15472" xr:uid="{00000000-0005-0000-0000-000036510000}"/>
    <cellStyle name="40 % - Markeringsfarve5 10 2 4 2" xfId="33429" xr:uid="{00000000-0005-0000-0000-000037510000}"/>
    <cellStyle name="40 % - Markeringsfarve5 10 2 5" xfId="26427" xr:uid="{00000000-0005-0000-0000-000038510000}"/>
    <cellStyle name="40 % - Markeringsfarve5 10 3" xfId="7049" xr:uid="{00000000-0005-0000-0000-000039510000}"/>
    <cellStyle name="40 % - Markeringsfarve5 10 3 2" xfId="10344" xr:uid="{00000000-0005-0000-0000-00003A510000}"/>
    <cellStyle name="40 % - Markeringsfarve5 10 3 2 2" xfId="18125" xr:uid="{00000000-0005-0000-0000-00003B510000}"/>
    <cellStyle name="40 % - Markeringsfarve5 10 3 2 2 2" xfId="36076" xr:uid="{00000000-0005-0000-0000-00003C510000}"/>
    <cellStyle name="40 % - Markeringsfarve5 10 3 2 3" xfId="29075" xr:uid="{00000000-0005-0000-0000-00003D510000}"/>
    <cellStyle name="40 % - Markeringsfarve5 10 3 3" xfId="15474" xr:uid="{00000000-0005-0000-0000-00003E510000}"/>
    <cellStyle name="40 % - Markeringsfarve5 10 3 3 2" xfId="33431" xr:uid="{00000000-0005-0000-0000-00003F510000}"/>
    <cellStyle name="40 % - Markeringsfarve5 10 3 4" xfId="26429" xr:uid="{00000000-0005-0000-0000-000040510000}"/>
    <cellStyle name="40 % - Markeringsfarve5 10 4" xfId="7050" xr:uid="{00000000-0005-0000-0000-000041510000}"/>
    <cellStyle name="40 % - Markeringsfarve5 10 4 2" xfId="9594" xr:uid="{00000000-0005-0000-0000-000042510000}"/>
    <cellStyle name="40 % - Markeringsfarve5 10 4 2 2" xfId="17378" xr:uid="{00000000-0005-0000-0000-000043510000}"/>
    <cellStyle name="40 % - Markeringsfarve5 10 4 2 2 2" xfId="35329" xr:uid="{00000000-0005-0000-0000-000044510000}"/>
    <cellStyle name="40 % - Markeringsfarve5 10 4 2 3" xfId="28328" xr:uid="{00000000-0005-0000-0000-000045510000}"/>
    <cellStyle name="40 % - Markeringsfarve5 10 4 3" xfId="15475" xr:uid="{00000000-0005-0000-0000-000046510000}"/>
    <cellStyle name="40 % - Markeringsfarve5 10 4 3 2" xfId="33432" xr:uid="{00000000-0005-0000-0000-000047510000}"/>
    <cellStyle name="40 % - Markeringsfarve5 10 4 4" xfId="26430" xr:uid="{00000000-0005-0000-0000-000048510000}"/>
    <cellStyle name="40 % - Markeringsfarve5 10 5" xfId="8868" xr:uid="{00000000-0005-0000-0000-000049510000}"/>
    <cellStyle name="40 % - Markeringsfarve5 10 5 2" xfId="16657" xr:uid="{00000000-0005-0000-0000-00004A510000}"/>
    <cellStyle name="40 % - Markeringsfarve5 10 5 2 2" xfId="34608" xr:uid="{00000000-0005-0000-0000-00004B510000}"/>
    <cellStyle name="40 % - Markeringsfarve5 10 5 3" xfId="27607" xr:uid="{00000000-0005-0000-0000-00004C510000}"/>
    <cellStyle name="40 % - Markeringsfarve5 10 6" xfId="15471" xr:uid="{00000000-0005-0000-0000-00004D510000}"/>
    <cellStyle name="40 % - Markeringsfarve5 10 6 2" xfId="33428" xr:uid="{00000000-0005-0000-0000-00004E510000}"/>
    <cellStyle name="40 % - Markeringsfarve5 10 7" xfId="26426" xr:uid="{00000000-0005-0000-0000-00004F510000}"/>
    <cellStyle name="40 % - Markeringsfarve5 11" xfId="7051" xr:uid="{00000000-0005-0000-0000-000050510000}"/>
    <cellStyle name="40 % - Markeringsfarve5 11 2" xfId="7052" xr:uid="{00000000-0005-0000-0000-000051510000}"/>
    <cellStyle name="40 % - Markeringsfarve5 11 2 2" xfId="10394" xr:uid="{00000000-0005-0000-0000-000052510000}"/>
    <cellStyle name="40 % - Markeringsfarve5 11 2 2 2" xfId="18166" xr:uid="{00000000-0005-0000-0000-000053510000}"/>
    <cellStyle name="40 % - Markeringsfarve5 11 2 2 2 2" xfId="36117" xr:uid="{00000000-0005-0000-0000-000054510000}"/>
    <cellStyle name="40 % - Markeringsfarve5 11 2 2 3" xfId="29116" xr:uid="{00000000-0005-0000-0000-000055510000}"/>
    <cellStyle name="40 % - Markeringsfarve5 11 2 3" xfId="15477" xr:uid="{00000000-0005-0000-0000-000056510000}"/>
    <cellStyle name="40 % - Markeringsfarve5 11 2 3 2" xfId="33434" xr:uid="{00000000-0005-0000-0000-000057510000}"/>
    <cellStyle name="40 % - Markeringsfarve5 11 2 4" xfId="26432" xr:uid="{00000000-0005-0000-0000-000058510000}"/>
    <cellStyle name="40 % - Markeringsfarve5 11 3" xfId="7053" xr:uid="{00000000-0005-0000-0000-000059510000}"/>
    <cellStyle name="40 % - Markeringsfarve5 11 3 2" xfId="11439" xr:uid="{00000000-0005-0000-0000-00005A510000}"/>
    <cellStyle name="40 % - Markeringsfarve5 11 3 2 2" xfId="19198" xr:uid="{00000000-0005-0000-0000-00005B510000}"/>
    <cellStyle name="40 % - Markeringsfarve5 11 3 2 2 2" xfId="37149" xr:uid="{00000000-0005-0000-0000-00005C510000}"/>
    <cellStyle name="40 % - Markeringsfarve5 11 3 2 3" xfId="30148" xr:uid="{00000000-0005-0000-0000-00005D510000}"/>
    <cellStyle name="40 % - Markeringsfarve5 11 3 3" xfId="15478" xr:uid="{00000000-0005-0000-0000-00005E510000}"/>
    <cellStyle name="40 % - Markeringsfarve5 11 3 3 2" xfId="33435" xr:uid="{00000000-0005-0000-0000-00005F510000}"/>
    <cellStyle name="40 % - Markeringsfarve5 11 3 4" xfId="26433" xr:uid="{00000000-0005-0000-0000-000060510000}"/>
    <cellStyle name="40 % - Markeringsfarve5 11 4" xfId="8869" xr:uid="{00000000-0005-0000-0000-000061510000}"/>
    <cellStyle name="40 % - Markeringsfarve5 11 4 2" xfId="16658" xr:uid="{00000000-0005-0000-0000-000062510000}"/>
    <cellStyle name="40 % - Markeringsfarve5 11 4 2 2" xfId="34609" xr:uid="{00000000-0005-0000-0000-000063510000}"/>
    <cellStyle name="40 % - Markeringsfarve5 11 4 3" xfId="27608" xr:uid="{00000000-0005-0000-0000-000064510000}"/>
    <cellStyle name="40 % - Markeringsfarve5 11 5" xfId="15476" xr:uid="{00000000-0005-0000-0000-000065510000}"/>
    <cellStyle name="40 % - Markeringsfarve5 11 5 2" xfId="33433" xr:uid="{00000000-0005-0000-0000-000066510000}"/>
    <cellStyle name="40 % - Markeringsfarve5 11 6" xfId="26431" xr:uid="{00000000-0005-0000-0000-000067510000}"/>
    <cellStyle name="40 % - Markeringsfarve5 12" xfId="7054" xr:uid="{00000000-0005-0000-0000-000068510000}"/>
    <cellStyle name="40 % - Markeringsfarve5 12 2" xfId="7055" xr:uid="{00000000-0005-0000-0000-000069510000}"/>
    <cellStyle name="40 % - Markeringsfarve5 12 2 2" xfId="11660" xr:uid="{00000000-0005-0000-0000-00006A510000}"/>
    <cellStyle name="40 % - Markeringsfarve5 12 2 2 2" xfId="19407" xr:uid="{00000000-0005-0000-0000-00006B510000}"/>
    <cellStyle name="40 % - Markeringsfarve5 12 2 2 2 2" xfId="37358" xr:uid="{00000000-0005-0000-0000-00006C510000}"/>
    <cellStyle name="40 % - Markeringsfarve5 12 2 2 3" xfId="30357" xr:uid="{00000000-0005-0000-0000-00006D510000}"/>
    <cellStyle name="40 % - Markeringsfarve5 12 2 3" xfId="15480" xr:uid="{00000000-0005-0000-0000-00006E510000}"/>
    <cellStyle name="40 % - Markeringsfarve5 12 2 3 2" xfId="33437" xr:uid="{00000000-0005-0000-0000-00006F510000}"/>
    <cellStyle name="40 % - Markeringsfarve5 12 2 4" xfId="26435" xr:uid="{00000000-0005-0000-0000-000070510000}"/>
    <cellStyle name="40 % - Markeringsfarve5 12 3" xfId="8870" xr:uid="{00000000-0005-0000-0000-000071510000}"/>
    <cellStyle name="40 % - Markeringsfarve5 12 3 2" xfId="16659" xr:uid="{00000000-0005-0000-0000-000072510000}"/>
    <cellStyle name="40 % - Markeringsfarve5 12 3 2 2" xfId="34610" xr:uid="{00000000-0005-0000-0000-000073510000}"/>
    <cellStyle name="40 % - Markeringsfarve5 12 3 3" xfId="27609" xr:uid="{00000000-0005-0000-0000-000074510000}"/>
    <cellStyle name="40 % - Markeringsfarve5 12 4" xfId="15479" xr:uid="{00000000-0005-0000-0000-000075510000}"/>
    <cellStyle name="40 % - Markeringsfarve5 12 4 2" xfId="33436" xr:uid="{00000000-0005-0000-0000-000076510000}"/>
    <cellStyle name="40 % - Markeringsfarve5 12 5" xfId="26434" xr:uid="{00000000-0005-0000-0000-000077510000}"/>
    <cellStyle name="40 % - Markeringsfarve5 13" xfId="7056" xr:uid="{00000000-0005-0000-0000-000078510000}"/>
    <cellStyle name="40 % - Markeringsfarve5 13 2" xfId="7057" xr:uid="{00000000-0005-0000-0000-000079510000}"/>
    <cellStyle name="40 % - Markeringsfarve5 13 2 2" xfId="11380" xr:uid="{00000000-0005-0000-0000-00007A510000}"/>
    <cellStyle name="40 % - Markeringsfarve5 13 2 2 2" xfId="19140" xr:uid="{00000000-0005-0000-0000-00007B510000}"/>
    <cellStyle name="40 % - Markeringsfarve5 13 2 2 2 2" xfId="37091" xr:uid="{00000000-0005-0000-0000-00007C510000}"/>
    <cellStyle name="40 % - Markeringsfarve5 13 2 2 3" xfId="30090" xr:uid="{00000000-0005-0000-0000-00007D510000}"/>
    <cellStyle name="40 % - Markeringsfarve5 13 2 3" xfId="15482" xr:uid="{00000000-0005-0000-0000-00007E510000}"/>
    <cellStyle name="40 % - Markeringsfarve5 13 2 3 2" xfId="33439" xr:uid="{00000000-0005-0000-0000-00007F510000}"/>
    <cellStyle name="40 % - Markeringsfarve5 13 2 4" xfId="26437" xr:uid="{00000000-0005-0000-0000-000080510000}"/>
    <cellStyle name="40 % - Markeringsfarve5 13 3" xfId="8871" xr:uid="{00000000-0005-0000-0000-000081510000}"/>
    <cellStyle name="40 % - Markeringsfarve5 13 3 2" xfId="16660" xr:uid="{00000000-0005-0000-0000-000082510000}"/>
    <cellStyle name="40 % - Markeringsfarve5 13 3 2 2" xfId="34611" xr:uid="{00000000-0005-0000-0000-000083510000}"/>
    <cellStyle name="40 % - Markeringsfarve5 13 3 3" xfId="27610" xr:uid="{00000000-0005-0000-0000-000084510000}"/>
    <cellStyle name="40 % - Markeringsfarve5 13 4" xfId="15481" xr:uid="{00000000-0005-0000-0000-000085510000}"/>
    <cellStyle name="40 % - Markeringsfarve5 13 4 2" xfId="33438" xr:uid="{00000000-0005-0000-0000-000086510000}"/>
    <cellStyle name="40 % - Markeringsfarve5 13 5" xfId="26436" xr:uid="{00000000-0005-0000-0000-000087510000}"/>
    <cellStyle name="40 % - Markeringsfarve5 14" xfId="7058" xr:uid="{00000000-0005-0000-0000-000088510000}"/>
    <cellStyle name="40 % - Markeringsfarve5 14 2" xfId="7059" xr:uid="{00000000-0005-0000-0000-000089510000}"/>
    <cellStyle name="40 % - Markeringsfarve5 14 2 2" xfId="11369" xr:uid="{00000000-0005-0000-0000-00008A510000}"/>
    <cellStyle name="40 % - Markeringsfarve5 14 2 2 2" xfId="19131" xr:uid="{00000000-0005-0000-0000-00008B510000}"/>
    <cellStyle name="40 % - Markeringsfarve5 14 2 2 2 2" xfId="37082" xr:uid="{00000000-0005-0000-0000-00008C510000}"/>
    <cellStyle name="40 % - Markeringsfarve5 14 2 2 3" xfId="30081" xr:uid="{00000000-0005-0000-0000-00008D510000}"/>
    <cellStyle name="40 % - Markeringsfarve5 14 2 3" xfId="15484" xr:uid="{00000000-0005-0000-0000-00008E510000}"/>
    <cellStyle name="40 % - Markeringsfarve5 14 2 3 2" xfId="33441" xr:uid="{00000000-0005-0000-0000-00008F510000}"/>
    <cellStyle name="40 % - Markeringsfarve5 14 2 4" xfId="26439" xr:uid="{00000000-0005-0000-0000-000090510000}"/>
    <cellStyle name="40 % - Markeringsfarve5 14 3" xfId="8867" xr:uid="{00000000-0005-0000-0000-000091510000}"/>
    <cellStyle name="40 % - Markeringsfarve5 14 3 2" xfId="16656" xr:uid="{00000000-0005-0000-0000-000092510000}"/>
    <cellStyle name="40 % - Markeringsfarve5 14 3 2 2" xfId="34607" xr:uid="{00000000-0005-0000-0000-000093510000}"/>
    <cellStyle name="40 % - Markeringsfarve5 14 3 3" xfId="27606" xr:uid="{00000000-0005-0000-0000-000094510000}"/>
    <cellStyle name="40 % - Markeringsfarve5 14 4" xfId="15483" xr:uid="{00000000-0005-0000-0000-000095510000}"/>
    <cellStyle name="40 % - Markeringsfarve5 14 4 2" xfId="33440" xr:uid="{00000000-0005-0000-0000-000096510000}"/>
    <cellStyle name="40 % - Markeringsfarve5 14 5" xfId="26438" xr:uid="{00000000-0005-0000-0000-000097510000}"/>
    <cellStyle name="40 % - Markeringsfarve5 15" xfId="7060" xr:uid="{00000000-0005-0000-0000-000098510000}"/>
    <cellStyle name="40 % - Markeringsfarve5 15 2" xfId="9618" xr:uid="{00000000-0005-0000-0000-000099510000}"/>
    <cellStyle name="40 % - Markeringsfarve5 15 2 2" xfId="17402" xr:uid="{00000000-0005-0000-0000-00009A510000}"/>
    <cellStyle name="40 % - Markeringsfarve5 15 2 2 2" xfId="35353" xr:uid="{00000000-0005-0000-0000-00009B510000}"/>
    <cellStyle name="40 % - Markeringsfarve5 15 2 3" xfId="28352" xr:uid="{00000000-0005-0000-0000-00009C510000}"/>
    <cellStyle name="40 % - Markeringsfarve5 15 3" xfId="15485" xr:uid="{00000000-0005-0000-0000-00009D510000}"/>
    <cellStyle name="40 % - Markeringsfarve5 15 3 2" xfId="33442" xr:uid="{00000000-0005-0000-0000-00009E510000}"/>
    <cellStyle name="40 % - Markeringsfarve5 15 4" xfId="26440" xr:uid="{00000000-0005-0000-0000-00009F510000}"/>
    <cellStyle name="40 % - Markeringsfarve5 16" xfId="7061" xr:uid="{00000000-0005-0000-0000-0000A0510000}"/>
    <cellStyle name="40 % - Markeringsfarve5 16 2" xfId="11444" xr:uid="{00000000-0005-0000-0000-0000A1510000}"/>
    <cellStyle name="40 % - Markeringsfarve5 16 2 2" xfId="19203" xr:uid="{00000000-0005-0000-0000-0000A2510000}"/>
    <cellStyle name="40 % - Markeringsfarve5 16 2 2 2" xfId="37154" xr:uid="{00000000-0005-0000-0000-0000A3510000}"/>
    <cellStyle name="40 % - Markeringsfarve5 16 2 3" xfId="30153" xr:uid="{00000000-0005-0000-0000-0000A4510000}"/>
    <cellStyle name="40 % - Markeringsfarve5 16 3" xfId="15486" xr:uid="{00000000-0005-0000-0000-0000A5510000}"/>
    <cellStyle name="40 % - Markeringsfarve5 16 3 2" xfId="33443" xr:uid="{00000000-0005-0000-0000-0000A6510000}"/>
    <cellStyle name="40 % - Markeringsfarve5 16 4" xfId="26441" xr:uid="{00000000-0005-0000-0000-0000A7510000}"/>
    <cellStyle name="40 % - Markeringsfarve5 17" xfId="7062" xr:uid="{00000000-0005-0000-0000-0000A8510000}"/>
    <cellStyle name="40 % - Markeringsfarve5 17 2" xfId="9638" xr:uid="{00000000-0005-0000-0000-0000A9510000}"/>
    <cellStyle name="40 % - Markeringsfarve5 17 2 2" xfId="17420" xr:uid="{00000000-0005-0000-0000-0000AA510000}"/>
    <cellStyle name="40 % - Markeringsfarve5 17 2 2 2" xfId="35371" xr:uid="{00000000-0005-0000-0000-0000AB510000}"/>
    <cellStyle name="40 % - Markeringsfarve5 17 2 3" xfId="28370" xr:uid="{00000000-0005-0000-0000-0000AC510000}"/>
    <cellStyle name="40 % - Markeringsfarve5 17 3" xfId="15487" xr:uid="{00000000-0005-0000-0000-0000AD510000}"/>
    <cellStyle name="40 % - Markeringsfarve5 17 3 2" xfId="33444" xr:uid="{00000000-0005-0000-0000-0000AE510000}"/>
    <cellStyle name="40 % - Markeringsfarve5 17 4" xfId="26442" xr:uid="{00000000-0005-0000-0000-0000AF510000}"/>
    <cellStyle name="40 % - Markeringsfarve5 18" xfId="8297" xr:uid="{00000000-0005-0000-0000-0000B0510000}"/>
    <cellStyle name="40 % - Markeringsfarve5 18 2" xfId="16089" xr:uid="{00000000-0005-0000-0000-0000B1510000}"/>
    <cellStyle name="40 % - Markeringsfarve5 18 2 2" xfId="34040" xr:uid="{00000000-0005-0000-0000-0000B2510000}"/>
    <cellStyle name="40 % - Markeringsfarve5 18 3" xfId="27039" xr:uid="{00000000-0005-0000-0000-0000B3510000}"/>
    <cellStyle name="40 % - Markeringsfarve5 19" xfId="7045" xr:uid="{00000000-0005-0000-0000-0000B4510000}"/>
    <cellStyle name="40 % - Markeringsfarve5 19 2" xfId="15470" xr:uid="{00000000-0005-0000-0000-0000B5510000}"/>
    <cellStyle name="40 % - Markeringsfarve5 19 2 2" xfId="33427" xr:uid="{00000000-0005-0000-0000-0000B6510000}"/>
    <cellStyle name="40 % - Markeringsfarve5 19 3" xfId="26425" xr:uid="{00000000-0005-0000-0000-0000B7510000}"/>
    <cellStyle name="40 % - Markeringsfarve5 2" xfId="2998" xr:uid="{00000000-0005-0000-0000-0000B8510000}"/>
    <cellStyle name="40 % - Markeringsfarve5 2 10" xfId="7064" xr:uid="{00000000-0005-0000-0000-0000B9510000}"/>
    <cellStyle name="40 % - Markeringsfarve5 2 10 2" xfId="9648" xr:uid="{00000000-0005-0000-0000-0000BA510000}"/>
    <cellStyle name="40 % - Markeringsfarve5 2 10 2 2" xfId="17430" xr:uid="{00000000-0005-0000-0000-0000BB510000}"/>
    <cellStyle name="40 % - Markeringsfarve5 2 10 2 2 2" xfId="35381" xr:uid="{00000000-0005-0000-0000-0000BC510000}"/>
    <cellStyle name="40 % - Markeringsfarve5 2 10 2 3" xfId="28380" xr:uid="{00000000-0005-0000-0000-0000BD510000}"/>
    <cellStyle name="40 % - Markeringsfarve5 2 10 3" xfId="15489" xr:uid="{00000000-0005-0000-0000-0000BE510000}"/>
    <cellStyle name="40 % - Markeringsfarve5 2 10 3 2" xfId="33446" xr:uid="{00000000-0005-0000-0000-0000BF510000}"/>
    <cellStyle name="40 % - Markeringsfarve5 2 10 4" xfId="26444" xr:uid="{00000000-0005-0000-0000-0000C0510000}"/>
    <cellStyle name="40 % - Markeringsfarve5 2 11" xfId="7065" xr:uid="{00000000-0005-0000-0000-0000C1510000}"/>
    <cellStyle name="40 % - Markeringsfarve5 2 11 2" xfId="11612" xr:uid="{00000000-0005-0000-0000-0000C2510000}"/>
    <cellStyle name="40 % - Markeringsfarve5 2 11 2 2" xfId="19363" xr:uid="{00000000-0005-0000-0000-0000C3510000}"/>
    <cellStyle name="40 % - Markeringsfarve5 2 11 2 2 2" xfId="37314" xr:uid="{00000000-0005-0000-0000-0000C4510000}"/>
    <cellStyle name="40 % - Markeringsfarve5 2 11 2 3" xfId="30313" xr:uid="{00000000-0005-0000-0000-0000C5510000}"/>
    <cellStyle name="40 % - Markeringsfarve5 2 11 3" xfId="15490" xr:uid="{00000000-0005-0000-0000-0000C6510000}"/>
    <cellStyle name="40 % - Markeringsfarve5 2 11 3 2" xfId="33447" xr:uid="{00000000-0005-0000-0000-0000C7510000}"/>
    <cellStyle name="40 % - Markeringsfarve5 2 11 4" xfId="26445" xr:uid="{00000000-0005-0000-0000-0000C8510000}"/>
    <cellStyle name="40 % - Markeringsfarve5 2 12" xfId="8872" xr:uid="{00000000-0005-0000-0000-0000C9510000}"/>
    <cellStyle name="40 % - Markeringsfarve5 2 12 2" xfId="16661" xr:uid="{00000000-0005-0000-0000-0000CA510000}"/>
    <cellStyle name="40 % - Markeringsfarve5 2 12 2 2" xfId="34612" xr:uid="{00000000-0005-0000-0000-0000CB510000}"/>
    <cellStyle name="40 % - Markeringsfarve5 2 12 3" xfId="27611" xr:uid="{00000000-0005-0000-0000-0000CC510000}"/>
    <cellStyle name="40 % - Markeringsfarve5 2 13" xfId="15488" xr:uid="{00000000-0005-0000-0000-0000CD510000}"/>
    <cellStyle name="40 % - Markeringsfarve5 2 13 2" xfId="33445" xr:uid="{00000000-0005-0000-0000-0000CE510000}"/>
    <cellStyle name="40 % - Markeringsfarve5 2 14" xfId="7063" xr:uid="{00000000-0005-0000-0000-0000CF510000}"/>
    <cellStyle name="40 % - Markeringsfarve5 2 14 2" xfId="26443" xr:uid="{00000000-0005-0000-0000-0000D0510000}"/>
    <cellStyle name="40 % - Markeringsfarve5 2 15" xfId="22376" xr:uid="{00000000-0005-0000-0000-0000D1510000}"/>
    <cellStyle name="40 % - Markeringsfarve5 2 2" xfId="2999" xr:uid="{00000000-0005-0000-0000-0000D2510000}"/>
    <cellStyle name="40 % - Markeringsfarve5 2 2 10" xfId="8873" xr:uid="{00000000-0005-0000-0000-0000D3510000}"/>
    <cellStyle name="40 % - Markeringsfarve5 2 2 10 2" xfId="16662" xr:uid="{00000000-0005-0000-0000-0000D4510000}"/>
    <cellStyle name="40 % - Markeringsfarve5 2 2 10 2 2" xfId="34613" xr:uid="{00000000-0005-0000-0000-0000D5510000}"/>
    <cellStyle name="40 % - Markeringsfarve5 2 2 10 3" xfId="27612" xr:uid="{00000000-0005-0000-0000-0000D6510000}"/>
    <cellStyle name="40 % - Markeringsfarve5 2 2 11" xfId="15491" xr:uid="{00000000-0005-0000-0000-0000D7510000}"/>
    <cellStyle name="40 % - Markeringsfarve5 2 2 11 2" xfId="33448" xr:uid="{00000000-0005-0000-0000-0000D8510000}"/>
    <cellStyle name="40 % - Markeringsfarve5 2 2 12" xfId="7066" xr:uid="{00000000-0005-0000-0000-0000D9510000}"/>
    <cellStyle name="40 % - Markeringsfarve5 2 2 12 2" xfId="26446" xr:uid="{00000000-0005-0000-0000-0000DA510000}"/>
    <cellStyle name="40 % - Markeringsfarve5 2 2 13" xfId="22377" xr:uid="{00000000-0005-0000-0000-0000DB510000}"/>
    <cellStyle name="40 % - Markeringsfarve5 2 2 2" xfId="3000" xr:uid="{00000000-0005-0000-0000-0000DC510000}"/>
    <cellStyle name="40 % - Markeringsfarve5 2 2 2 2" xfId="7068" xr:uid="{00000000-0005-0000-0000-0000DD510000}"/>
    <cellStyle name="40 % - Markeringsfarve5 2 2 2 2 2" xfId="7069" xr:uid="{00000000-0005-0000-0000-0000DE510000}"/>
    <cellStyle name="40 % - Markeringsfarve5 2 2 2 2 2 2" xfId="10579" xr:uid="{00000000-0005-0000-0000-0000DF510000}"/>
    <cellStyle name="40 % - Markeringsfarve5 2 2 2 2 2 2 2" xfId="18351" xr:uid="{00000000-0005-0000-0000-0000E0510000}"/>
    <cellStyle name="40 % - Markeringsfarve5 2 2 2 2 2 2 2 2" xfId="36302" xr:uid="{00000000-0005-0000-0000-0000E1510000}"/>
    <cellStyle name="40 % - Markeringsfarve5 2 2 2 2 2 2 3" xfId="29301" xr:uid="{00000000-0005-0000-0000-0000E2510000}"/>
    <cellStyle name="40 % - Markeringsfarve5 2 2 2 2 2 3" xfId="15494" xr:uid="{00000000-0005-0000-0000-0000E3510000}"/>
    <cellStyle name="40 % - Markeringsfarve5 2 2 2 2 2 3 2" xfId="33451" xr:uid="{00000000-0005-0000-0000-0000E4510000}"/>
    <cellStyle name="40 % - Markeringsfarve5 2 2 2 2 2 4" xfId="26449" xr:uid="{00000000-0005-0000-0000-0000E5510000}"/>
    <cellStyle name="40 % - Markeringsfarve5 2 2 2 2 3" xfId="9150" xr:uid="{00000000-0005-0000-0000-0000E6510000}"/>
    <cellStyle name="40 % - Markeringsfarve5 2 2 2 2 3 2" xfId="16938" xr:uid="{00000000-0005-0000-0000-0000E7510000}"/>
    <cellStyle name="40 % - Markeringsfarve5 2 2 2 2 3 2 2" xfId="34889" xr:uid="{00000000-0005-0000-0000-0000E8510000}"/>
    <cellStyle name="40 % - Markeringsfarve5 2 2 2 2 3 3" xfId="27888" xr:uid="{00000000-0005-0000-0000-0000E9510000}"/>
    <cellStyle name="40 % - Markeringsfarve5 2 2 2 2 4" xfId="15493" xr:uid="{00000000-0005-0000-0000-0000EA510000}"/>
    <cellStyle name="40 % - Markeringsfarve5 2 2 2 2 4 2" xfId="33450" xr:uid="{00000000-0005-0000-0000-0000EB510000}"/>
    <cellStyle name="40 % - Markeringsfarve5 2 2 2 2 5" xfId="26448" xr:uid="{00000000-0005-0000-0000-0000EC510000}"/>
    <cellStyle name="40 % - Markeringsfarve5 2 2 2 3" xfId="7070" xr:uid="{00000000-0005-0000-0000-0000ED510000}"/>
    <cellStyle name="40 % - Markeringsfarve5 2 2 2 3 2" xfId="9809" xr:uid="{00000000-0005-0000-0000-0000EE510000}"/>
    <cellStyle name="40 % - Markeringsfarve5 2 2 2 3 2 2" xfId="17591" xr:uid="{00000000-0005-0000-0000-0000EF510000}"/>
    <cellStyle name="40 % - Markeringsfarve5 2 2 2 3 2 2 2" xfId="35542" xr:uid="{00000000-0005-0000-0000-0000F0510000}"/>
    <cellStyle name="40 % - Markeringsfarve5 2 2 2 3 2 3" xfId="28541" xr:uid="{00000000-0005-0000-0000-0000F1510000}"/>
    <cellStyle name="40 % - Markeringsfarve5 2 2 2 3 3" xfId="15495" xr:uid="{00000000-0005-0000-0000-0000F2510000}"/>
    <cellStyle name="40 % - Markeringsfarve5 2 2 2 3 3 2" xfId="33452" xr:uid="{00000000-0005-0000-0000-0000F3510000}"/>
    <cellStyle name="40 % - Markeringsfarve5 2 2 2 3 4" xfId="26450" xr:uid="{00000000-0005-0000-0000-0000F4510000}"/>
    <cellStyle name="40 % - Markeringsfarve5 2 2 2 4" xfId="7071" xr:uid="{00000000-0005-0000-0000-0000F5510000}"/>
    <cellStyle name="40 % - Markeringsfarve5 2 2 2 4 2" xfId="11570" xr:uid="{00000000-0005-0000-0000-0000F6510000}"/>
    <cellStyle name="40 % - Markeringsfarve5 2 2 2 4 2 2" xfId="19323" xr:uid="{00000000-0005-0000-0000-0000F7510000}"/>
    <cellStyle name="40 % - Markeringsfarve5 2 2 2 4 2 2 2" xfId="37274" xr:uid="{00000000-0005-0000-0000-0000F8510000}"/>
    <cellStyle name="40 % - Markeringsfarve5 2 2 2 4 2 3" xfId="30273" xr:uid="{00000000-0005-0000-0000-0000F9510000}"/>
    <cellStyle name="40 % - Markeringsfarve5 2 2 2 4 3" xfId="15496" xr:uid="{00000000-0005-0000-0000-0000FA510000}"/>
    <cellStyle name="40 % - Markeringsfarve5 2 2 2 4 3 2" xfId="33453" xr:uid="{00000000-0005-0000-0000-0000FB510000}"/>
    <cellStyle name="40 % - Markeringsfarve5 2 2 2 4 4" xfId="26451" xr:uid="{00000000-0005-0000-0000-0000FC510000}"/>
    <cellStyle name="40 % - Markeringsfarve5 2 2 2 5" xfId="8874" xr:uid="{00000000-0005-0000-0000-0000FD510000}"/>
    <cellStyle name="40 % - Markeringsfarve5 2 2 2 5 2" xfId="16663" xr:uid="{00000000-0005-0000-0000-0000FE510000}"/>
    <cellStyle name="40 % - Markeringsfarve5 2 2 2 5 2 2" xfId="34614" xr:uid="{00000000-0005-0000-0000-0000FF510000}"/>
    <cellStyle name="40 % - Markeringsfarve5 2 2 2 5 3" xfId="27613" xr:uid="{00000000-0005-0000-0000-000000520000}"/>
    <cellStyle name="40 % - Markeringsfarve5 2 2 2 6" xfId="15492" xr:uid="{00000000-0005-0000-0000-000001520000}"/>
    <cellStyle name="40 % - Markeringsfarve5 2 2 2 6 2" xfId="33449" xr:uid="{00000000-0005-0000-0000-000002520000}"/>
    <cellStyle name="40 % - Markeringsfarve5 2 2 2 7" xfId="7067" xr:uid="{00000000-0005-0000-0000-000003520000}"/>
    <cellStyle name="40 % - Markeringsfarve5 2 2 2 7 2" xfId="26447" xr:uid="{00000000-0005-0000-0000-000004520000}"/>
    <cellStyle name="40 % - Markeringsfarve5 2 2 2 8" xfId="22378" xr:uid="{00000000-0005-0000-0000-000005520000}"/>
    <cellStyle name="40 % - Markeringsfarve5 2 2 3" xfId="7072" xr:uid="{00000000-0005-0000-0000-000006520000}"/>
    <cellStyle name="40 % - Markeringsfarve5 2 2 3 2" xfId="7073" xr:uid="{00000000-0005-0000-0000-000007520000}"/>
    <cellStyle name="40 % - Markeringsfarve5 2 2 3 2 2" xfId="7074" xr:uid="{00000000-0005-0000-0000-000008520000}"/>
    <cellStyle name="40 % - Markeringsfarve5 2 2 3 2 2 2" xfId="10715" xr:uid="{00000000-0005-0000-0000-000009520000}"/>
    <cellStyle name="40 % - Markeringsfarve5 2 2 3 2 2 2 2" xfId="18487" xr:uid="{00000000-0005-0000-0000-00000A520000}"/>
    <cellStyle name="40 % - Markeringsfarve5 2 2 3 2 2 2 2 2" xfId="36438" xr:uid="{00000000-0005-0000-0000-00000B520000}"/>
    <cellStyle name="40 % - Markeringsfarve5 2 2 3 2 2 2 3" xfId="29437" xr:uid="{00000000-0005-0000-0000-00000C520000}"/>
    <cellStyle name="40 % - Markeringsfarve5 2 2 3 2 2 3" xfId="15499" xr:uid="{00000000-0005-0000-0000-00000D520000}"/>
    <cellStyle name="40 % - Markeringsfarve5 2 2 3 2 2 3 2" xfId="33456" xr:uid="{00000000-0005-0000-0000-00000E520000}"/>
    <cellStyle name="40 % - Markeringsfarve5 2 2 3 2 2 4" xfId="26454" xr:uid="{00000000-0005-0000-0000-00000F520000}"/>
    <cellStyle name="40 % - Markeringsfarve5 2 2 3 2 3" xfId="9261" xr:uid="{00000000-0005-0000-0000-000010520000}"/>
    <cellStyle name="40 % - Markeringsfarve5 2 2 3 2 3 2" xfId="17049" xr:uid="{00000000-0005-0000-0000-000011520000}"/>
    <cellStyle name="40 % - Markeringsfarve5 2 2 3 2 3 2 2" xfId="35000" xr:uid="{00000000-0005-0000-0000-000012520000}"/>
    <cellStyle name="40 % - Markeringsfarve5 2 2 3 2 3 3" xfId="27999" xr:uid="{00000000-0005-0000-0000-000013520000}"/>
    <cellStyle name="40 % - Markeringsfarve5 2 2 3 2 4" xfId="15498" xr:uid="{00000000-0005-0000-0000-000014520000}"/>
    <cellStyle name="40 % - Markeringsfarve5 2 2 3 2 4 2" xfId="33455" xr:uid="{00000000-0005-0000-0000-000015520000}"/>
    <cellStyle name="40 % - Markeringsfarve5 2 2 3 2 5" xfId="26453" xr:uid="{00000000-0005-0000-0000-000016520000}"/>
    <cellStyle name="40 % - Markeringsfarve5 2 2 3 3" xfId="7075" xr:uid="{00000000-0005-0000-0000-000017520000}"/>
    <cellStyle name="40 % - Markeringsfarve5 2 2 3 3 2" xfId="9945" xr:uid="{00000000-0005-0000-0000-000018520000}"/>
    <cellStyle name="40 % - Markeringsfarve5 2 2 3 3 2 2" xfId="17727" xr:uid="{00000000-0005-0000-0000-000019520000}"/>
    <cellStyle name="40 % - Markeringsfarve5 2 2 3 3 2 2 2" xfId="35678" xr:uid="{00000000-0005-0000-0000-00001A520000}"/>
    <cellStyle name="40 % - Markeringsfarve5 2 2 3 3 2 3" xfId="28677" xr:uid="{00000000-0005-0000-0000-00001B520000}"/>
    <cellStyle name="40 % - Markeringsfarve5 2 2 3 3 3" xfId="15500" xr:uid="{00000000-0005-0000-0000-00001C520000}"/>
    <cellStyle name="40 % - Markeringsfarve5 2 2 3 3 3 2" xfId="33457" xr:uid="{00000000-0005-0000-0000-00001D520000}"/>
    <cellStyle name="40 % - Markeringsfarve5 2 2 3 3 4" xfId="26455" xr:uid="{00000000-0005-0000-0000-00001E520000}"/>
    <cellStyle name="40 % - Markeringsfarve5 2 2 3 4" xfId="7076" xr:uid="{00000000-0005-0000-0000-00001F520000}"/>
    <cellStyle name="40 % - Markeringsfarve5 2 2 3 4 2" xfId="11294" xr:uid="{00000000-0005-0000-0000-000020520000}"/>
    <cellStyle name="40 % - Markeringsfarve5 2 2 3 4 2 2" xfId="19058" xr:uid="{00000000-0005-0000-0000-000021520000}"/>
    <cellStyle name="40 % - Markeringsfarve5 2 2 3 4 2 2 2" xfId="37009" xr:uid="{00000000-0005-0000-0000-000022520000}"/>
    <cellStyle name="40 % - Markeringsfarve5 2 2 3 4 2 3" xfId="30008" xr:uid="{00000000-0005-0000-0000-000023520000}"/>
    <cellStyle name="40 % - Markeringsfarve5 2 2 3 4 3" xfId="15501" xr:uid="{00000000-0005-0000-0000-000024520000}"/>
    <cellStyle name="40 % - Markeringsfarve5 2 2 3 4 3 2" xfId="33458" xr:uid="{00000000-0005-0000-0000-000025520000}"/>
    <cellStyle name="40 % - Markeringsfarve5 2 2 3 4 4" xfId="26456" xr:uid="{00000000-0005-0000-0000-000026520000}"/>
    <cellStyle name="40 % - Markeringsfarve5 2 2 3 5" xfId="8875" xr:uid="{00000000-0005-0000-0000-000027520000}"/>
    <cellStyle name="40 % - Markeringsfarve5 2 2 3 5 2" xfId="16664" xr:uid="{00000000-0005-0000-0000-000028520000}"/>
    <cellStyle name="40 % - Markeringsfarve5 2 2 3 5 2 2" xfId="34615" xr:uid="{00000000-0005-0000-0000-000029520000}"/>
    <cellStyle name="40 % - Markeringsfarve5 2 2 3 5 3" xfId="27614" xr:uid="{00000000-0005-0000-0000-00002A520000}"/>
    <cellStyle name="40 % - Markeringsfarve5 2 2 3 6" xfId="15497" xr:uid="{00000000-0005-0000-0000-00002B520000}"/>
    <cellStyle name="40 % - Markeringsfarve5 2 2 3 6 2" xfId="33454" xr:uid="{00000000-0005-0000-0000-00002C520000}"/>
    <cellStyle name="40 % - Markeringsfarve5 2 2 3 7" xfId="26452" xr:uid="{00000000-0005-0000-0000-00002D520000}"/>
    <cellStyle name="40 % - Markeringsfarve5 2 2 4" xfId="7077" xr:uid="{00000000-0005-0000-0000-00002E520000}"/>
    <cellStyle name="40 % - Markeringsfarve5 2 2 4 2" xfId="7078" xr:uid="{00000000-0005-0000-0000-00002F520000}"/>
    <cellStyle name="40 % - Markeringsfarve5 2 2 4 2 2" xfId="7079" xr:uid="{00000000-0005-0000-0000-000030520000}"/>
    <cellStyle name="40 % - Markeringsfarve5 2 2 4 2 2 2" xfId="10817" xr:uid="{00000000-0005-0000-0000-000031520000}"/>
    <cellStyle name="40 % - Markeringsfarve5 2 2 4 2 2 2 2" xfId="18589" xr:uid="{00000000-0005-0000-0000-000032520000}"/>
    <cellStyle name="40 % - Markeringsfarve5 2 2 4 2 2 2 2 2" xfId="36540" xr:uid="{00000000-0005-0000-0000-000033520000}"/>
    <cellStyle name="40 % - Markeringsfarve5 2 2 4 2 2 2 3" xfId="29539" xr:uid="{00000000-0005-0000-0000-000034520000}"/>
    <cellStyle name="40 % - Markeringsfarve5 2 2 4 2 2 3" xfId="15504" xr:uid="{00000000-0005-0000-0000-000035520000}"/>
    <cellStyle name="40 % - Markeringsfarve5 2 2 4 2 2 3 2" xfId="33461" xr:uid="{00000000-0005-0000-0000-000036520000}"/>
    <cellStyle name="40 % - Markeringsfarve5 2 2 4 2 2 4" xfId="26459" xr:uid="{00000000-0005-0000-0000-000037520000}"/>
    <cellStyle name="40 % - Markeringsfarve5 2 2 4 2 3" xfId="9352" xr:uid="{00000000-0005-0000-0000-000038520000}"/>
    <cellStyle name="40 % - Markeringsfarve5 2 2 4 2 3 2" xfId="17137" xr:uid="{00000000-0005-0000-0000-000039520000}"/>
    <cellStyle name="40 % - Markeringsfarve5 2 2 4 2 3 2 2" xfId="35088" xr:uid="{00000000-0005-0000-0000-00003A520000}"/>
    <cellStyle name="40 % - Markeringsfarve5 2 2 4 2 3 3" xfId="28087" xr:uid="{00000000-0005-0000-0000-00003B520000}"/>
    <cellStyle name="40 % - Markeringsfarve5 2 2 4 2 4" xfId="15503" xr:uid="{00000000-0005-0000-0000-00003C520000}"/>
    <cellStyle name="40 % - Markeringsfarve5 2 2 4 2 4 2" xfId="33460" xr:uid="{00000000-0005-0000-0000-00003D520000}"/>
    <cellStyle name="40 % - Markeringsfarve5 2 2 4 2 5" xfId="26458" xr:uid="{00000000-0005-0000-0000-00003E520000}"/>
    <cellStyle name="40 % - Markeringsfarve5 2 2 4 3" xfId="7080" xr:uid="{00000000-0005-0000-0000-00003F520000}"/>
    <cellStyle name="40 % - Markeringsfarve5 2 2 4 3 2" xfId="10093" xr:uid="{00000000-0005-0000-0000-000040520000}"/>
    <cellStyle name="40 % - Markeringsfarve5 2 2 4 3 2 2" xfId="17874" xr:uid="{00000000-0005-0000-0000-000041520000}"/>
    <cellStyle name="40 % - Markeringsfarve5 2 2 4 3 2 2 2" xfId="35825" xr:uid="{00000000-0005-0000-0000-000042520000}"/>
    <cellStyle name="40 % - Markeringsfarve5 2 2 4 3 2 3" xfId="28824" xr:uid="{00000000-0005-0000-0000-000043520000}"/>
    <cellStyle name="40 % - Markeringsfarve5 2 2 4 3 3" xfId="15505" xr:uid="{00000000-0005-0000-0000-000044520000}"/>
    <cellStyle name="40 % - Markeringsfarve5 2 2 4 3 3 2" xfId="33462" xr:uid="{00000000-0005-0000-0000-000045520000}"/>
    <cellStyle name="40 % - Markeringsfarve5 2 2 4 3 4" xfId="26460" xr:uid="{00000000-0005-0000-0000-000046520000}"/>
    <cellStyle name="40 % - Markeringsfarve5 2 2 4 4" xfId="7081" xr:uid="{00000000-0005-0000-0000-000047520000}"/>
    <cellStyle name="40 % - Markeringsfarve5 2 2 4 4 2" xfId="11526" xr:uid="{00000000-0005-0000-0000-000048520000}"/>
    <cellStyle name="40 % - Markeringsfarve5 2 2 4 4 2 2" xfId="19280" xr:uid="{00000000-0005-0000-0000-000049520000}"/>
    <cellStyle name="40 % - Markeringsfarve5 2 2 4 4 2 2 2" xfId="37231" xr:uid="{00000000-0005-0000-0000-00004A520000}"/>
    <cellStyle name="40 % - Markeringsfarve5 2 2 4 4 2 3" xfId="30230" xr:uid="{00000000-0005-0000-0000-00004B520000}"/>
    <cellStyle name="40 % - Markeringsfarve5 2 2 4 4 3" xfId="15506" xr:uid="{00000000-0005-0000-0000-00004C520000}"/>
    <cellStyle name="40 % - Markeringsfarve5 2 2 4 4 3 2" xfId="33463" xr:uid="{00000000-0005-0000-0000-00004D520000}"/>
    <cellStyle name="40 % - Markeringsfarve5 2 2 4 4 4" xfId="26461" xr:uid="{00000000-0005-0000-0000-00004E520000}"/>
    <cellStyle name="40 % - Markeringsfarve5 2 2 4 5" xfId="8876" xr:uid="{00000000-0005-0000-0000-00004F520000}"/>
    <cellStyle name="40 % - Markeringsfarve5 2 2 4 5 2" xfId="16665" xr:uid="{00000000-0005-0000-0000-000050520000}"/>
    <cellStyle name="40 % - Markeringsfarve5 2 2 4 5 2 2" xfId="34616" xr:uid="{00000000-0005-0000-0000-000051520000}"/>
    <cellStyle name="40 % - Markeringsfarve5 2 2 4 5 3" xfId="27615" xr:uid="{00000000-0005-0000-0000-000052520000}"/>
    <cellStyle name="40 % - Markeringsfarve5 2 2 4 6" xfId="15502" xr:uid="{00000000-0005-0000-0000-000053520000}"/>
    <cellStyle name="40 % - Markeringsfarve5 2 2 4 6 2" xfId="33459" xr:uid="{00000000-0005-0000-0000-000054520000}"/>
    <cellStyle name="40 % - Markeringsfarve5 2 2 4 7" xfId="26457" xr:uid="{00000000-0005-0000-0000-000055520000}"/>
    <cellStyle name="40 % - Markeringsfarve5 2 2 5" xfId="7082" xr:uid="{00000000-0005-0000-0000-000056520000}"/>
    <cellStyle name="40 % - Markeringsfarve5 2 2 5 2" xfId="7083" xr:uid="{00000000-0005-0000-0000-000057520000}"/>
    <cellStyle name="40 % - Markeringsfarve5 2 2 5 2 2" xfId="7084" xr:uid="{00000000-0005-0000-0000-000058520000}"/>
    <cellStyle name="40 % - Markeringsfarve5 2 2 5 2 2 2" xfId="10934" xr:uid="{00000000-0005-0000-0000-000059520000}"/>
    <cellStyle name="40 % - Markeringsfarve5 2 2 5 2 2 2 2" xfId="18706" xr:uid="{00000000-0005-0000-0000-00005A520000}"/>
    <cellStyle name="40 % - Markeringsfarve5 2 2 5 2 2 2 2 2" xfId="36657" xr:uid="{00000000-0005-0000-0000-00005B520000}"/>
    <cellStyle name="40 % - Markeringsfarve5 2 2 5 2 2 2 3" xfId="29656" xr:uid="{00000000-0005-0000-0000-00005C520000}"/>
    <cellStyle name="40 % - Markeringsfarve5 2 2 5 2 2 3" xfId="15509" xr:uid="{00000000-0005-0000-0000-00005D520000}"/>
    <cellStyle name="40 % - Markeringsfarve5 2 2 5 2 2 3 2" xfId="33466" xr:uid="{00000000-0005-0000-0000-00005E520000}"/>
    <cellStyle name="40 % - Markeringsfarve5 2 2 5 2 2 4" xfId="26464" xr:uid="{00000000-0005-0000-0000-00005F520000}"/>
    <cellStyle name="40 % - Markeringsfarve5 2 2 5 2 3" xfId="9451" xr:uid="{00000000-0005-0000-0000-000060520000}"/>
    <cellStyle name="40 % - Markeringsfarve5 2 2 5 2 3 2" xfId="17236" xr:uid="{00000000-0005-0000-0000-000061520000}"/>
    <cellStyle name="40 % - Markeringsfarve5 2 2 5 2 3 2 2" xfId="35187" xr:uid="{00000000-0005-0000-0000-000062520000}"/>
    <cellStyle name="40 % - Markeringsfarve5 2 2 5 2 3 3" xfId="28186" xr:uid="{00000000-0005-0000-0000-000063520000}"/>
    <cellStyle name="40 % - Markeringsfarve5 2 2 5 2 4" xfId="15508" xr:uid="{00000000-0005-0000-0000-000064520000}"/>
    <cellStyle name="40 % - Markeringsfarve5 2 2 5 2 4 2" xfId="33465" xr:uid="{00000000-0005-0000-0000-000065520000}"/>
    <cellStyle name="40 % - Markeringsfarve5 2 2 5 2 5" xfId="26463" xr:uid="{00000000-0005-0000-0000-000066520000}"/>
    <cellStyle name="40 % - Markeringsfarve5 2 2 5 3" xfId="7085" xr:uid="{00000000-0005-0000-0000-000067520000}"/>
    <cellStyle name="40 % - Markeringsfarve5 2 2 5 3 2" xfId="10210" xr:uid="{00000000-0005-0000-0000-000068520000}"/>
    <cellStyle name="40 % - Markeringsfarve5 2 2 5 3 2 2" xfId="17991" xr:uid="{00000000-0005-0000-0000-000069520000}"/>
    <cellStyle name="40 % - Markeringsfarve5 2 2 5 3 2 2 2" xfId="35942" xr:uid="{00000000-0005-0000-0000-00006A520000}"/>
    <cellStyle name="40 % - Markeringsfarve5 2 2 5 3 2 3" xfId="28941" xr:uid="{00000000-0005-0000-0000-00006B520000}"/>
    <cellStyle name="40 % - Markeringsfarve5 2 2 5 3 3" xfId="15510" xr:uid="{00000000-0005-0000-0000-00006C520000}"/>
    <cellStyle name="40 % - Markeringsfarve5 2 2 5 3 3 2" xfId="33467" xr:uid="{00000000-0005-0000-0000-00006D520000}"/>
    <cellStyle name="40 % - Markeringsfarve5 2 2 5 3 4" xfId="26465" xr:uid="{00000000-0005-0000-0000-00006E520000}"/>
    <cellStyle name="40 % - Markeringsfarve5 2 2 5 4" xfId="7086" xr:uid="{00000000-0005-0000-0000-00006F520000}"/>
    <cellStyle name="40 % - Markeringsfarve5 2 2 5 4 2" xfId="11176" xr:uid="{00000000-0005-0000-0000-000070520000}"/>
    <cellStyle name="40 % - Markeringsfarve5 2 2 5 4 2 2" xfId="18941" xr:uid="{00000000-0005-0000-0000-000071520000}"/>
    <cellStyle name="40 % - Markeringsfarve5 2 2 5 4 2 2 2" xfId="36892" xr:uid="{00000000-0005-0000-0000-000072520000}"/>
    <cellStyle name="40 % - Markeringsfarve5 2 2 5 4 2 3" xfId="29891" xr:uid="{00000000-0005-0000-0000-000073520000}"/>
    <cellStyle name="40 % - Markeringsfarve5 2 2 5 4 3" xfId="15511" xr:uid="{00000000-0005-0000-0000-000074520000}"/>
    <cellStyle name="40 % - Markeringsfarve5 2 2 5 4 3 2" xfId="33468" xr:uid="{00000000-0005-0000-0000-000075520000}"/>
    <cellStyle name="40 % - Markeringsfarve5 2 2 5 4 4" xfId="26466" xr:uid="{00000000-0005-0000-0000-000076520000}"/>
    <cellStyle name="40 % - Markeringsfarve5 2 2 5 5" xfId="8877" xr:uid="{00000000-0005-0000-0000-000077520000}"/>
    <cellStyle name="40 % - Markeringsfarve5 2 2 5 5 2" xfId="16666" xr:uid="{00000000-0005-0000-0000-000078520000}"/>
    <cellStyle name="40 % - Markeringsfarve5 2 2 5 5 2 2" xfId="34617" xr:uid="{00000000-0005-0000-0000-000079520000}"/>
    <cellStyle name="40 % - Markeringsfarve5 2 2 5 5 3" xfId="27616" xr:uid="{00000000-0005-0000-0000-00007A520000}"/>
    <cellStyle name="40 % - Markeringsfarve5 2 2 5 6" xfId="15507" xr:uid="{00000000-0005-0000-0000-00007B520000}"/>
    <cellStyle name="40 % - Markeringsfarve5 2 2 5 6 2" xfId="33464" xr:uid="{00000000-0005-0000-0000-00007C520000}"/>
    <cellStyle name="40 % - Markeringsfarve5 2 2 5 7" xfId="26462" xr:uid="{00000000-0005-0000-0000-00007D520000}"/>
    <cellStyle name="40 % - Markeringsfarve5 2 2 6" xfId="7087" xr:uid="{00000000-0005-0000-0000-00007E520000}"/>
    <cellStyle name="40 % - Markeringsfarve5 2 2 6 2" xfId="7088" xr:uid="{00000000-0005-0000-0000-00007F520000}"/>
    <cellStyle name="40 % - Markeringsfarve5 2 2 6 2 2" xfId="7089" xr:uid="{00000000-0005-0000-0000-000080520000}"/>
    <cellStyle name="40 % - Markeringsfarve5 2 2 6 2 2 2" xfId="11069" xr:uid="{00000000-0005-0000-0000-000081520000}"/>
    <cellStyle name="40 % - Markeringsfarve5 2 2 6 2 2 2 2" xfId="18841" xr:uid="{00000000-0005-0000-0000-000082520000}"/>
    <cellStyle name="40 % - Markeringsfarve5 2 2 6 2 2 2 2 2" xfId="36792" xr:uid="{00000000-0005-0000-0000-000083520000}"/>
    <cellStyle name="40 % - Markeringsfarve5 2 2 6 2 2 2 3" xfId="29791" xr:uid="{00000000-0005-0000-0000-000084520000}"/>
    <cellStyle name="40 % - Markeringsfarve5 2 2 6 2 2 3" xfId="15514" xr:uid="{00000000-0005-0000-0000-000085520000}"/>
    <cellStyle name="40 % - Markeringsfarve5 2 2 6 2 2 3 2" xfId="33471" xr:uid="{00000000-0005-0000-0000-000086520000}"/>
    <cellStyle name="40 % - Markeringsfarve5 2 2 6 2 2 4" xfId="26469" xr:uid="{00000000-0005-0000-0000-000087520000}"/>
    <cellStyle name="40 % - Markeringsfarve5 2 2 6 2 3" xfId="9562" xr:uid="{00000000-0005-0000-0000-000088520000}"/>
    <cellStyle name="40 % - Markeringsfarve5 2 2 6 2 3 2" xfId="17347" xr:uid="{00000000-0005-0000-0000-000089520000}"/>
    <cellStyle name="40 % - Markeringsfarve5 2 2 6 2 3 2 2" xfId="35298" xr:uid="{00000000-0005-0000-0000-00008A520000}"/>
    <cellStyle name="40 % - Markeringsfarve5 2 2 6 2 3 3" xfId="28297" xr:uid="{00000000-0005-0000-0000-00008B520000}"/>
    <cellStyle name="40 % - Markeringsfarve5 2 2 6 2 4" xfId="15513" xr:uid="{00000000-0005-0000-0000-00008C520000}"/>
    <cellStyle name="40 % - Markeringsfarve5 2 2 6 2 4 2" xfId="33470" xr:uid="{00000000-0005-0000-0000-00008D520000}"/>
    <cellStyle name="40 % - Markeringsfarve5 2 2 6 2 5" xfId="26468" xr:uid="{00000000-0005-0000-0000-00008E520000}"/>
    <cellStyle name="40 % - Markeringsfarve5 2 2 6 3" xfId="7090" xr:uid="{00000000-0005-0000-0000-00008F520000}"/>
    <cellStyle name="40 % - Markeringsfarve5 2 2 6 3 2" xfId="10346" xr:uid="{00000000-0005-0000-0000-000090520000}"/>
    <cellStyle name="40 % - Markeringsfarve5 2 2 6 3 2 2" xfId="18127" xr:uid="{00000000-0005-0000-0000-000091520000}"/>
    <cellStyle name="40 % - Markeringsfarve5 2 2 6 3 2 2 2" xfId="36078" xr:uid="{00000000-0005-0000-0000-000092520000}"/>
    <cellStyle name="40 % - Markeringsfarve5 2 2 6 3 2 3" xfId="29077" xr:uid="{00000000-0005-0000-0000-000093520000}"/>
    <cellStyle name="40 % - Markeringsfarve5 2 2 6 3 3" xfId="15515" xr:uid="{00000000-0005-0000-0000-000094520000}"/>
    <cellStyle name="40 % - Markeringsfarve5 2 2 6 3 3 2" xfId="33472" xr:uid="{00000000-0005-0000-0000-000095520000}"/>
    <cellStyle name="40 % - Markeringsfarve5 2 2 6 3 4" xfId="26470" xr:uid="{00000000-0005-0000-0000-000096520000}"/>
    <cellStyle name="40 % - Markeringsfarve5 2 2 6 4" xfId="7091" xr:uid="{00000000-0005-0000-0000-000097520000}"/>
    <cellStyle name="40 % - Markeringsfarve5 2 2 6 4 2" xfId="11479" xr:uid="{00000000-0005-0000-0000-000098520000}"/>
    <cellStyle name="40 % - Markeringsfarve5 2 2 6 4 2 2" xfId="19237" xr:uid="{00000000-0005-0000-0000-000099520000}"/>
    <cellStyle name="40 % - Markeringsfarve5 2 2 6 4 2 2 2" xfId="37188" xr:uid="{00000000-0005-0000-0000-00009A520000}"/>
    <cellStyle name="40 % - Markeringsfarve5 2 2 6 4 2 3" xfId="30187" xr:uid="{00000000-0005-0000-0000-00009B520000}"/>
    <cellStyle name="40 % - Markeringsfarve5 2 2 6 4 3" xfId="15516" xr:uid="{00000000-0005-0000-0000-00009C520000}"/>
    <cellStyle name="40 % - Markeringsfarve5 2 2 6 4 3 2" xfId="33473" xr:uid="{00000000-0005-0000-0000-00009D520000}"/>
    <cellStyle name="40 % - Markeringsfarve5 2 2 6 4 4" xfId="26471" xr:uid="{00000000-0005-0000-0000-00009E520000}"/>
    <cellStyle name="40 % - Markeringsfarve5 2 2 6 5" xfId="8878" xr:uid="{00000000-0005-0000-0000-00009F520000}"/>
    <cellStyle name="40 % - Markeringsfarve5 2 2 6 5 2" xfId="16667" xr:uid="{00000000-0005-0000-0000-0000A0520000}"/>
    <cellStyle name="40 % - Markeringsfarve5 2 2 6 5 2 2" xfId="34618" xr:uid="{00000000-0005-0000-0000-0000A1520000}"/>
    <cellStyle name="40 % - Markeringsfarve5 2 2 6 5 3" xfId="27617" xr:uid="{00000000-0005-0000-0000-0000A2520000}"/>
    <cellStyle name="40 % - Markeringsfarve5 2 2 6 6" xfId="15512" xr:uid="{00000000-0005-0000-0000-0000A3520000}"/>
    <cellStyle name="40 % - Markeringsfarve5 2 2 6 6 2" xfId="33469" xr:uid="{00000000-0005-0000-0000-0000A4520000}"/>
    <cellStyle name="40 % - Markeringsfarve5 2 2 6 7" xfId="26467" xr:uid="{00000000-0005-0000-0000-0000A5520000}"/>
    <cellStyle name="40 % - Markeringsfarve5 2 2 7" xfId="7092" xr:uid="{00000000-0005-0000-0000-0000A6520000}"/>
    <cellStyle name="40 % - Markeringsfarve5 2 2 7 2" xfId="7093" xr:uid="{00000000-0005-0000-0000-0000A7520000}"/>
    <cellStyle name="40 % - Markeringsfarve5 2 2 7 2 2" xfId="10460" xr:uid="{00000000-0005-0000-0000-0000A8520000}"/>
    <cellStyle name="40 % - Markeringsfarve5 2 2 7 2 2 2" xfId="18232" xr:uid="{00000000-0005-0000-0000-0000A9520000}"/>
    <cellStyle name="40 % - Markeringsfarve5 2 2 7 2 2 2 2" xfId="36183" xr:uid="{00000000-0005-0000-0000-0000AA520000}"/>
    <cellStyle name="40 % - Markeringsfarve5 2 2 7 2 2 3" xfId="29182" xr:uid="{00000000-0005-0000-0000-0000AB520000}"/>
    <cellStyle name="40 % - Markeringsfarve5 2 2 7 2 3" xfId="15518" xr:uid="{00000000-0005-0000-0000-0000AC520000}"/>
    <cellStyle name="40 % - Markeringsfarve5 2 2 7 2 3 2" xfId="33475" xr:uid="{00000000-0005-0000-0000-0000AD520000}"/>
    <cellStyle name="40 % - Markeringsfarve5 2 2 7 2 4" xfId="26473" xr:uid="{00000000-0005-0000-0000-0000AE520000}"/>
    <cellStyle name="40 % - Markeringsfarve5 2 2 7 3" xfId="9051" xr:uid="{00000000-0005-0000-0000-0000AF520000}"/>
    <cellStyle name="40 % - Markeringsfarve5 2 2 7 3 2" xfId="16839" xr:uid="{00000000-0005-0000-0000-0000B0520000}"/>
    <cellStyle name="40 % - Markeringsfarve5 2 2 7 3 2 2" xfId="34790" xr:uid="{00000000-0005-0000-0000-0000B1520000}"/>
    <cellStyle name="40 % - Markeringsfarve5 2 2 7 3 3" xfId="27789" xr:uid="{00000000-0005-0000-0000-0000B2520000}"/>
    <cellStyle name="40 % - Markeringsfarve5 2 2 7 4" xfId="15517" xr:uid="{00000000-0005-0000-0000-0000B3520000}"/>
    <cellStyle name="40 % - Markeringsfarve5 2 2 7 4 2" xfId="33474" xr:uid="{00000000-0005-0000-0000-0000B4520000}"/>
    <cellStyle name="40 % - Markeringsfarve5 2 2 7 5" xfId="26472" xr:uid="{00000000-0005-0000-0000-0000B5520000}"/>
    <cellStyle name="40 % - Markeringsfarve5 2 2 8" xfId="7094" xr:uid="{00000000-0005-0000-0000-0000B6520000}"/>
    <cellStyle name="40 % - Markeringsfarve5 2 2 8 2" xfId="9688" xr:uid="{00000000-0005-0000-0000-0000B7520000}"/>
    <cellStyle name="40 % - Markeringsfarve5 2 2 8 2 2" xfId="17470" xr:uid="{00000000-0005-0000-0000-0000B8520000}"/>
    <cellStyle name="40 % - Markeringsfarve5 2 2 8 2 2 2" xfId="35421" xr:uid="{00000000-0005-0000-0000-0000B9520000}"/>
    <cellStyle name="40 % - Markeringsfarve5 2 2 8 2 3" xfId="28420" xr:uid="{00000000-0005-0000-0000-0000BA520000}"/>
    <cellStyle name="40 % - Markeringsfarve5 2 2 8 3" xfId="15519" xr:uid="{00000000-0005-0000-0000-0000BB520000}"/>
    <cellStyle name="40 % - Markeringsfarve5 2 2 8 3 2" xfId="33476" xr:uid="{00000000-0005-0000-0000-0000BC520000}"/>
    <cellStyle name="40 % - Markeringsfarve5 2 2 8 4" xfId="26474" xr:uid="{00000000-0005-0000-0000-0000BD520000}"/>
    <cellStyle name="40 % - Markeringsfarve5 2 2 9" xfId="7095" xr:uid="{00000000-0005-0000-0000-0000BE520000}"/>
    <cellStyle name="40 % - Markeringsfarve5 2 2 9 2" xfId="11335" xr:uid="{00000000-0005-0000-0000-0000BF520000}"/>
    <cellStyle name="40 % - Markeringsfarve5 2 2 9 2 2" xfId="19098" xr:uid="{00000000-0005-0000-0000-0000C0520000}"/>
    <cellStyle name="40 % - Markeringsfarve5 2 2 9 2 2 2" xfId="37049" xr:uid="{00000000-0005-0000-0000-0000C1520000}"/>
    <cellStyle name="40 % - Markeringsfarve5 2 2 9 2 3" xfId="30048" xr:uid="{00000000-0005-0000-0000-0000C2520000}"/>
    <cellStyle name="40 % - Markeringsfarve5 2 2 9 3" xfId="15520" xr:uid="{00000000-0005-0000-0000-0000C3520000}"/>
    <cellStyle name="40 % - Markeringsfarve5 2 2 9 3 2" xfId="33477" xr:uid="{00000000-0005-0000-0000-0000C4520000}"/>
    <cellStyle name="40 % - Markeringsfarve5 2 2 9 4" xfId="26475" xr:uid="{00000000-0005-0000-0000-0000C5520000}"/>
    <cellStyle name="40 % - Markeringsfarve5 2 3" xfId="3001" xr:uid="{00000000-0005-0000-0000-0000C6520000}"/>
    <cellStyle name="40 % - Markeringsfarve5 2 3 10" xfId="8879" xr:uid="{00000000-0005-0000-0000-0000C7520000}"/>
    <cellStyle name="40 % - Markeringsfarve5 2 3 10 2" xfId="16668" xr:uid="{00000000-0005-0000-0000-0000C8520000}"/>
    <cellStyle name="40 % - Markeringsfarve5 2 3 10 2 2" xfId="34619" xr:uid="{00000000-0005-0000-0000-0000C9520000}"/>
    <cellStyle name="40 % - Markeringsfarve5 2 3 10 3" xfId="27618" xr:uid="{00000000-0005-0000-0000-0000CA520000}"/>
    <cellStyle name="40 % - Markeringsfarve5 2 3 11" xfId="15521" xr:uid="{00000000-0005-0000-0000-0000CB520000}"/>
    <cellStyle name="40 % - Markeringsfarve5 2 3 11 2" xfId="33478" xr:uid="{00000000-0005-0000-0000-0000CC520000}"/>
    <cellStyle name="40 % - Markeringsfarve5 2 3 12" xfId="7096" xr:uid="{00000000-0005-0000-0000-0000CD520000}"/>
    <cellStyle name="40 % - Markeringsfarve5 2 3 12 2" xfId="26476" xr:uid="{00000000-0005-0000-0000-0000CE520000}"/>
    <cellStyle name="40 % - Markeringsfarve5 2 3 13" xfId="22379" xr:uid="{00000000-0005-0000-0000-0000CF520000}"/>
    <cellStyle name="40 % - Markeringsfarve5 2 3 2" xfId="3002" xr:uid="{00000000-0005-0000-0000-0000D0520000}"/>
    <cellStyle name="40 % - Markeringsfarve5 2 3 2 2" xfId="7098" xr:uid="{00000000-0005-0000-0000-0000D1520000}"/>
    <cellStyle name="40 % - Markeringsfarve5 2 3 2 2 2" xfId="7099" xr:uid="{00000000-0005-0000-0000-0000D2520000}"/>
    <cellStyle name="40 % - Markeringsfarve5 2 3 2 2 2 2" xfId="10618" xr:uid="{00000000-0005-0000-0000-0000D3520000}"/>
    <cellStyle name="40 % - Markeringsfarve5 2 3 2 2 2 2 2" xfId="18390" xr:uid="{00000000-0005-0000-0000-0000D4520000}"/>
    <cellStyle name="40 % - Markeringsfarve5 2 3 2 2 2 2 2 2" xfId="36341" xr:uid="{00000000-0005-0000-0000-0000D5520000}"/>
    <cellStyle name="40 % - Markeringsfarve5 2 3 2 2 2 2 3" xfId="29340" xr:uid="{00000000-0005-0000-0000-0000D6520000}"/>
    <cellStyle name="40 % - Markeringsfarve5 2 3 2 2 2 3" xfId="15524" xr:uid="{00000000-0005-0000-0000-0000D7520000}"/>
    <cellStyle name="40 % - Markeringsfarve5 2 3 2 2 2 3 2" xfId="33481" xr:uid="{00000000-0005-0000-0000-0000D8520000}"/>
    <cellStyle name="40 % - Markeringsfarve5 2 3 2 2 2 4" xfId="26479" xr:uid="{00000000-0005-0000-0000-0000D9520000}"/>
    <cellStyle name="40 % - Markeringsfarve5 2 3 2 2 3" xfId="9183" xr:uid="{00000000-0005-0000-0000-0000DA520000}"/>
    <cellStyle name="40 % - Markeringsfarve5 2 3 2 2 3 2" xfId="16971" xr:uid="{00000000-0005-0000-0000-0000DB520000}"/>
    <cellStyle name="40 % - Markeringsfarve5 2 3 2 2 3 2 2" xfId="34922" xr:uid="{00000000-0005-0000-0000-0000DC520000}"/>
    <cellStyle name="40 % - Markeringsfarve5 2 3 2 2 3 3" xfId="27921" xr:uid="{00000000-0005-0000-0000-0000DD520000}"/>
    <cellStyle name="40 % - Markeringsfarve5 2 3 2 2 4" xfId="15523" xr:uid="{00000000-0005-0000-0000-0000DE520000}"/>
    <cellStyle name="40 % - Markeringsfarve5 2 3 2 2 4 2" xfId="33480" xr:uid="{00000000-0005-0000-0000-0000DF520000}"/>
    <cellStyle name="40 % - Markeringsfarve5 2 3 2 2 5" xfId="26478" xr:uid="{00000000-0005-0000-0000-0000E0520000}"/>
    <cellStyle name="40 % - Markeringsfarve5 2 3 2 3" xfId="7100" xr:uid="{00000000-0005-0000-0000-0000E1520000}"/>
    <cellStyle name="40 % - Markeringsfarve5 2 3 2 3 2" xfId="9848" xr:uid="{00000000-0005-0000-0000-0000E2520000}"/>
    <cellStyle name="40 % - Markeringsfarve5 2 3 2 3 2 2" xfId="17630" xr:uid="{00000000-0005-0000-0000-0000E3520000}"/>
    <cellStyle name="40 % - Markeringsfarve5 2 3 2 3 2 2 2" xfId="35581" xr:uid="{00000000-0005-0000-0000-0000E4520000}"/>
    <cellStyle name="40 % - Markeringsfarve5 2 3 2 3 2 3" xfId="28580" xr:uid="{00000000-0005-0000-0000-0000E5520000}"/>
    <cellStyle name="40 % - Markeringsfarve5 2 3 2 3 3" xfId="15525" xr:uid="{00000000-0005-0000-0000-0000E6520000}"/>
    <cellStyle name="40 % - Markeringsfarve5 2 3 2 3 3 2" xfId="33482" xr:uid="{00000000-0005-0000-0000-0000E7520000}"/>
    <cellStyle name="40 % - Markeringsfarve5 2 3 2 3 4" xfId="26480" xr:uid="{00000000-0005-0000-0000-0000E8520000}"/>
    <cellStyle name="40 % - Markeringsfarve5 2 3 2 4" xfId="7101" xr:uid="{00000000-0005-0000-0000-0000E9520000}"/>
    <cellStyle name="40 % - Markeringsfarve5 2 3 2 4 2" xfId="11464" xr:uid="{00000000-0005-0000-0000-0000EA520000}"/>
    <cellStyle name="40 % - Markeringsfarve5 2 3 2 4 2 2" xfId="19222" xr:uid="{00000000-0005-0000-0000-0000EB520000}"/>
    <cellStyle name="40 % - Markeringsfarve5 2 3 2 4 2 2 2" xfId="37173" xr:uid="{00000000-0005-0000-0000-0000EC520000}"/>
    <cellStyle name="40 % - Markeringsfarve5 2 3 2 4 2 3" xfId="30172" xr:uid="{00000000-0005-0000-0000-0000ED520000}"/>
    <cellStyle name="40 % - Markeringsfarve5 2 3 2 4 3" xfId="15526" xr:uid="{00000000-0005-0000-0000-0000EE520000}"/>
    <cellStyle name="40 % - Markeringsfarve5 2 3 2 4 3 2" xfId="33483" xr:uid="{00000000-0005-0000-0000-0000EF520000}"/>
    <cellStyle name="40 % - Markeringsfarve5 2 3 2 4 4" xfId="26481" xr:uid="{00000000-0005-0000-0000-0000F0520000}"/>
    <cellStyle name="40 % - Markeringsfarve5 2 3 2 5" xfId="8880" xr:uid="{00000000-0005-0000-0000-0000F1520000}"/>
    <cellStyle name="40 % - Markeringsfarve5 2 3 2 5 2" xfId="16669" xr:uid="{00000000-0005-0000-0000-0000F2520000}"/>
    <cellStyle name="40 % - Markeringsfarve5 2 3 2 5 2 2" xfId="34620" xr:uid="{00000000-0005-0000-0000-0000F3520000}"/>
    <cellStyle name="40 % - Markeringsfarve5 2 3 2 5 3" xfId="27619" xr:uid="{00000000-0005-0000-0000-0000F4520000}"/>
    <cellStyle name="40 % - Markeringsfarve5 2 3 2 6" xfId="15522" xr:uid="{00000000-0005-0000-0000-0000F5520000}"/>
    <cellStyle name="40 % - Markeringsfarve5 2 3 2 6 2" xfId="33479" xr:uid="{00000000-0005-0000-0000-0000F6520000}"/>
    <cellStyle name="40 % - Markeringsfarve5 2 3 2 7" xfId="7097" xr:uid="{00000000-0005-0000-0000-0000F7520000}"/>
    <cellStyle name="40 % - Markeringsfarve5 2 3 2 7 2" xfId="26477" xr:uid="{00000000-0005-0000-0000-0000F8520000}"/>
    <cellStyle name="40 % - Markeringsfarve5 2 3 2 8" xfId="22380" xr:uid="{00000000-0005-0000-0000-0000F9520000}"/>
    <cellStyle name="40 % - Markeringsfarve5 2 3 3" xfId="7102" xr:uid="{00000000-0005-0000-0000-0000FA520000}"/>
    <cellStyle name="40 % - Markeringsfarve5 2 3 3 2" xfId="7103" xr:uid="{00000000-0005-0000-0000-0000FB520000}"/>
    <cellStyle name="40 % - Markeringsfarve5 2 3 3 2 2" xfId="7104" xr:uid="{00000000-0005-0000-0000-0000FC520000}"/>
    <cellStyle name="40 % - Markeringsfarve5 2 3 3 2 2 2" xfId="10716" xr:uid="{00000000-0005-0000-0000-0000FD520000}"/>
    <cellStyle name="40 % - Markeringsfarve5 2 3 3 2 2 2 2" xfId="18488" xr:uid="{00000000-0005-0000-0000-0000FE520000}"/>
    <cellStyle name="40 % - Markeringsfarve5 2 3 3 2 2 2 2 2" xfId="36439" xr:uid="{00000000-0005-0000-0000-0000FF520000}"/>
    <cellStyle name="40 % - Markeringsfarve5 2 3 3 2 2 2 3" xfId="29438" xr:uid="{00000000-0005-0000-0000-000000530000}"/>
    <cellStyle name="40 % - Markeringsfarve5 2 3 3 2 2 3" xfId="15529" xr:uid="{00000000-0005-0000-0000-000001530000}"/>
    <cellStyle name="40 % - Markeringsfarve5 2 3 3 2 2 3 2" xfId="33486" xr:uid="{00000000-0005-0000-0000-000002530000}"/>
    <cellStyle name="40 % - Markeringsfarve5 2 3 3 2 2 4" xfId="26484" xr:uid="{00000000-0005-0000-0000-000003530000}"/>
    <cellStyle name="40 % - Markeringsfarve5 2 3 3 2 3" xfId="9262" xr:uid="{00000000-0005-0000-0000-000004530000}"/>
    <cellStyle name="40 % - Markeringsfarve5 2 3 3 2 3 2" xfId="17050" xr:uid="{00000000-0005-0000-0000-000005530000}"/>
    <cellStyle name="40 % - Markeringsfarve5 2 3 3 2 3 2 2" xfId="35001" xr:uid="{00000000-0005-0000-0000-000006530000}"/>
    <cellStyle name="40 % - Markeringsfarve5 2 3 3 2 3 3" xfId="28000" xr:uid="{00000000-0005-0000-0000-000007530000}"/>
    <cellStyle name="40 % - Markeringsfarve5 2 3 3 2 4" xfId="15528" xr:uid="{00000000-0005-0000-0000-000008530000}"/>
    <cellStyle name="40 % - Markeringsfarve5 2 3 3 2 4 2" xfId="33485" xr:uid="{00000000-0005-0000-0000-000009530000}"/>
    <cellStyle name="40 % - Markeringsfarve5 2 3 3 2 5" xfId="26483" xr:uid="{00000000-0005-0000-0000-00000A530000}"/>
    <cellStyle name="40 % - Markeringsfarve5 2 3 3 3" xfId="7105" xr:uid="{00000000-0005-0000-0000-00000B530000}"/>
    <cellStyle name="40 % - Markeringsfarve5 2 3 3 3 2" xfId="9946" xr:uid="{00000000-0005-0000-0000-00000C530000}"/>
    <cellStyle name="40 % - Markeringsfarve5 2 3 3 3 2 2" xfId="17728" xr:uid="{00000000-0005-0000-0000-00000D530000}"/>
    <cellStyle name="40 % - Markeringsfarve5 2 3 3 3 2 2 2" xfId="35679" xr:uid="{00000000-0005-0000-0000-00000E530000}"/>
    <cellStyle name="40 % - Markeringsfarve5 2 3 3 3 2 3" xfId="28678" xr:uid="{00000000-0005-0000-0000-00000F530000}"/>
    <cellStyle name="40 % - Markeringsfarve5 2 3 3 3 3" xfId="15530" xr:uid="{00000000-0005-0000-0000-000010530000}"/>
    <cellStyle name="40 % - Markeringsfarve5 2 3 3 3 3 2" xfId="33487" xr:uid="{00000000-0005-0000-0000-000011530000}"/>
    <cellStyle name="40 % - Markeringsfarve5 2 3 3 3 4" xfId="26485" xr:uid="{00000000-0005-0000-0000-000012530000}"/>
    <cellStyle name="40 % - Markeringsfarve5 2 3 3 4" xfId="7106" xr:uid="{00000000-0005-0000-0000-000013530000}"/>
    <cellStyle name="40 % - Markeringsfarve5 2 3 3 4 2" xfId="11662" xr:uid="{00000000-0005-0000-0000-000014530000}"/>
    <cellStyle name="40 % - Markeringsfarve5 2 3 3 4 2 2" xfId="19409" xr:uid="{00000000-0005-0000-0000-000015530000}"/>
    <cellStyle name="40 % - Markeringsfarve5 2 3 3 4 2 2 2" xfId="37360" xr:uid="{00000000-0005-0000-0000-000016530000}"/>
    <cellStyle name="40 % - Markeringsfarve5 2 3 3 4 2 3" xfId="30359" xr:uid="{00000000-0005-0000-0000-000017530000}"/>
    <cellStyle name="40 % - Markeringsfarve5 2 3 3 4 3" xfId="15531" xr:uid="{00000000-0005-0000-0000-000018530000}"/>
    <cellStyle name="40 % - Markeringsfarve5 2 3 3 4 3 2" xfId="33488" xr:uid="{00000000-0005-0000-0000-000019530000}"/>
    <cellStyle name="40 % - Markeringsfarve5 2 3 3 4 4" xfId="26486" xr:uid="{00000000-0005-0000-0000-00001A530000}"/>
    <cellStyle name="40 % - Markeringsfarve5 2 3 3 5" xfId="8881" xr:uid="{00000000-0005-0000-0000-00001B530000}"/>
    <cellStyle name="40 % - Markeringsfarve5 2 3 3 5 2" xfId="16670" xr:uid="{00000000-0005-0000-0000-00001C530000}"/>
    <cellStyle name="40 % - Markeringsfarve5 2 3 3 5 2 2" xfId="34621" xr:uid="{00000000-0005-0000-0000-00001D530000}"/>
    <cellStyle name="40 % - Markeringsfarve5 2 3 3 5 3" xfId="27620" xr:uid="{00000000-0005-0000-0000-00001E530000}"/>
    <cellStyle name="40 % - Markeringsfarve5 2 3 3 6" xfId="15527" xr:uid="{00000000-0005-0000-0000-00001F530000}"/>
    <cellStyle name="40 % - Markeringsfarve5 2 3 3 6 2" xfId="33484" xr:uid="{00000000-0005-0000-0000-000020530000}"/>
    <cellStyle name="40 % - Markeringsfarve5 2 3 3 7" xfId="26482" xr:uid="{00000000-0005-0000-0000-000021530000}"/>
    <cellStyle name="40 % - Markeringsfarve5 2 3 4" xfId="7107" xr:uid="{00000000-0005-0000-0000-000022530000}"/>
    <cellStyle name="40 % - Markeringsfarve5 2 3 4 2" xfId="7108" xr:uid="{00000000-0005-0000-0000-000023530000}"/>
    <cellStyle name="40 % - Markeringsfarve5 2 3 4 2 2" xfId="7109" xr:uid="{00000000-0005-0000-0000-000024530000}"/>
    <cellStyle name="40 % - Markeringsfarve5 2 3 4 2 2 2" xfId="10856" xr:uid="{00000000-0005-0000-0000-000025530000}"/>
    <cellStyle name="40 % - Markeringsfarve5 2 3 4 2 2 2 2" xfId="18628" xr:uid="{00000000-0005-0000-0000-000026530000}"/>
    <cellStyle name="40 % - Markeringsfarve5 2 3 4 2 2 2 2 2" xfId="36579" xr:uid="{00000000-0005-0000-0000-000027530000}"/>
    <cellStyle name="40 % - Markeringsfarve5 2 3 4 2 2 2 3" xfId="29578" xr:uid="{00000000-0005-0000-0000-000028530000}"/>
    <cellStyle name="40 % - Markeringsfarve5 2 3 4 2 2 3" xfId="15534" xr:uid="{00000000-0005-0000-0000-000029530000}"/>
    <cellStyle name="40 % - Markeringsfarve5 2 3 4 2 2 3 2" xfId="33491" xr:uid="{00000000-0005-0000-0000-00002A530000}"/>
    <cellStyle name="40 % - Markeringsfarve5 2 3 4 2 2 4" xfId="26489" xr:uid="{00000000-0005-0000-0000-00002B530000}"/>
    <cellStyle name="40 % - Markeringsfarve5 2 3 4 2 3" xfId="9385" xr:uid="{00000000-0005-0000-0000-00002C530000}"/>
    <cellStyle name="40 % - Markeringsfarve5 2 3 4 2 3 2" xfId="17170" xr:uid="{00000000-0005-0000-0000-00002D530000}"/>
    <cellStyle name="40 % - Markeringsfarve5 2 3 4 2 3 2 2" xfId="35121" xr:uid="{00000000-0005-0000-0000-00002E530000}"/>
    <cellStyle name="40 % - Markeringsfarve5 2 3 4 2 3 3" xfId="28120" xr:uid="{00000000-0005-0000-0000-00002F530000}"/>
    <cellStyle name="40 % - Markeringsfarve5 2 3 4 2 4" xfId="15533" xr:uid="{00000000-0005-0000-0000-000030530000}"/>
    <cellStyle name="40 % - Markeringsfarve5 2 3 4 2 4 2" xfId="33490" xr:uid="{00000000-0005-0000-0000-000031530000}"/>
    <cellStyle name="40 % - Markeringsfarve5 2 3 4 2 5" xfId="26488" xr:uid="{00000000-0005-0000-0000-000032530000}"/>
    <cellStyle name="40 % - Markeringsfarve5 2 3 4 3" xfId="7110" xr:uid="{00000000-0005-0000-0000-000033530000}"/>
    <cellStyle name="40 % - Markeringsfarve5 2 3 4 3 2" xfId="10132" xr:uid="{00000000-0005-0000-0000-000034530000}"/>
    <cellStyle name="40 % - Markeringsfarve5 2 3 4 3 2 2" xfId="17913" xr:uid="{00000000-0005-0000-0000-000035530000}"/>
    <cellStyle name="40 % - Markeringsfarve5 2 3 4 3 2 2 2" xfId="35864" xr:uid="{00000000-0005-0000-0000-000036530000}"/>
    <cellStyle name="40 % - Markeringsfarve5 2 3 4 3 2 3" xfId="28863" xr:uid="{00000000-0005-0000-0000-000037530000}"/>
    <cellStyle name="40 % - Markeringsfarve5 2 3 4 3 3" xfId="15535" xr:uid="{00000000-0005-0000-0000-000038530000}"/>
    <cellStyle name="40 % - Markeringsfarve5 2 3 4 3 3 2" xfId="33492" xr:uid="{00000000-0005-0000-0000-000039530000}"/>
    <cellStyle name="40 % - Markeringsfarve5 2 3 4 3 4" xfId="26490" xr:uid="{00000000-0005-0000-0000-00003A530000}"/>
    <cellStyle name="40 % - Markeringsfarve5 2 3 4 4" xfId="7111" xr:uid="{00000000-0005-0000-0000-00003B530000}"/>
    <cellStyle name="40 % - Markeringsfarve5 2 3 4 4 2" xfId="11382" xr:uid="{00000000-0005-0000-0000-00003C530000}"/>
    <cellStyle name="40 % - Markeringsfarve5 2 3 4 4 2 2" xfId="19142" xr:uid="{00000000-0005-0000-0000-00003D530000}"/>
    <cellStyle name="40 % - Markeringsfarve5 2 3 4 4 2 2 2" xfId="37093" xr:uid="{00000000-0005-0000-0000-00003E530000}"/>
    <cellStyle name="40 % - Markeringsfarve5 2 3 4 4 2 3" xfId="30092" xr:uid="{00000000-0005-0000-0000-00003F530000}"/>
    <cellStyle name="40 % - Markeringsfarve5 2 3 4 4 3" xfId="15536" xr:uid="{00000000-0005-0000-0000-000040530000}"/>
    <cellStyle name="40 % - Markeringsfarve5 2 3 4 4 3 2" xfId="33493" xr:uid="{00000000-0005-0000-0000-000041530000}"/>
    <cellStyle name="40 % - Markeringsfarve5 2 3 4 4 4" xfId="26491" xr:uid="{00000000-0005-0000-0000-000042530000}"/>
    <cellStyle name="40 % - Markeringsfarve5 2 3 4 5" xfId="8882" xr:uid="{00000000-0005-0000-0000-000043530000}"/>
    <cellStyle name="40 % - Markeringsfarve5 2 3 4 5 2" xfId="16671" xr:uid="{00000000-0005-0000-0000-000044530000}"/>
    <cellStyle name="40 % - Markeringsfarve5 2 3 4 5 2 2" xfId="34622" xr:uid="{00000000-0005-0000-0000-000045530000}"/>
    <cellStyle name="40 % - Markeringsfarve5 2 3 4 5 3" xfId="27621" xr:uid="{00000000-0005-0000-0000-000046530000}"/>
    <cellStyle name="40 % - Markeringsfarve5 2 3 4 6" xfId="15532" xr:uid="{00000000-0005-0000-0000-000047530000}"/>
    <cellStyle name="40 % - Markeringsfarve5 2 3 4 6 2" xfId="33489" xr:uid="{00000000-0005-0000-0000-000048530000}"/>
    <cellStyle name="40 % - Markeringsfarve5 2 3 4 7" xfId="26487" xr:uid="{00000000-0005-0000-0000-000049530000}"/>
    <cellStyle name="40 % - Markeringsfarve5 2 3 5" xfId="7112" xr:uid="{00000000-0005-0000-0000-00004A530000}"/>
    <cellStyle name="40 % - Markeringsfarve5 2 3 5 2" xfId="7113" xr:uid="{00000000-0005-0000-0000-00004B530000}"/>
    <cellStyle name="40 % - Markeringsfarve5 2 3 5 2 2" xfId="7114" xr:uid="{00000000-0005-0000-0000-00004C530000}"/>
    <cellStyle name="40 % - Markeringsfarve5 2 3 5 2 2 2" xfId="10973" xr:uid="{00000000-0005-0000-0000-00004D530000}"/>
    <cellStyle name="40 % - Markeringsfarve5 2 3 5 2 2 2 2" xfId="18745" xr:uid="{00000000-0005-0000-0000-00004E530000}"/>
    <cellStyle name="40 % - Markeringsfarve5 2 3 5 2 2 2 2 2" xfId="36696" xr:uid="{00000000-0005-0000-0000-00004F530000}"/>
    <cellStyle name="40 % - Markeringsfarve5 2 3 5 2 2 2 3" xfId="29695" xr:uid="{00000000-0005-0000-0000-000050530000}"/>
    <cellStyle name="40 % - Markeringsfarve5 2 3 5 2 2 3" xfId="15539" xr:uid="{00000000-0005-0000-0000-000051530000}"/>
    <cellStyle name="40 % - Markeringsfarve5 2 3 5 2 2 3 2" xfId="33496" xr:uid="{00000000-0005-0000-0000-000052530000}"/>
    <cellStyle name="40 % - Markeringsfarve5 2 3 5 2 2 4" xfId="26494" xr:uid="{00000000-0005-0000-0000-000053530000}"/>
    <cellStyle name="40 % - Markeringsfarve5 2 3 5 2 3" xfId="9484" xr:uid="{00000000-0005-0000-0000-000054530000}"/>
    <cellStyle name="40 % - Markeringsfarve5 2 3 5 2 3 2" xfId="17269" xr:uid="{00000000-0005-0000-0000-000055530000}"/>
    <cellStyle name="40 % - Markeringsfarve5 2 3 5 2 3 2 2" xfId="35220" xr:uid="{00000000-0005-0000-0000-000056530000}"/>
    <cellStyle name="40 % - Markeringsfarve5 2 3 5 2 3 3" xfId="28219" xr:uid="{00000000-0005-0000-0000-000057530000}"/>
    <cellStyle name="40 % - Markeringsfarve5 2 3 5 2 4" xfId="15538" xr:uid="{00000000-0005-0000-0000-000058530000}"/>
    <cellStyle name="40 % - Markeringsfarve5 2 3 5 2 4 2" xfId="33495" xr:uid="{00000000-0005-0000-0000-000059530000}"/>
    <cellStyle name="40 % - Markeringsfarve5 2 3 5 2 5" xfId="26493" xr:uid="{00000000-0005-0000-0000-00005A530000}"/>
    <cellStyle name="40 % - Markeringsfarve5 2 3 5 3" xfId="7115" xr:uid="{00000000-0005-0000-0000-00005B530000}"/>
    <cellStyle name="40 % - Markeringsfarve5 2 3 5 3 2" xfId="10249" xr:uid="{00000000-0005-0000-0000-00005C530000}"/>
    <cellStyle name="40 % - Markeringsfarve5 2 3 5 3 2 2" xfId="18030" xr:uid="{00000000-0005-0000-0000-00005D530000}"/>
    <cellStyle name="40 % - Markeringsfarve5 2 3 5 3 2 2 2" xfId="35981" xr:uid="{00000000-0005-0000-0000-00005E530000}"/>
    <cellStyle name="40 % - Markeringsfarve5 2 3 5 3 2 3" xfId="28980" xr:uid="{00000000-0005-0000-0000-00005F530000}"/>
    <cellStyle name="40 % - Markeringsfarve5 2 3 5 3 3" xfId="15540" xr:uid="{00000000-0005-0000-0000-000060530000}"/>
    <cellStyle name="40 % - Markeringsfarve5 2 3 5 3 3 2" xfId="33497" xr:uid="{00000000-0005-0000-0000-000061530000}"/>
    <cellStyle name="40 % - Markeringsfarve5 2 3 5 3 4" xfId="26495" xr:uid="{00000000-0005-0000-0000-000062530000}"/>
    <cellStyle name="40 % - Markeringsfarve5 2 3 5 4" xfId="7116" xr:uid="{00000000-0005-0000-0000-000063530000}"/>
    <cellStyle name="40 % - Markeringsfarve5 2 3 5 4 2" xfId="11638" xr:uid="{00000000-0005-0000-0000-000064530000}"/>
    <cellStyle name="40 % - Markeringsfarve5 2 3 5 4 2 2" xfId="19388" xr:uid="{00000000-0005-0000-0000-000065530000}"/>
    <cellStyle name="40 % - Markeringsfarve5 2 3 5 4 2 2 2" xfId="37339" xr:uid="{00000000-0005-0000-0000-000066530000}"/>
    <cellStyle name="40 % - Markeringsfarve5 2 3 5 4 2 3" xfId="30338" xr:uid="{00000000-0005-0000-0000-000067530000}"/>
    <cellStyle name="40 % - Markeringsfarve5 2 3 5 4 3" xfId="15541" xr:uid="{00000000-0005-0000-0000-000068530000}"/>
    <cellStyle name="40 % - Markeringsfarve5 2 3 5 4 3 2" xfId="33498" xr:uid="{00000000-0005-0000-0000-000069530000}"/>
    <cellStyle name="40 % - Markeringsfarve5 2 3 5 4 4" xfId="26496" xr:uid="{00000000-0005-0000-0000-00006A530000}"/>
    <cellStyle name="40 % - Markeringsfarve5 2 3 5 5" xfId="8883" xr:uid="{00000000-0005-0000-0000-00006B530000}"/>
    <cellStyle name="40 % - Markeringsfarve5 2 3 5 5 2" xfId="16672" xr:uid="{00000000-0005-0000-0000-00006C530000}"/>
    <cellStyle name="40 % - Markeringsfarve5 2 3 5 5 2 2" xfId="34623" xr:uid="{00000000-0005-0000-0000-00006D530000}"/>
    <cellStyle name="40 % - Markeringsfarve5 2 3 5 5 3" xfId="27622" xr:uid="{00000000-0005-0000-0000-00006E530000}"/>
    <cellStyle name="40 % - Markeringsfarve5 2 3 5 6" xfId="15537" xr:uid="{00000000-0005-0000-0000-00006F530000}"/>
    <cellStyle name="40 % - Markeringsfarve5 2 3 5 6 2" xfId="33494" xr:uid="{00000000-0005-0000-0000-000070530000}"/>
    <cellStyle name="40 % - Markeringsfarve5 2 3 5 7" xfId="26492" xr:uid="{00000000-0005-0000-0000-000071530000}"/>
    <cellStyle name="40 % - Markeringsfarve5 2 3 6" xfId="7117" xr:uid="{00000000-0005-0000-0000-000072530000}"/>
    <cellStyle name="40 % - Markeringsfarve5 2 3 6 2" xfId="7118" xr:uid="{00000000-0005-0000-0000-000073530000}"/>
    <cellStyle name="40 % - Markeringsfarve5 2 3 6 2 2" xfId="7119" xr:uid="{00000000-0005-0000-0000-000074530000}"/>
    <cellStyle name="40 % - Markeringsfarve5 2 3 6 2 2 2" xfId="11070" xr:uid="{00000000-0005-0000-0000-000075530000}"/>
    <cellStyle name="40 % - Markeringsfarve5 2 3 6 2 2 2 2" xfId="18842" xr:uid="{00000000-0005-0000-0000-000076530000}"/>
    <cellStyle name="40 % - Markeringsfarve5 2 3 6 2 2 2 2 2" xfId="36793" xr:uid="{00000000-0005-0000-0000-000077530000}"/>
    <cellStyle name="40 % - Markeringsfarve5 2 3 6 2 2 2 3" xfId="29792" xr:uid="{00000000-0005-0000-0000-000078530000}"/>
    <cellStyle name="40 % - Markeringsfarve5 2 3 6 2 2 3" xfId="15544" xr:uid="{00000000-0005-0000-0000-000079530000}"/>
    <cellStyle name="40 % - Markeringsfarve5 2 3 6 2 2 3 2" xfId="33501" xr:uid="{00000000-0005-0000-0000-00007A530000}"/>
    <cellStyle name="40 % - Markeringsfarve5 2 3 6 2 2 4" xfId="26499" xr:uid="{00000000-0005-0000-0000-00007B530000}"/>
    <cellStyle name="40 % - Markeringsfarve5 2 3 6 2 3" xfId="9563" xr:uid="{00000000-0005-0000-0000-00007C530000}"/>
    <cellStyle name="40 % - Markeringsfarve5 2 3 6 2 3 2" xfId="17348" xr:uid="{00000000-0005-0000-0000-00007D530000}"/>
    <cellStyle name="40 % - Markeringsfarve5 2 3 6 2 3 2 2" xfId="35299" xr:uid="{00000000-0005-0000-0000-00007E530000}"/>
    <cellStyle name="40 % - Markeringsfarve5 2 3 6 2 3 3" xfId="28298" xr:uid="{00000000-0005-0000-0000-00007F530000}"/>
    <cellStyle name="40 % - Markeringsfarve5 2 3 6 2 4" xfId="15543" xr:uid="{00000000-0005-0000-0000-000080530000}"/>
    <cellStyle name="40 % - Markeringsfarve5 2 3 6 2 4 2" xfId="33500" xr:uid="{00000000-0005-0000-0000-000081530000}"/>
    <cellStyle name="40 % - Markeringsfarve5 2 3 6 2 5" xfId="26498" xr:uid="{00000000-0005-0000-0000-000082530000}"/>
    <cellStyle name="40 % - Markeringsfarve5 2 3 6 3" xfId="7120" xr:uid="{00000000-0005-0000-0000-000083530000}"/>
    <cellStyle name="40 % - Markeringsfarve5 2 3 6 3 2" xfId="10347" xr:uid="{00000000-0005-0000-0000-000084530000}"/>
    <cellStyle name="40 % - Markeringsfarve5 2 3 6 3 2 2" xfId="18128" xr:uid="{00000000-0005-0000-0000-000085530000}"/>
    <cellStyle name="40 % - Markeringsfarve5 2 3 6 3 2 2 2" xfId="36079" xr:uid="{00000000-0005-0000-0000-000086530000}"/>
    <cellStyle name="40 % - Markeringsfarve5 2 3 6 3 2 3" xfId="29078" xr:uid="{00000000-0005-0000-0000-000087530000}"/>
    <cellStyle name="40 % - Markeringsfarve5 2 3 6 3 3" xfId="15545" xr:uid="{00000000-0005-0000-0000-000088530000}"/>
    <cellStyle name="40 % - Markeringsfarve5 2 3 6 3 3 2" xfId="33502" xr:uid="{00000000-0005-0000-0000-000089530000}"/>
    <cellStyle name="40 % - Markeringsfarve5 2 3 6 3 4" xfId="26500" xr:uid="{00000000-0005-0000-0000-00008A530000}"/>
    <cellStyle name="40 % - Markeringsfarve5 2 3 6 4" xfId="7121" xr:uid="{00000000-0005-0000-0000-00008B530000}"/>
    <cellStyle name="40 % - Markeringsfarve5 2 3 6 4 2" xfId="11362" xr:uid="{00000000-0005-0000-0000-00008C530000}"/>
    <cellStyle name="40 % - Markeringsfarve5 2 3 6 4 2 2" xfId="19124" xr:uid="{00000000-0005-0000-0000-00008D530000}"/>
    <cellStyle name="40 % - Markeringsfarve5 2 3 6 4 2 2 2" xfId="37075" xr:uid="{00000000-0005-0000-0000-00008E530000}"/>
    <cellStyle name="40 % - Markeringsfarve5 2 3 6 4 2 3" xfId="30074" xr:uid="{00000000-0005-0000-0000-00008F530000}"/>
    <cellStyle name="40 % - Markeringsfarve5 2 3 6 4 3" xfId="15546" xr:uid="{00000000-0005-0000-0000-000090530000}"/>
    <cellStyle name="40 % - Markeringsfarve5 2 3 6 4 3 2" xfId="33503" xr:uid="{00000000-0005-0000-0000-000091530000}"/>
    <cellStyle name="40 % - Markeringsfarve5 2 3 6 4 4" xfId="26501" xr:uid="{00000000-0005-0000-0000-000092530000}"/>
    <cellStyle name="40 % - Markeringsfarve5 2 3 6 5" xfId="8884" xr:uid="{00000000-0005-0000-0000-000093530000}"/>
    <cellStyle name="40 % - Markeringsfarve5 2 3 6 5 2" xfId="16673" xr:uid="{00000000-0005-0000-0000-000094530000}"/>
    <cellStyle name="40 % - Markeringsfarve5 2 3 6 5 2 2" xfId="34624" xr:uid="{00000000-0005-0000-0000-000095530000}"/>
    <cellStyle name="40 % - Markeringsfarve5 2 3 6 5 3" xfId="27623" xr:uid="{00000000-0005-0000-0000-000096530000}"/>
    <cellStyle name="40 % - Markeringsfarve5 2 3 6 6" xfId="15542" xr:uid="{00000000-0005-0000-0000-000097530000}"/>
    <cellStyle name="40 % - Markeringsfarve5 2 3 6 6 2" xfId="33499" xr:uid="{00000000-0005-0000-0000-000098530000}"/>
    <cellStyle name="40 % - Markeringsfarve5 2 3 6 7" xfId="26497" xr:uid="{00000000-0005-0000-0000-000099530000}"/>
    <cellStyle name="40 % - Markeringsfarve5 2 3 7" xfId="7122" xr:uid="{00000000-0005-0000-0000-00009A530000}"/>
    <cellStyle name="40 % - Markeringsfarve5 2 3 7 2" xfId="7123" xr:uid="{00000000-0005-0000-0000-00009B530000}"/>
    <cellStyle name="40 % - Markeringsfarve5 2 3 7 2 2" xfId="10499" xr:uid="{00000000-0005-0000-0000-00009C530000}"/>
    <cellStyle name="40 % - Markeringsfarve5 2 3 7 2 2 2" xfId="18271" xr:uid="{00000000-0005-0000-0000-00009D530000}"/>
    <cellStyle name="40 % - Markeringsfarve5 2 3 7 2 2 2 2" xfId="36222" xr:uid="{00000000-0005-0000-0000-00009E530000}"/>
    <cellStyle name="40 % - Markeringsfarve5 2 3 7 2 2 3" xfId="29221" xr:uid="{00000000-0005-0000-0000-00009F530000}"/>
    <cellStyle name="40 % - Markeringsfarve5 2 3 7 2 3" xfId="15548" xr:uid="{00000000-0005-0000-0000-0000A0530000}"/>
    <cellStyle name="40 % - Markeringsfarve5 2 3 7 2 3 2" xfId="33505" xr:uid="{00000000-0005-0000-0000-0000A1530000}"/>
    <cellStyle name="40 % - Markeringsfarve5 2 3 7 2 4" xfId="26503" xr:uid="{00000000-0005-0000-0000-0000A2530000}"/>
    <cellStyle name="40 % - Markeringsfarve5 2 3 7 3" xfId="9084" xr:uid="{00000000-0005-0000-0000-0000A3530000}"/>
    <cellStyle name="40 % - Markeringsfarve5 2 3 7 3 2" xfId="16872" xr:uid="{00000000-0005-0000-0000-0000A4530000}"/>
    <cellStyle name="40 % - Markeringsfarve5 2 3 7 3 2 2" xfId="34823" xr:uid="{00000000-0005-0000-0000-0000A5530000}"/>
    <cellStyle name="40 % - Markeringsfarve5 2 3 7 3 3" xfId="27822" xr:uid="{00000000-0005-0000-0000-0000A6530000}"/>
    <cellStyle name="40 % - Markeringsfarve5 2 3 7 4" xfId="15547" xr:uid="{00000000-0005-0000-0000-0000A7530000}"/>
    <cellStyle name="40 % - Markeringsfarve5 2 3 7 4 2" xfId="33504" xr:uid="{00000000-0005-0000-0000-0000A8530000}"/>
    <cellStyle name="40 % - Markeringsfarve5 2 3 7 5" xfId="26502" xr:uid="{00000000-0005-0000-0000-0000A9530000}"/>
    <cellStyle name="40 % - Markeringsfarve5 2 3 8" xfId="7124" xr:uid="{00000000-0005-0000-0000-0000AA530000}"/>
    <cellStyle name="40 % - Markeringsfarve5 2 3 8 2" xfId="9727" xr:uid="{00000000-0005-0000-0000-0000AB530000}"/>
    <cellStyle name="40 % - Markeringsfarve5 2 3 8 2 2" xfId="17509" xr:uid="{00000000-0005-0000-0000-0000AC530000}"/>
    <cellStyle name="40 % - Markeringsfarve5 2 3 8 2 2 2" xfId="35460" xr:uid="{00000000-0005-0000-0000-0000AD530000}"/>
    <cellStyle name="40 % - Markeringsfarve5 2 3 8 2 3" xfId="28459" xr:uid="{00000000-0005-0000-0000-0000AE530000}"/>
    <cellStyle name="40 % - Markeringsfarve5 2 3 8 3" xfId="15549" xr:uid="{00000000-0005-0000-0000-0000AF530000}"/>
    <cellStyle name="40 % - Markeringsfarve5 2 3 8 3 2" xfId="33506" xr:uid="{00000000-0005-0000-0000-0000B0530000}"/>
    <cellStyle name="40 % - Markeringsfarve5 2 3 8 4" xfId="26504" xr:uid="{00000000-0005-0000-0000-0000B1530000}"/>
    <cellStyle name="40 % - Markeringsfarve5 2 3 9" xfId="7125" xr:uid="{00000000-0005-0000-0000-0000B2530000}"/>
    <cellStyle name="40 % - Markeringsfarve5 2 3 9 2" xfId="11129" xr:uid="{00000000-0005-0000-0000-0000B3530000}"/>
    <cellStyle name="40 % - Markeringsfarve5 2 3 9 2 2" xfId="18897" xr:uid="{00000000-0005-0000-0000-0000B4530000}"/>
    <cellStyle name="40 % - Markeringsfarve5 2 3 9 2 2 2" xfId="36848" xr:uid="{00000000-0005-0000-0000-0000B5530000}"/>
    <cellStyle name="40 % - Markeringsfarve5 2 3 9 2 3" xfId="29847" xr:uid="{00000000-0005-0000-0000-0000B6530000}"/>
    <cellStyle name="40 % - Markeringsfarve5 2 3 9 3" xfId="15550" xr:uid="{00000000-0005-0000-0000-0000B7530000}"/>
    <cellStyle name="40 % - Markeringsfarve5 2 3 9 3 2" xfId="33507" xr:uid="{00000000-0005-0000-0000-0000B8530000}"/>
    <cellStyle name="40 % - Markeringsfarve5 2 3 9 4" xfId="26505" xr:uid="{00000000-0005-0000-0000-0000B9530000}"/>
    <cellStyle name="40 % - Markeringsfarve5 2 4" xfId="3003" xr:uid="{00000000-0005-0000-0000-0000BA530000}"/>
    <cellStyle name="40 % - Markeringsfarve5 2 4 2" xfId="7127" xr:uid="{00000000-0005-0000-0000-0000BB530000}"/>
    <cellStyle name="40 % - Markeringsfarve5 2 4 2 2" xfId="7128" xr:uid="{00000000-0005-0000-0000-0000BC530000}"/>
    <cellStyle name="40 % - Markeringsfarve5 2 4 2 2 2" xfId="10540" xr:uid="{00000000-0005-0000-0000-0000BD530000}"/>
    <cellStyle name="40 % - Markeringsfarve5 2 4 2 2 2 2" xfId="18312" xr:uid="{00000000-0005-0000-0000-0000BE530000}"/>
    <cellStyle name="40 % - Markeringsfarve5 2 4 2 2 2 2 2" xfId="36263" xr:uid="{00000000-0005-0000-0000-0000BF530000}"/>
    <cellStyle name="40 % - Markeringsfarve5 2 4 2 2 2 3" xfId="29262" xr:uid="{00000000-0005-0000-0000-0000C0530000}"/>
    <cellStyle name="40 % - Markeringsfarve5 2 4 2 2 3" xfId="15553" xr:uid="{00000000-0005-0000-0000-0000C1530000}"/>
    <cellStyle name="40 % - Markeringsfarve5 2 4 2 2 3 2" xfId="33510" xr:uid="{00000000-0005-0000-0000-0000C2530000}"/>
    <cellStyle name="40 % - Markeringsfarve5 2 4 2 2 4" xfId="26508" xr:uid="{00000000-0005-0000-0000-0000C3530000}"/>
    <cellStyle name="40 % - Markeringsfarve5 2 4 2 3" xfId="9117" xr:uid="{00000000-0005-0000-0000-0000C4530000}"/>
    <cellStyle name="40 % - Markeringsfarve5 2 4 2 3 2" xfId="16905" xr:uid="{00000000-0005-0000-0000-0000C5530000}"/>
    <cellStyle name="40 % - Markeringsfarve5 2 4 2 3 2 2" xfId="34856" xr:uid="{00000000-0005-0000-0000-0000C6530000}"/>
    <cellStyle name="40 % - Markeringsfarve5 2 4 2 3 3" xfId="27855" xr:uid="{00000000-0005-0000-0000-0000C7530000}"/>
    <cellStyle name="40 % - Markeringsfarve5 2 4 2 4" xfId="15552" xr:uid="{00000000-0005-0000-0000-0000C8530000}"/>
    <cellStyle name="40 % - Markeringsfarve5 2 4 2 4 2" xfId="33509" xr:uid="{00000000-0005-0000-0000-0000C9530000}"/>
    <cellStyle name="40 % - Markeringsfarve5 2 4 2 5" xfId="26507" xr:uid="{00000000-0005-0000-0000-0000CA530000}"/>
    <cellStyle name="40 % - Markeringsfarve5 2 4 3" xfId="7129" xr:uid="{00000000-0005-0000-0000-0000CB530000}"/>
    <cellStyle name="40 % - Markeringsfarve5 2 4 3 2" xfId="9770" xr:uid="{00000000-0005-0000-0000-0000CC530000}"/>
    <cellStyle name="40 % - Markeringsfarve5 2 4 3 2 2" xfId="17552" xr:uid="{00000000-0005-0000-0000-0000CD530000}"/>
    <cellStyle name="40 % - Markeringsfarve5 2 4 3 2 2 2" xfId="35503" xr:uid="{00000000-0005-0000-0000-0000CE530000}"/>
    <cellStyle name="40 % - Markeringsfarve5 2 4 3 2 3" xfId="28502" xr:uid="{00000000-0005-0000-0000-0000CF530000}"/>
    <cellStyle name="40 % - Markeringsfarve5 2 4 3 3" xfId="15554" xr:uid="{00000000-0005-0000-0000-0000D0530000}"/>
    <cellStyle name="40 % - Markeringsfarve5 2 4 3 3 2" xfId="33511" xr:uid="{00000000-0005-0000-0000-0000D1530000}"/>
    <cellStyle name="40 % - Markeringsfarve5 2 4 3 4" xfId="26509" xr:uid="{00000000-0005-0000-0000-0000D2530000}"/>
    <cellStyle name="40 % - Markeringsfarve5 2 4 4" xfId="7130" xr:uid="{00000000-0005-0000-0000-0000D3530000}"/>
    <cellStyle name="40 % - Markeringsfarve5 2 4 4 2" xfId="11596" xr:uid="{00000000-0005-0000-0000-0000D4530000}"/>
    <cellStyle name="40 % - Markeringsfarve5 2 4 4 2 2" xfId="19348" xr:uid="{00000000-0005-0000-0000-0000D5530000}"/>
    <cellStyle name="40 % - Markeringsfarve5 2 4 4 2 2 2" xfId="37299" xr:uid="{00000000-0005-0000-0000-0000D6530000}"/>
    <cellStyle name="40 % - Markeringsfarve5 2 4 4 2 3" xfId="30298" xr:uid="{00000000-0005-0000-0000-0000D7530000}"/>
    <cellStyle name="40 % - Markeringsfarve5 2 4 4 3" xfId="15555" xr:uid="{00000000-0005-0000-0000-0000D8530000}"/>
    <cellStyle name="40 % - Markeringsfarve5 2 4 4 3 2" xfId="33512" xr:uid="{00000000-0005-0000-0000-0000D9530000}"/>
    <cellStyle name="40 % - Markeringsfarve5 2 4 4 4" xfId="26510" xr:uid="{00000000-0005-0000-0000-0000DA530000}"/>
    <cellStyle name="40 % - Markeringsfarve5 2 4 5" xfId="8885" xr:uid="{00000000-0005-0000-0000-0000DB530000}"/>
    <cellStyle name="40 % - Markeringsfarve5 2 4 5 2" xfId="16674" xr:uid="{00000000-0005-0000-0000-0000DC530000}"/>
    <cellStyle name="40 % - Markeringsfarve5 2 4 5 2 2" xfId="34625" xr:uid="{00000000-0005-0000-0000-0000DD530000}"/>
    <cellStyle name="40 % - Markeringsfarve5 2 4 5 3" xfId="27624" xr:uid="{00000000-0005-0000-0000-0000DE530000}"/>
    <cellStyle name="40 % - Markeringsfarve5 2 4 6" xfId="15551" xr:uid="{00000000-0005-0000-0000-0000DF530000}"/>
    <cellStyle name="40 % - Markeringsfarve5 2 4 6 2" xfId="33508" xr:uid="{00000000-0005-0000-0000-0000E0530000}"/>
    <cellStyle name="40 % - Markeringsfarve5 2 4 7" xfId="7126" xr:uid="{00000000-0005-0000-0000-0000E1530000}"/>
    <cellStyle name="40 % - Markeringsfarve5 2 4 7 2" xfId="26506" xr:uid="{00000000-0005-0000-0000-0000E2530000}"/>
    <cellStyle name="40 % - Markeringsfarve5 2 4 8" xfId="22381" xr:uid="{00000000-0005-0000-0000-0000E3530000}"/>
    <cellStyle name="40 % - Markeringsfarve5 2 5" xfId="7131" xr:uid="{00000000-0005-0000-0000-0000E4530000}"/>
    <cellStyle name="40 % - Markeringsfarve5 2 5 2" xfId="7132" xr:uid="{00000000-0005-0000-0000-0000E5530000}"/>
    <cellStyle name="40 % - Markeringsfarve5 2 5 2 2" xfId="7133" xr:uid="{00000000-0005-0000-0000-0000E6530000}"/>
    <cellStyle name="40 % - Markeringsfarve5 2 5 2 2 2" xfId="10714" xr:uid="{00000000-0005-0000-0000-0000E7530000}"/>
    <cellStyle name="40 % - Markeringsfarve5 2 5 2 2 2 2" xfId="18486" xr:uid="{00000000-0005-0000-0000-0000E8530000}"/>
    <cellStyle name="40 % - Markeringsfarve5 2 5 2 2 2 2 2" xfId="36437" xr:uid="{00000000-0005-0000-0000-0000E9530000}"/>
    <cellStyle name="40 % - Markeringsfarve5 2 5 2 2 2 3" xfId="29436" xr:uid="{00000000-0005-0000-0000-0000EA530000}"/>
    <cellStyle name="40 % - Markeringsfarve5 2 5 2 2 3" xfId="15558" xr:uid="{00000000-0005-0000-0000-0000EB530000}"/>
    <cellStyle name="40 % - Markeringsfarve5 2 5 2 2 3 2" xfId="33515" xr:uid="{00000000-0005-0000-0000-0000EC530000}"/>
    <cellStyle name="40 % - Markeringsfarve5 2 5 2 2 4" xfId="26513" xr:uid="{00000000-0005-0000-0000-0000ED530000}"/>
    <cellStyle name="40 % - Markeringsfarve5 2 5 2 3" xfId="9260" xr:uid="{00000000-0005-0000-0000-0000EE530000}"/>
    <cellStyle name="40 % - Markeringsfarve5 2 5 2 3 2" xfId="17048" xr:uid="{00000000-0005-0000-0000-0000EF530000}"/>
    <cellStyle name="40 % - Markeringsfarve5 2 5 2 3 2 2" xfId="34999" xr:uid="{00000000-0005-0000-0000-0000F0530000}"/>
    <cellStyle name="40 % - Markeringsfarve5 2 5 2 3 3" xfId="27998" xr:uid="{00000000-0005-0000-0000-0000F1530000}"/>
    <cellStyle name="40 % - Markeringsfarve5 2 5 2 4" xfId="15557" xr:uid="{00000000-0005-0000-0000-0000F2530000}"/>
    <cellStyle name="40 % - Markeringsfarve5 2 5 2 4 2" xfId="33514" xr:uid="{00000000-0005-0000-0000-0000F3530000}"/>
    <cellStyle name="40 % - Markeringsfarve5 2 5 2 5" xfId="26512" xr:uid="{00000000-0005-0000-0000-0000F4530000}"/>
    <cellStyle name="40 % - Markeringsfarve5 2 5 3" xfId="7134" xr:uid="{00000000-0005-0000-0000-0000F5530000}"/>
    <cellStyle name="40 % - Markeringsfarve5 2 5 3 2" xfId="9944" xr:uid="{00000000-0005-0000-0000-0000F6530000}"/>
    <cellStyle name="40 % - Markeringsfarve5 2 5 3 2 2" xfId="17726" xr:uid="{00000000-0005-0000-0000-0000F7530000}"/>
    <cellStyle name="40 % - Markeringsfarve5 2 5 3 2 2 2" xfId="35677" xr:uid="{00000000-0005-0000-0000-0000F8530000}"/>
    <cellStyle name="40 % - Markeringsfarve5 2 5 3 2 3" xfId="28676" xr:uid="{00000000-0005-0000-0000-0000F9530000}"/>
    <cellStyle name="40 % - Markeringsfarve5 2 5 3 3" xfId="15559" xr:uid="{00000000-0005-0000-0000-0000FA530000}"/>
    <cellStyle name="40 % - Markeringsfarve5 2 5 3 3 2" xfId="33516" xr:uid="{00000000-0005-0000-0000-0000FB530000}"/>
    <cellStyle name="40 % - Markeringsfarve5 2 5 3 4" xfId="26514" xr:uid="{00000000-0005-0000-0000-0000FC530000}"/>
    <cellStyle name="40 % - Markeringsfarve5 2 5 4" xfId="7135" xr:uid="{00000000-0005-0000-0000-0000FD530000}"/>
    <cellStyle name="40 % - Markeringsfarve5 2 5 4 2" xfId="11321" xr:uid="{00000000-0005-0000-0000-0000FE530000}"/>
    <cellStyle name="40 % - Markeringsfarve5 2 5 4 2 2" xfId="19085" xr:uid="{00000000-0005-0000-0000-0000FF530000}"/>
    <cellStyle name="40 % - Markeringsfarve5 2 5 4 2 2 2" xfId="37036" xr:uid="{00000000-0005-0000-0000-000000540000}"/>
    <cellStyle name="40 % - Markeringsfarve5 2 5 4 2 3" xfId="30035" xr:uid="{00000000-0005-0000-0000-000001540000}"/>
    <cellStyle name="40 % - Markeringsfarve5 2 5 4 3" xfId="15560" xr:uid="{00000000-0005-0000-0000-000002540000}"/>
    <cellStyle name="40 % - Markeringsfarve5 2 5 4 3 2" xfId="33517" xr:uid="{00000000-0005-0000-0000-000003540000}"/>
    <cellStyle name="40 % - Markeringsfarve5 2 5 4 4" xfId="26515" xr:uid="{00000000-0005-0000-0000-000004540000}"/>
    <cellStyle name="40 % - Markeringsfarve5 2 5 5" xfId="8886" xr:uid="{00000000-0005-0000-0000-000005540000}"/>
    <cellStyle name="40 % - Markeringsfarve5 2 5 5 2" xfId="16675" xr:uid="{00000000-0005-0000-0000-000006540000}"/>
    <cellStyle name="40 % - Markeringsfarve5 2 5 5 2 2" xfId="34626" xr:uid="{00000000-0005-0000-0000-000007540000}"/>
    <cellStyle name="40 % - Markeringsfarve5 2 5 5 3" xfId="27625" xr:uid="{00000000-0005-0000-0000-000008540000}"/>
    <cellStyle name="40 % - Markeringsfarve5 2 5 6" xfId="15556" xr:uid="{00000000-0005-0000-0000-000009540000}"/>
    <cellStyle name="40 % - Markeringsfarve5 2 5 6 2" xfId="33513" xr:uid="{00000000-0005-0000-0000-00000A540000}"/>
    <cellStyle name="40 % - Markeringsfarve5 2 5 7" xfId="26511" xr:uid="{00000000-0005-0000-0000-00000B540000}"/>
    <cellStyle name="40 % - Markeringsfarve5 2 6" xfId="7136" xr:uid="{00000000-0005-0000-0000-00000C540000}"/>
    <cellStyle name="40 % - Markeringsfarve5 2 6 2" xfId="7137" xr:uid="{00000000-0005-0000-0000-00000D540000}"/>
    <cellStyle name="40 % - Markeringsfarve5 2 6 2 2" xfId="7138" xr:uid="{00000000-0005-0000-0000-00000E540000}"/>
    <cellStyle name="40 % - Markeringsfarve5 2 6 2 2 2" xfId="10778" xr:uid="{00000000-0005-0000-0000-00000F540000}"/>
    <cellStyle name="40 % - Markeringsfarve5 2 6 2 2 2 2" xfId="18550" xr:uid="{00000000-0005-0000-0000-000010540000}"/>
    <cellStyle name="40 % - Markeringsfarve5 2 6 2 2 2 2 2" xfId="36501" xr:uid="{00000000-0005-0000-0000-000011540000}"/>
    <cellStyle name="40 % - Markeringsfarve5 2 6 2 2 2 3" xfId="29500" xr:uid="{00000000-0005-0000-0000-000012540000}"/>
    <cellStyle name="40 % - Markeringsfarve5 2 6 2 2 3" xfId="15563" xr:uid="{00000000-0005-0000-0000-000013540000}"/>
    <cellStyle name="40 % - Markeringsfarve5 2 6 2 2 3 2" xfId="33520" xr:uid="{00000000-0005-0000-0000-000014540000}"/>
    <cellStyle name="40 % - Markeringsfarve5 2 6 2 2 4" xfId="26518" xr:uid="{00000000-0005-0000-0000-000015540000}"/>
    <cellStyle name="40 % - Markeringsfarve5 2 6 2 3" xfId="9319" xr:uid="{00000000-0005-0000-0000-000016540000}"/>
    <cellStyle name="40 % - Markeringsfarve5 2 6 2 3 2" xfId="17104" xr:uid="{00000000-0005-0000-0000-000017540000}"/>
    <cellStyle name="40 % - Markeringsfarve5 2 6 2 3 2 2" xfId="35055" xr:uid="{00000000-0005-0000-0000-000018540000}"/>
    <cellStyle name="40 % - Markeringsfarve5 2 6 2 3 3" xfId="28054" xr:uid="{00000000-0005-0000-0000-000019540000}"/>
    <cellStyle name="40 % - Markeringsfarve5 2 6 2 4" xfId="15562" xr:uid="{00000000-0005-0000-0000-00001A540000}"/>
    <cellStyle name="40 % - Markeringsfarve5 2 6 2 4 2" xfId="33519" xr:uid="{00000000-0005-0000-0000-00001B540000}"/>
    <cellStyle name="40 % - Markeringsfarve5 2 6 2 5" xfId="26517" xr:uid="{00000000-0005-0000-0000-00001C540000}"/>
    <cellStyle name="40 % - Markeringsfarve5 2 6 3" xfId="7139" xr:uid="{00000000-0005-0000-0000-00001D540000}"/>
    <cellStyle name="40 % - Markeringsfarve5 2 6 3 2" xfId="10054" xr:uid="{00000000-0005-0000-0000-00001E540000}"/>
    <cellStyle name="40 % - Markeringsfarve5 2 6 3 2 2" xfId="17835" xr:uid="{00000000-0005-0000-0000-00001F540000}"/>
    <cellStyle name="40 % - Markeringsfarve5 2 6 3 2 2 2" xfId="35786" xr:uid="{00000000-0005-0000-0000-000020540000}"/>
    <cellStyle name="40 % - Markeringsfarve5 2 6 3 2 3" xfId="28785" xr:uid="{00000000-0005-0000-0000-000021540000}"/>
    <cellStyle name="40 % - Markeringsfarve5 2 6 3 3" xfId="15564" xr:uid="{00000000-0005-0000-0000-000022540000}"/>
    <cellStyle name="40 % - Markeringsfarve5 2 6 3 3 2" xfId="33521" xr:uid="{00000000-0005-0000-0000-000023540000}"/>
    <cellStyle name="40 % - Markeringsfarve5 2 6 3 4" xfId="26519" xr:uid="{00000000-0005-0000-0000-000024540000}"/>
    <cellStyle name="40 % - Markeringsfarve5 2 6 4" xfId="7140" xr:uid="{00000000-0005-0000-0000-000025540000}"/>
    <cellStyle name="40 % - Markeringsfarve5 2 6 4 2" xfId="11528" xr:uid="{00000000-0005-0000-0000-000026540000}"/>
    <cellStyle name="40 % - Markeringsfarve5 2 6 4 2 2" xfId="19282" xr:uid="{00000000-0005-0000-0000-000027540000}"/>
    <cellStyle name="40 % - Markeringsfarve5 2 6 4 2 2 2" xfId="37233" xr:uid="{00000000-0005-0000-0000-000028540000}"/>
    <cellStyle name="40 % - Markeringsfarve5 2 6 4 2 3" xfId="30232" xr:uid="{00000000-0005-0000-0000-000029540000}"/>
    <cellStyle name="40 % - Markeringsfarve5 2 6 4 3" xfId="15565" xr:uid="{00000000-0005-0000-0000-00002A540000}"/>
    <cellStyle name="40 % - Markeringsfarve5 2 6 4 3 2" xfId="33522" xr:uid="{00000000-0005-0000-0000-00002B540000}"/>
    <cellStyle name="40 % - Markeringsfarve5 2 6 4 4" xfId="26520" xr:uid="{00000000-0005-0000-0000-00002C540000}"/>
    <cellStyle name="40 % - Markeringsfarve5 2 6 5" xfId="8887" xr:uid="{00000000-0005-0000-0000-00002D540000}"/>
    <cellStyle name="40 % - Markeringsfarve5 2 6 5 2" xfId="16676" xr:uid="{00000000-0005-0000-0000-00002E540000}"/>
    <cellStyle name="40 % - Markeringsfarve5 2 6 5 2 2" xfId="34627" xr:uid="{00000000-0005-0000-0000-00002F540000}"/>
    <cellStyle name="40 % - Markeringsfarve5 2 6 5 3" xfId="27626" xr:uid="{00000000-0005-0000-0000-000030540000}"/>
    <cellStyle name="40 % - Markeringsfarve5 2 6 6" xfId="15561" xr:uid="{00000000-0005-0000-0000-000031540000}"/>
    <cellStyle name="40 % - Markeringsfarve5 2 6 6 2" xfId="33518" xr:uid="{00000000-0005-0000-0000-000032540000}"/>
    <cellStyle name="40 % - Markeringsfarve5 2 6 7" xfId="26516" xr:uid="{00000000-0005-0000-0000-000033540000}"/>
    <cellStyle name="40 % - Markeringsfarve5 2 7" xfId="7141" xr:uid="{00000000-0005-0000-0000-000034540000}"/>
    <cellStyle name="40 % - Markeringsfarve5 2 7 2" xfId="7142" xr:uid="{00000000-0005-0000-0000-000035540000}"/>
    <cellStyle name="40 % - Markeringsfarve5 2 7 2 2" xfId="7143" xr:uid="{00000000-0005-0000-0000-000036540000}"/>
    <cellStyle name="40 % - Markeringsfarve5 2 7 2 2 2" xfId="10895" xr:uid="{00000000-0005-0000-0000-000037540000}"/>
    <cellStyle name="40 % - Markeringsfarve5 2 7 2 2 2 2" xfId="18667" xr:uid="{00000000-0005-0000-0000-000038540000}"/>
    <cellStyle name="40 % - Markeringsfarve5 2 7 2 2 2 2 2" xfId="36618" xr:uid="{00000000-0005-0000-0000-000039540000}"/>
    <cellStyle name="40 % - Markeringsfarve5 2 7 2 2 2 3" xfId="29617" xr:uid="{00000000-0005-0000-0000-00003A540000}"/>
    <cellStyle name="40 % - Markeringsfarve5 2 7 2 2 3" xfId="15568" xr:uid="{00000000-0005-0000-0000-00003B540000}"/>
    <cellStyle name="40 % - Markeringsfarve5 2 7 2 2 3 2" xfId="33525" xr:uid="{00000000-0005-0000-0000-00003C540000}"/>
    <cellStyle name="40 % - Markeringsfarve5 2 7 2 2 4" xfId="26523" xr:uid="{00000000-0005-0000-0000-00003D540000}"/>
    <cellStyle name="40 % - Markeringsfarve5 2 7 2 3" xfId="9418" xr:uid="{00000000-0005-0000-0000-00003E540000}"/>
    <cellStyle name="40 % - Markeringsfarve5 2 7 2 3 2" xfId="17203" xr:uid="{00000000-0005-0000-0000-00003F540000}"/>
    <cellStyle name="40 % - Markeringsfarve5 2 7 2 3 2 2" xfId="35154" xr:uid="{00000000-0005-0000-0000-000040540000}"/>
    <cellStyle name="40 % - Markeringsfarve5 2 7 2 3 3" xfId="28153" xr:uid="{00000000-0005-0000-0000-000041540000}"/>
    <cellStyle name="40 % - Markeringsfarve5 2 7 2 4" xfId="15567" xr:uid="{00000000-0005-0000-0000-000042540000}"/>
    <cellStyle name="40 % - Markeringsfarve5 2 7 2 4 2" xfId="33524" xr:uid="{00000000-0005-0000-0000-000043540000}"/>
    <cellStyle name="40 % - Markeringsfarve5 2 7 2 5" xfId="26522" xr:uid="{00000000-0005-0000-0000-000044540000}"/>
    <cellStyle name="40 % - Markeringsfarve5 2 7 3" xfId="7144" xr:uid="{00000000-0005-0000-0000-000045540000}"/>
    <cellStyle name="40 % - Markeringsfarve5 2 7 3 2" xfId="10171" xr:uid="{00000000-0005-0000-0000-000046540000}"/>
    <cellStyle name="40 % - Markeringsfarve5 2 7 3 2 2" xfId="17952" xr:uid="{00000000-0005-0000-0000-000047540000}"/>
    <cellStyle name="40 % - Markeringsfarve5 2 7 3 2 2 2" xfId="35903" xr:uid="{00000000-0005-0000-0000-000048540000}"/>
    <cellStyle name="40 % - Markeringsfarve5 2 7 3 2 3" xfId="28902" xr:uid="{00000000-0005-0000-0000-000049540000}"/>
    <cellStyle name="40 % - Markeringsfarve5 2 7 3 3" xfId="15569" xr:uid="{00000000-0005-0000-0000-00004A540000}"/>
    <cellStyle name="40 % - Markeringsfarve5 2 7 3 3 2" xfId="33526" xr:uid="{00000000-0005-0000-0000-00004B540000}"/>
    <cellStyle name="40 % - Markeringsfarve5 2 7 3 4" xfId="26524" xr:uid="{00000000-0005-0000-0000-00004C540000}"/>
    <cellStyle name="40 % - Markeringsfarve5 2 7 4" xfId="7145" xr:uid="{00000000-0005-0000-0000-00004D540000}"/>
    <cellStyle name="40 % - Markeringsfarve5 2 7 4 2" xfId="11178" xr:uid="{00000000-0005-0000-0000-00004E540000}"/>
    <cellStyle name="40 % - Markeringsfarve5 2 7 4 2 2" xfId="18943" xr:uid="{00000000-0005-0000-0000-00004F540000}"/>
    <cellStyle name="40 % - Markeringsfarve5 2 7 4 2 2 2" xfId="36894" xr:uid="{00000000-0005-0000-0000-000050540000}"/>
    <cellStyle name="40 % - Markeringsfarve5 2 7 4 2 3" xfId="29893" xr:uid="{00000000-0005-0000-0000-000051540000}"/>
    <cellStyle name="40 % - Markeringsfarve5 2 7 4 3" xfId="15570" xr:uid="{00000000-0005-0000-0000-000052540000}"/>
    <cellStyle name="40 % - Markeringsfarve5 2 7 4 3 2" xfId="33527" xr:uid="{00000000-0005-0000-0000-000053540000}"/>
    <cellStyle name="40 % - Markeringsfarve5 2 7 4 4" xfId="26525" xr:uid="{00000000-0005-0000-0000-000054540000}"/>
    <cellStyle name="40 % - Markeringsfarve5 2 7 5" xfId="8888" xr:uid="{00000000-0005-0000-0000-000055540000}"/>
    <cellStyle name="40 % - Markeringsfarve5 2 7 5 2" xfId="16677" xr:uid="{00000000-0005-0000-0000-000056540000}"/>
    <cellStyle name="40 % - Markeringsfarve5 2 7 5 2 2" xfId="34628" xr:uid="{00000000-0005-0000-0000-000057540000}"/>
    <cellStyle name="40 % - Markeringsfarve5 2 7 5 3" xfId="27627" xr:uid="{00000000-0005-0000-0000-000058540000}"/>
    <cellStyle name="40 % - Markeringsfarve5 2 7 6" xfId="15566" xr:uid="{00000000-0005-0000-0000-000059540000}"/>
    <cellStyle name="40 % - Markeringsfarve5 2 7 6 2" xfId="33523" xr:uid="{00000000-0005-0000-0000-00005A540000}"/>
    <cellStyle name="40 % - Markeringsfarve5 2 7 7" xfId="26521" xr:uid="{00000000-0005-0000-0000-00005B540000}"/>
    <cellStyle name="40 % - Markeringsfarve5 2 8" xfId="7146" xr:uid="{00000000-0005-0000-0000-00005C540000}"/>
    <cellStyle name="40 % - Markeringsfarve5 2 8 2" xfId="7147" xr:uid="{00000000-0005-0000-0000-00005D540000}"/>
    <cellStyle name="40 % - Markeringsfarve5 2 8 2 2" xfId="7148" xr:uid="{00000000-0005-0000-0000-00005E540000}"/>
    <cellStyle name="40 % - Markeringsfarve5 2 8 2 2 2" xfId="11068" xr:uid="{00000000-0005-0000-0000-00005F540000}"/>
    <cellStyle name="40 % - Markeringsfarve5 2 8 2 2 2 2" xfId="18840" xr:uid="{00000000-0005-0000-0000-000060540000}"/>
    <cellStyle name="40 % - Markeringsfarve5 2 8 2 2 2 2 2" xfId="36791" xr:uid="{00000000-0005-0000-0000-000061540000}"/>
    <cellStyle name="40 % - Markeringsfarve5 2 8 2 2 2 3" xfId="29790" xr:uid="{00000000-0005-0000-0000-000062540000}"/>
    <cellStyle name="40 % - Markeringsfarve5 2 8 2 2 3" xfId="15573" xr:uid="{00000000-0005-0000-0000-000063540000}"/>
    <cellStyle name="40 % - Markeringsfarve5 2 8 2 2 3 2" xfId="33530" xr:uid="{00000000-0005-0000-0000-000064540000}"/>
    <cellStyle name="40 % - Markeringsfarve5 2 8 2 2 4" xfId="26528" xr:uid="{00000000-0005-0000-0000-000065540000}"/>
    <cellStyle name="40 % - Markeringsfarve5 2 8 2 3" xfId="9561" xr:uid="{00000000-0005-0000-0000-000066540000}"/>
    <cellStyle name="40 % - Markeringsfarve5 2 8 2 3 2" xfId="17346" xr:uid="{00000000-0005-0000-0000-000067540000}"/>
    <cellStyle name="40 % - Markeringsfarve5 2 8 2 3 2 2" xfId="35297" xr:uid="{00000000-0005-0000-0000-000068540000}"/>
    <cellStyle name="40 % - Markeringsfarve5 2 8 2 3 3" xfId="28296" xr:uid="{00000000-0005-0000-0000-000069540000}"/>
    <cellStyle name="40 % - Markeringsfarve5 2 8 2 4" xfId="15572" xr:uid="{00000000-0005-0000-0000-00006A540000}"/>
    <cellStyle name="40 % - Markeringsfarve5 2 8 2 4 2" xfId="33529" xr:uid="{00000000-0005-0000-0000-00006B540000}"/>
    <cellStyle name="40 % - Markeringsfarve5 2 8 2 5" xfId="26527" xr:uid="{00000000-0005-0000-0000-00006C540000}"/>
    <cellStyle name="40 % - Markeringsfarve5 2 8 3" xfId="7149" xr:uid="{00000000-0005-0000-0000-00006D540000}"/>
    <cellStyle name="40 % - Markeringsfarve5 2 8 3 2" xfId="10345" xr:uid="{00000000-0005-0000-0000-00006E540000}"/>
    <cellStyle name="40 % - Markeringsfarve5 2 8 3 2 2" xfId="18126" xr:uid="{00000000-0005-0000-0000-00006F540000}"/>
    <cellStyle name="40 % - Markeringsfarve5 2 8 3 2 2 2" xfId="36077" xr:uid="{00000000-0005-0000-0000-000070540000}"/>
    <cellStyle name="40 % - Markeringsfarve5 2 8 3 2 3" xfId="29076" xr:uid="{00000000-0005-0000-0000-000071540000}"/>
    <cellStyle name="40 % - Markeringsfarve5 2 8 3 3" xfId="15574" xr:uid="{00000000-0005-0000-0000-000072540000}"/>
    <cellStyle name="40 % - Markeringsfarve5 2 8 3 3 2" xfId="33531" xr:uid="{00000000-0005-0000-0000-000073540000}"/>
    <cellStyle name="40 % - Markeringsfarve5 2 8 3 4" xfId="26529" xr:uid="{00000000-0005-0000-0000-000074540000}"/>
    <cellStyle name="40 % - Markeringsfarve5 2 8 4" xfId="7150" xr:uid="{00000000-0005-0000-0000-000075540000}"/>
    <cellStyle name="40 % - Markeringsfarve5 2 8 4 2" xfId="11507" xr:uid="{00000000-0005-0000-0000-000076540000}"/>
    <cellStyle name="40 % - Markeringsfarve5 2 8 4 2 2" xfId="19264" xr:uid="{00000000-0005-0000-0000-000077540000}"/>
    <cellStyle name="40 % - Markeringsfarve5 2 8 4 2 2 2" xfId="37215" xr:uid="{00000000-0005-0000-0000-000078540000}"/>
    <cellStyle name="40 % - Markeringsfarve5 2 8 4 2 3" xfId="30214" xr:uid="{00000000-0005-0000-0000-000079540000}"/>
    <cellStyle name="40 % - Markeringsfarve5 2 8 4 3" xfId="15575" xr:uid="{00000000-0005-0000-0000-00007A540000}"/>
    <cellStyle name="40 % - Markeringsfarve5 2 8 4 3 2" xfId="33532" xr:uid="{00000000-0005-0000-0000-00007B540000}"/>
    <cellStyle name="40 % - Markeringsfarve5 2 8 4 4" xfId="26530" xr:uid="{00000000-0005-0000-0000-00007C540000}"/>
    <cellStyle name="40 % - Markeringsfarve5 2 8 5" xfId="8889" xr:uid="{00000000-0005-0000-0000-00007D540000}"/>
    <cellStyle name="40 % - Markeringsfarve5 2 8 5 2" xfId="16678" xr:uid="{00000000-0005-0000-0000-00007E540000}"/>
    <cellStyle name="40 % - Markeringsfarve5 2 8 5 2 2" xfId="34629" xr:uid="{00000000-0005-0000-0000-00007F540000}"/>
    <cellStyle name="40 % - Markeringsfarve5 2 8 5 3" xfId="27628" xr:uid="{00000000-0005-0000-0000-000080540000}"/>
    <cellStyle name="40 % - Markeringsfarve5 2 8 6" xfId="15571" xr:uid="{00000000-0005-0000-0000-000081540000}"/>
    <cellStyle name="40 % - Markeringsfarve5 2 8 6 2" xfId="33528" xr:uid="{00000000-0005-0000-0000-000082540000}"/>
    <cellStyle name="40 % - Markeringsfarve5 2 8 7" xfId="26526" xr:uid="{00000000-0005-0000-0000-000083540000}"/>
    <cellStyle name="40 % - Markeringsfarve5 2 9" xfId="7151" xr:uid="{00000000-0005-0000-0000-000084540000}"/>
    <cellStyle name="40 % - Markeringsfarve5 2 9 2" xfId="7152" xr:uid="{00000000-0005-0000-0000-000085540000}"/>
    <cellStyle name="40 % - Markeringsfarve5 2 9 2 2" xfId="10421" xr:uid="{00000000-0005-0000-0000-000086540000}"/>
    <cellStyle name="40 % - Markeringsfarve5 2 9 2 2 2" xfId="18193" xr:uid="{00000000-0005-0000-0000-000087540000}"/>
    <cellStyle name="40 % - Markeringsfarve5 2 9 2 2 2 2" xfId="36144" xr:uid="{00000000-0005-0000-0000-000088540000}"/>
    <cellStyle name="40 % - Markeringsfarve5 2 9 2 2 3" xfId="29143" xr:uid="{00000000-0005-0000-0000-000089540000}"/>
    <cellStyle name="40 % - Markeringsfarve5 2 9 2 3" xfId="15577" xr:uid="{00000000-0005-0000-0000-00008A540000}"/>
    <cellStyle name="40 % - Markeringsfarve5 2 9 2 3 2" xfId="33534" xr:uid="{00000000-0005-0000-0000-00008B540000}"/>
    <cellStyle name="40 % - Markeringsfarve5 2 9 2 4" xfId="26532" xr:uid="{00000000-0005-0000-0000-00008C540000}"/>
    <cellStyle name="40 % - Markeringsfarve5 2 9 3" xfId="9018" xr:uid="{00000000-0005-0000-0000-00008D540000}"/>
    <cellStyle name="40 % - Markeringsfarve5 2 9 3 2" xfId="16806" xr:uid="{00000000-0005-0000-0000-00008E540000}"/>
    <cellStyle name="40 % - Markeringsfarve5 2 9 3 2 2" xfId="34757" xr:uid="{00000000-0005-0000-0000-00008F540000}"/>
    <cellStyle name="40 % - Markeringsfarve5 2 9 3 3" xfId="27756" xr:uid="{00000000-0005-0000-0000-000090540000}"/>
    <cellStyle name="40 % - Markeringsfarve5 2 9 4" xfId="15576" xr:uid="{00000000-0005-0000-0000-000091540000}"/>
    <cellStyle name="40 % - Markeringsfarve5 2 9 4 2" xfId="33533" xr:uid="{00000000-0005-0000-0000-000092540000}"/>
    <cellStyle name="40 % - Markeringsfarve5 2 9 5" xfId="26531" xr:uid="{00000000-0005-0000-0000-000093540000}"/>
    <cellStyle name="40 % - Markeringsfarve5 3" xfId="3004" xr:uid="{00000000-0005-0000-0000-000094540000}"/>
    <cellStyle name="40 % - Markeringsfarve5 3 10" xfId="7154" xr:uid="{00000000-0005-0000-0000-000095540000}"/>
    <cellStyle name="40 % - Markeringsfarve5 3 10 2" xfId="9634" xr:uid="{00000000-0005-0000-0000-000096540000}"/>
    <cellStyle name="40 % - Markeringsfarve5 3 10 2 2" xfId="17417" xr:uid="{00000000-0005-0000-0000-000097540000}"/>
    <cellStyle name="40 % - Markeringsfarve5 3 10 2 2 2" xfId="35368" xr:uid="{00000000-0005-0000-0000-000098540000}"/>
    <cellStyle name="40 % - Markeringsfarve5 3 10 2 3" xfId="28367" xr:uid="{00000000-0005-0000-0000-000099540000}"/>
    <cellStyle name="40 % - Markeringsfarve5 3 10 3" xfId="15579" xr:uid="{00000000-0005-0000-0000-00009A540000}"/>
    <cellStyle name="40 % - Markeringsfarve5 3 10 3 2" xfId="33536" xr:uid="{00000000-0005-0000-0000-00009B540000}"/>
    <cellStyle name="40 % - Markeringsfarve5 3 10 4" xfId="26534" xr:uid="{00000000-0005-0000-0000-00009C540000}"/>
    <cellStyle name="40 % - Markeringsfarve5 3 11" xfId="7155" xr:uid="{00000000-0005-0000-0000-00009D540000}"/>
    <cellStyle name="40 % - Markeringsfarve5 3 11 2" xfId="11158" xr:uid="{00000000-0005-0000-0000-00009E540000}"/>
    <cellStyle name="40 % - Markeringsfarve5 3 11 2 2" xfId="18925" xr:uid="{00000000-0005-0000-0000-00009F540000}"/>
    <cellStyle name="40 % - Markeringsfarve5 3 11 2 2 2" xfId="36876" xr:uid="{00000000-0005-0000-0000-0000A0540000}"/>
    <cellStyle name="40 % - Markeringsfarve5 3 11 2 3" xfId="29875" xr:uid="{00000000-0005-0000-0000-0000A1540000}"/>
    <cellStyle name="40 % - Markeringsfarve5 3 11 3" xfId="15580" xr:uid="{00000000-0005-0000-0000-0000A2540000}"/>
    <cellStyle name="40 % - Markeringsfarve5 3 11 3 2" xfId="33537" xr:uid="{00000000-0005-0000-0000-0000A3540000}"/>
    <cellStyle name="40 % - Markeringsfarve5 3 11 4" xfId="26535" xr:uid="{00000000-0005-0000-0000-0000A4540000}"/>
    <cellStyle name="40 % - Markeringsfarve5 3 12" xfId="8890" xr:uid="{00000000-0005-0000-0000-0000A5540000}"/>
    <cellStyle name="40 % - Markeringsfarve5 3 12 2" xfId="16679" xr:uid="{00000000-0005-0000-0000-0000A6540000}"/>
    <cellStyle name="40 % - Markeringsfarve5 3 12 2 2" xfId="34630" xr:uid="{00000000-0005-0000-0000-0000A7540000}"/>
    <cellStyle name="40 % - Markeringsfarve5 3 12 3" xfId="27629" xr:uid="{00000000-0005-0000-0000-0000A8540000}"/>
    <cellStyle name="40 % - Markeringsfarve5 3 13" xfId="15578" xr:uid="{00000000-0005-0000-0000-0000A9540000}"/>
    <cellStyle name="40 % - Markeringsfarve5 3 13 2" xfId="33535" xr:uid="{00000000-0005-0000-0000-0000AA540000}"/>
    <cellStyle name="40 % - Markeringsfarve5 3 14" xfId="7153" xr:uid="{00000000-0005-0000-0000-0000AB540000}"/>
    <cellStyle name="40 % - Markeringsfarve5 3 14 2" xfId="26533" xr:uid="{00000000-0005-0000-0000-0000AC540000}"/>
    <cellStyle name="40 % - Markeringsfarve5 3 15" xfId="22382" xr:uid="{00000000-0005-0000-0000-0000AD540000}"/>
    <cellStyle name="40 % - Markeringsfarve5 3 2" xfId="3005" xr:uid="{00000000-0005-0000-0000-0000AE540000}"/>
    <cellStyle name="40 % - Markeringsfarve5 3 2 10" xfId="8891" xr:uid="{00000000-0005-0000-0000-0000AF540000}"/>
    <cellStyle name="40 % - Markeringsfarve5 3 2 10 2" xfId="16680" xr:uid="{00000000-0005-0000-0000-0000B0540000}"/>
    <cellStyle name="40 % - Markeringsfarve5 3 2 10 2 2" xfId="34631" xr:uid="{00000000-0005-0000-0000-0000B1540000}"/>
    <cellStyle name="40 % - Markeringsfarve5 3 2 10 3" xfId="27630" xr:uid="{00000000-0005-0000-0000-0000B2540000}"/>
    <cellStyle name="40 % - Markeringsfarve5 3 2 11" xfId="15581" xr:uid="{00000000-0005-0000-0000-0000B3540000}"/>
    <cellStyle name="40 % - Markeringsfarve5 3 2 11 2" xfId="33538" xr:uid="{00000000-0005-0000-0000-0000B4540000}"/>
    <cellStyle name="40 % - Markeringsfarve5 3 2 12" xfId="7156" xr:uid="{00000000-0005-0000-0000-0000B5540000}"/>
    <cellStyle name="40 % - Markeringsfarve5 3 2 12 2" xfId="26536" xr:uid="{00000000-0005-0000-0000-0000B6540000}"/>
    <cellStyle name="40 % - Markeringsfarve5 3 2 13" xfId="22383" xr:uid="{00000000-0005-0000-0000-0000B7540000}"/>
    <cellStyle name="40 % - Markeringsfarve5 3 2 2" xfId="7157" xr:uid="{00000000-0005-0000-0000-0000B8540000}"/>
    <cellStyle name="40 % - Markeringsfarve5 3 2 2 2" xfId="7158" xr:uid="{00000000-0005-0000-0000-0000B9540000}"/>
    <cellStyle name="40 % - Markeringsfarve5 3 2 2 2 2" xfId="7159" xr:uid="{00000000-0005-0000-0000-0000BA540000}"/>
    <cellStyle name="40 % - Markeringsfarve5 3 2 2 2 2 2" xfId="10567" xr:uid="{00000000-0005-0000-0000-0000BB540000}"/>
    <cellStyle name="40 % - Markeringsfarve5 3 2 2 2 2 2 2" xfId="18339" xr:uid="{00000000-0005-0000-0000-0000BC540000}"/>
    <cellStyle name="40 % - Markeringsfarve5 3 2 2 2 2 2 2 2" xfId="36290" xr:uid="{00000000-0005-0000-0000-0000BD540000}"/>
    <cellStyle name="40 % - Markeringsfarve5 3 2 2 2 2 2 3" xfId="29289" xr:uid="{00000000-0005-0000-0000-0000BE540000}"/>
    <cellStyle name="40 % - Markeringsfarve5 3 2 2 2 2 3" xfId="15584" xr:uid="{00000000-0005-0000-0000-0000BF540000}"/>
    <cellStyle name="40 % - Markeringsfarve5 3 2 2 2 2 3 2" xfId="33541" xr:uid="{00000000-0005-0000-0000-0000C0540000}"/>
    <cellStyle name="40 % - Markeringsfarve5 3 2 2 2 2 4" xfId="26539" xr:uid="{00000000-0005-0000-0000-0000C1540000}"/>
    <cellStyle name="40 % - Markeringsfarve5 3 2 2 2 3" xfId="9140" xr:uid="{00000000-0005-0000-0000-0000C2540000}"/>
    <cellStyle name="40 % - Markeringsfarve5 3 2 2 2 3 2" xfId="16928" xr:uid="{00000000-0005-0000-0000-0000C3540000}"/>
    <cellStyle name="40 % - Markeringsfarve5 3 2 2 2 3 2 2" xfId="34879" xr:uid="{00000000-0005-0000-0000-0000C4540000}"/>
    <cellStyle name="40 % - Markeringsfarve5 3 2 2 2 3 3" xfId="27878" xr:uid="{00000000-0005-0000-0000-0000C5540000}"/>
    <cellStyle name="40 % - Markeringsfarve5 3 2 2 2 4" xfId="15583" xr:uid="{00000000-0005-0000-0000-0000C6540000}"/>
    <cellStyle name="40 % - Markeringsfarve5 3 2 2 2 4 2" xfId="33540" xr:uid="{00000000-0005-0000-0000-0000C7540000}"/>
    <cellStyle name="40 % - Markeringsfarve5 3 2 2 2 5" xfId="26538" xr:uid="{00000000-0005-0000-0000-0000C8540000}"/>
    <cellStyle name="40 % - Markeringsfarve5 3 2 2 3" xfId="7160" xr:uid="{00000000-0005-0000-0000-0000C9540000}"/>
    <cellStyle name="40 % - Markeringsfarve5 3 2 2 3 2" xfId="9797" xr:uid="{00000000-0005-0000-0000-0000CA540000}"/>
    <cellStyle name="40 % - Markeringsfarve5 3 2 2 3 2 2" xfId="17579" xr:uid="{00000000-0005-0000-0000-0000CB540000}"/>
    <cellStyle name="40 % - Markeringsfarve5 3 2 2 3 2 2 2" xfId="35530" xr:uid="{00000000-0005-0000-0000-0000CC540000}"/>
    <cellStyle name="40 % - Markeringsfarve5 3 2 2 3 2 3" xfId="28529" xr:uid="{00000000-0005-0000-0000-0000CD540000}"/>
    <cellStyle name="40 % - Markeringsfarve5 3 2 2 3 3" xfId="15585" xr:uid="{00000000-0005-0000-0000-0000CE540000}"/>
    <cellStyle name="40 % - Markeringsfarve5 3 2 2 3 3 2" xfId="33542" xr:uid="{00000000-0005-0000-0000-0000CF540000}"/>
    <cellStyle name="40 % - Markeringsfarve5 3 2 2 3 4" xfId="26540" xr:uid="{00000000-0005-0000-0000-0000D0540000}"/>
    <cellStyle name="40 % - Markeringsfarve5 3 2 2 4" xfId="7161" xr:uid="{00000000-0005-0000-0000-0000D1540000}"/>
    <cellStyle name="40 % - Markeringsfarve5 3 2 2 4 2" xfId="11451" xr:uid="{00000000-0005-0000-0000-0000D2540000}"/>
    <cellStyle name="40 % - Markeringsfarve5 3 2 2 4 2 2" xfId="19210" xr:uid="{00000000-0005-0000-0000-0000D3540000}"/>
    <cellStyle name="40 % - Markeringsfarve5 3 2 2 4 2 2 2" xfId="37161" xr:uid="{00000000-0005-0000-0000-0000D4540000}"/>
    <cellStyle name="40 % - Markeringsfarve5 3 2 2 4 2 3" xfId="30160" xr:uid="{00000000-0005-0000-0000-0000D5540000}"/>
    <cellStyle name="40 % - Markeringsfarve5 3 2 2 4 3" xfId="15586" xr:uid="{00000000-0005-0000-0000-0000D6540000}"/>
    <cellStyle name="40 % - Markeringsfarve5 3 2 2 4 3 2" xfId="33543" xr:uid="{00000000-0005-0000-0000-0000D7540000}"/>
    <cellStyle name="40 % - Markeringsfarve5 3 2 2 4 4" xfId="26541" xr:uid="{00000000-0005-0000-0000-0000D8540000}"/>
    <cellStyle name="40 % - Markeringsfarve5 3 2 2 5" xfId="8892" xr:uid="{00000000-0005-0000-0000-0000D9540000}"/>
    <cellStyle name="40 % - Markeringsfarve5 3 2 2 5 2" xfId="16681" xr:uid="{00000000-0005-0000-0000-0000DA540000}"/>
    <cellStyle name="40 % - Markeringsfarve5 3 2 2 5 2 2" xfId="34632" xr:uid="{00000000-0005-0000-0000-0000DB540000}"/>
    <cellStyle name="40 % - Markeringsfarve5 3 2 2 5 3" xfId="27631" xr:uid="{00000000-0005-0000-0000-0000DC540000}"/>
    <cellStyle name="40 % - Markeringsfarve5 3 2 2 6" xfId="15582" xr:uid="{00000000-0005-0000-0000-0000DD540000}"/>
    <cellStyle name="40 % - Markeringsfarve5 3 2 2 6 2" xfId="33539" xr:uid="{00000000-0005-0000-0000-0000DE540000}"/>
    <cellStyle name="40 % - Markeringsfarve5 3 2 2 7" xfId="26537" xr:uid="{00000000-0005-0000-0000-0000DF540000}"/>
    <cellStyle name="40 % - Markeringsfarve5 3 2 3" xfId="7162" xr:uid="{00000000-0005-0000-0000-0000E0540000}"/>
    <cellStyle name="40 % - Markeringsfarve5 3 2 3 2" xfId="7163" xr:uid="{00000000-0005-0000-0000-0000E1540000}"/>
    <cellStyle name="40 % - Markeringsfarve5 3 2 3 2 2" xfId="7164" xr:uid="{00000000-0005-0000-0000-0000E2540000}"/>
    <cellStyle name="40 % - Markeringsfarve5 3 2 3 2 2 2" xfId="10718" xr:uid="{00000000-0005-0000-0000-0000E3540000}"/>
    <cellStyle name="40 % - Markeringsfarve5 3 2 3 2 2 2 2" xfId="18490" xr:uid="{00000000-0005-0000-0000-0000E4540000}"/>
    <cellStyle name="40 % - Markeringsfarve5 3 2 3 2 2 2 2 2" xfId="36441" xr:uid="{00000000-0005-0000-0000-0000E5540000}"/>
    <cellStyle name="40 % - Markeringsfarve5 3 2 3 2 2 2 3" xfId="29440" xr:uid="{00000000-0005-0000-0000-0000E6540000}"/>
    <cellStyle name="40 % - Markeringsfarve5 3 2 3 2 2 3" xfId="15589" xr:uid="{00000000-0005-0000-0000-0000E7540000}"/>
    <cellStyle name="40 % - Markeringsfarve5 3 2 3 2 2 3 2" xfId="33546" xr:uid="{00000000-0005-0000-0000-0000E8540000}"/>
    <cellStyle name="40 % - Markeringsfarve5 3 2 3 2 2 4" xfId="26544" xr:uid="{00000000-0005-0000-0000-0000E9540000}"/>
    <cellStyle name="40 % - Markeringsfarve5 3 2 3 2 3" xfId="9264" xr:uid="{00000000-0005-0000-0000-0000EA540000}"/>
    <cellStyle name="40 % - Markeringsfarve5 3 2 3 2 3 2" xfId="17052" xr:uid="{00000000-0005-0000-0000-0000EB540000}"/>
    <cellStyle name="40 % - Markeringsfarve5 3 2 3 2 3 2 2" xfId="35003" xr:uid="{00000000-0005-0000-0000-0000EC540000}"/>
    <cellStyle name="40 % - Markeringsfarve5 3 2 3 2 3 3" xfId="28002" xr:uid="{00000000-0005-0000-0000-0000ED540000}"/>
    <cellStyle name="40 % - Markeringsfarve5 3 2 3 2 4" xfId="15588" xr:uid="{00000000-0005-0000-0000-0000EE540000}"/>
    <cellStyle name="40 % - Markeringsfarve5 3 2 3 2 4 2" xfId="33545" xr:uid="{00000000-0005-0000-0000-0000EF540000}"/>
    <cellStyle name="40 % - Markeringsfarve5 3 2 3 2 5" xfId="26543" xr:uid="{00000000-0005-0000-0000-0000F0540000}"/>
    <cellStyle name="40 % - Markeringsfarve5 3 2 3 3" xfId="7165" xr:uid="{00000000-0005-0000-0000-0000F1540000}"/>
    <cellStyle name="40 % - Markeringsfarve5 3 2 3 3 2" xfId="9948" xr:uid="{00000000-0005-0000-0000-0000F2540000}"/>
    <cellStyle name="40 % - Markeringsfarve5 3 2 3 3 2 2" xfId="17730" xr:uid="{00000000-0005-0000-0000-0000F3540000}"/>
    <cellStyle name="40 % - Markeringsfarve5 3 2 3 3 2 2 2" xfId="35681" xr:uid="{00000000-0005-0000-0000-0000F4540000}"/>
    <cellStyle name="40 % - Markeringsfarve5 3 2 3 3 2 3" xfId="28680" xr:uid="{00000000-0005-0000-0000-0000F5540000}"/>
    <cellStyle name="40 % - Markeringsfarve5 3 2 3 3 3" xfId="15590" xr:uid="{00000000-0005-0000-0000-0000F6540000}"/>
    <cellStyle name="40 % - Markeringsfarve5 3 2 3 3 3 2" xfId="33547" xr:uid="{00000000-0005-0000-0000-0000F7540000}"/>
    <cellStyle name="40 % - Markeringsfarve5 3 2 3 3 4" xfId="26545" xr:uid="{00000000-0005-0000-0000-0000F8540000}"/>
    <cellStyle name="40 % - Markeringsfarve5 3 2 3 4" xfId="7166" xr:uid="{00000000-0005-0000-0000-0000F9540000}"/>
    <cellStyle name="40 % - Markeringsfarve5 3 2 3 4 2" xfId="11661" xr:uid="{00000000-0005-0000-0000-0000FA540000}"/>
    <cellStyle name="40 % - Markeringsfarve5 3 2 3 4 2 2" xfId="19408" xr:uid="{00000000-0005-0000-0000-0000FB540000}"/>
    <cellStyle name="40 % - Markeringsfarve5 3 2 3 4 2 2 2" xfId="37359" xr:uid="{00000000-0005-0000-0000-0000FC540000}"/>
    <cellStyle name="40 % - Markeringsfarve5 3 2 3 4 2 3" xfId="30358" xr:uid="{00000000-0005-0000-0000-0000FD540000}"/>
    <cellStyle name="40 % - Markeringsfarve5 3 2 3 4 3" xfId="15591" xr:uid="{00000000-0005-0000-0000-0000FE540000}"/>
    <cellStyle name="40 % - Markeringsfarve5 3 2 3 4 3 2" xfId="33548" xr:uid="{00000000-0005-0000-0000-0000FF540000}"/>
    <cellStyle name="40 % - Markeringsfarve5 3 2 3 4 4" xfId="26546" xr:uid="{00000000-0005-0000-0000-000000550000}"/>
    <cellStyle name="40 % - Markeringsfarve5 3 2 3 5" xfId="8893" xr:uid="{00000000-0005-0000-0000-000001550000}"/>
    <cellStyle name="40 % - Markeringsfarve5 3 2 3 5 2" xfId="16682" xr:uid="{00000000-0005-0000-0000-000002550000}"/>
    <cellStyle name="40 % - Markeringsfarve5 3 2 3 5 2 2" xfId="34633" xr:uid="{00000000-0005-0000-0000-000003550000}"/>
    <cellStyle name="40 % - Markeringsfarve5 3 2 3 5 3" xfId="27632" xr:uid="{00000000-0005-0000-0000-000004550000}"/>
    <cellStyle name="40 % - Markeringsfarve5 3 2 3 6" xfId="15587" xr:uid="{00000000-0005-0000-0000-000005550000}"/>
    <cellStyle name="40 % - Markeringsfarve5 3 2 3 6 2" xfId="33544" xr:uid="{00000000-0005-0000-0000-000006550000}"/>
    <cellStyle name="40 % - Markeringsfarve5 3 2 3 7" xfId="26542" xr:uid="{00000000-0005-0000-0000-000007550000}"/>
    <cellStyle name="40 % - Markeringsfarve5 3 2 4" xfId="7167" xr:uid="{00000000-0005-0000-0000-000008550000}"/>
    <cellStyle name="40 % - Markeringsfarve5 3 2 4 2" xfId="7168" xr:uid="{00000000-0005-0000-0000-000009550000}"/>
    <cellStyle name="40 % - Markeringsfarve5 3 2 4 2 2" xfId="7169" xr:uid="{00000000-0005-0000-0000-00000A550000}"/>
    <cellStyle name="40 % - Markeringsfarve5 3 2 4 2 2 2" xfId="10805" xr:uid="{00000000-0005-0000-0000-00000B550000}"/>
    <cellStyle name="40 % - Markeringsfarve5 3 2 4 2 2 2 2" xfId="18577" xr:uid="{00000000-0005-0000-0000-00000C550000}"/>
    <cellStyle name="40 % - Markeringsfarve5 3 2 4 2 2 2 2 2" xfId="36528" xr:uid="{00000000-0005-0000-0000-00000D550000}"/>
    <cellStyle name="40 % - Markeringsfarve5 3 2 4 2 2 2 3" xfId="29527" xr:uid="{00000000-0005-0000-0000-00000E550000}"/>
    <cellStyle name="40 % - Markeringsfarve5 3 2 4 2 2 3" xfId="15594" xr:uid="{00000000-0005-0000-0000-00000F550000}"/>
    <cellStyle name="40 % - Markeringsfarve5 3 2 4 2 2 3 2" xfId="33551" xr:uid="{00000000-0005-0000-0000-000010550000}"/>
    <cellStyle name="40 % - Markeringsfarve5 3 2 4 2 2 4" xfId="26549" xr:uid="{00000000-0005-0000-0000-000011550000}"/>
    <cellStyle name="40 % - Markeringsfarve5 3 2 4 2 3" xfId="9342" xr:uid="{00000000-0005-0000-0000-000012550000}"/>
    <cellStyle name="40 % - Markeringsfarve5 3 2 4 2 3 2" xfId="17127" xr:uid="{00000000-0005-0000-0000-000013550000}"/>
    <cellStyle name="40 % - Markeringsfarve5 3 2 4 2 3 2 2" xfId="35078" xr:uid="{00000000-0005-0000-0000-000014550000}"/>
    <cellStyle name="40 % - Markeringsfarve5 3 2 4 2 3 3" xfId="28077" xr:uid="{00000000-0005-0000-0000-000015550000}"/>
    <cellStyle name="40 % - Markeringsfarve5 3 2 4 2 4" xfId="15593" xr:uid="{00000000-0005-0000-0000-000016550000}"/>
    <cellStyle name="40 % - Markeringsfarve5 3 2 4 2 4 2" xfId="33550" xr:uid="{00000000-0005-0000-0000-000017550000}"/>
    <cellStyle name="40 % - Markeringsfarve5 3 2 4 2 5" xfId="26548" xr:uid="{00000000-0005-0000-0000-000018550000}"/>
    <cellStyle name="40 % - Markeringsfarve5 3 2 4 3" xfId="7170" xr:uid="{00000000-0005-0000-0000-000019550000}"/>
    <cellStyle name="40 % - Markeringsfarve5 3 2 4 3 2" xfId="10081" xr:uid="{00000000-0005-0000-0000-00001A550000}"/>
    <cellStyle name="40 % - Markeringsfarve5 3 2 4 3 2 2" xfId="17862" xr:uid="{00000000-0005-0000-0000-00001B550000}"/>
    <cellStyle name="40 % - Markeringsfarve5 3 2 4 3 2 2 2" xfId="35813" xr:uid="{00000000-0005-0000-0000-00001C550000}"/>
    <cellStyle name="40 % - Markeringsfarve5 3 2 4 3 2 3" xfId="28812" xr:uid="{00000000-0005-0000-0000-00001D550000}"/>
    <cellStyle name="40 % - Markeringsfarve5 3 2 4 3 3" xfId="15595" xr:uid="{00000000-0005-0000-0000-00001E550000}"/>
    <cellStyle name="40 % - Markeringsfarve5 3 2 4 3 3 2" xfId="33552" xr:uid="{00000000-0005-0000-0000-00001F550000}"/>
    <cellStyle name="40 % - Markeringsfarve5 3 2 4 3 4" xfId="26550" xr:uid="{00000000-0005-0000-0000-000020550000}"/>
    <cellStyle name="40 % - Markeringsfarve5 3 2 4 4" xfId="7171" xr:uid="{00000000-0005-0000-0000-000021550000}"/>
    <cellStyle name="40 % - Markeringsfarve5 3 2 4 4 2" xfId="11381" xr:uid="{00000000-0005-0000-0000-000022550000}"/>
    <cellStyle name="40 % - Markeringsfarve5 3 2 4 4 2 2" xfId="19141" xr:uid="{00000000-0005-0000-0000-000023550000}"/>
    <cellStyle name="40 % - Markeringsfarve5 3 2 4 4 2 2 2" xfId="37092" xr:uid="{00000000-0005-0000-0000-000024550000}"/>
    <cellStyle name="40 % - Markeringsfarve5 3 2 4 4 2 3" xfId="30091" xr:uid="{00000000-0005-0000-0000-000025550000}"/>
    <cellStyle name="40 % - Markeringsfarve5 3 2 4 4 3" xfId="15596" xr:uid="{00000000-0005-0000-0000-000026550000}"/>
    <cellStyle name="40 % - Markeringsfarve5 3 2 4 4 3 2" xfId="33553" xr:uid="{00000000-0005-0000-0000-000027550000}"/>
    <cellStyle name="40 % - Markeringsfarve5 3 2 4 4 4" xfId="26551" xr:uid="{00000000-0005-0000-0000-000028550000}"/>
    <cellStyle name="40 % - Markeringsfarve5 3 2 4 5" xfId="8894" xr:uid="{00000000-0005-0000-0000-000029550000}"/>
    <cellStyle name="40 % - Markeringsfarve5 3 2 4 5 2" xfId="16683" xr:uid="{00000000-0005-0000-0000-00002A550000}"/>
    <cellStyle name="40 % - Markeringsfarve5 3 2 4 5 2 2" xfId="34634" xr:uid="{00000000-0005-0000-0000-00002B550000}"/>
    <cellStyle name="40 % - Markeringsfarve5 3 2 4 5 3" xfId="27633" xr:uid="{00000000-0005-0000-0000-00002C550000}"/>
    <cellStyle name="40 % - Markeringsfarve5 3 2 4 6" xfId="15592" xr:uid="{00000000-0005-0000-0000-00002D550000}"/>
    <cellStyle name="40 % - Markeringsfarve5 3 2 4 6 2" xfId="33549" xr:uid="{00000000-0005-0000-0000-00002E550000}"/>
    <cellStyle name="40 % - Markeringsfarve5 3 2 4 7" xfId="26547" xr:uid="{00000000-0005-0000-0000-00002F550000}"/>
    <cellStyle name="40 % - Markeringsfarve5 3 2 5" xfId="7172" xr:uid="{00000000-0005-0000-0000-000030550000}"/>
    <cellStyle name="40 % - Markeringsfarve5 3 2 5 2" xfId="7173" xr:uid="{00000000-0005-0000-0000-000031550000}"/>
    <cellStyle name="40 % - Markeringsfarve5 3 2 5 2 2" xfId="7174" xr:uid="{00000000-0005-0000-0000-000032550000}"/>
    <cellStyle name="40 % - Markeringsfarve5 3 2 5 2 2 2" xfId="10922" xr:uid="{00000000-0005-0000-0000-000033550000}"/>
    <cellStyle name="40 % - Markeringsfarve5 3 2 5 2 2 2 2" xfId="18694" xr:uid="{00000000-0005-0000-0000-000034550000}"/>
    <cellStyle name="40 % - Markeringsfarve5 3 2 5 2 2 2 2 2" xfId="36645" xr:uid="{00000000-0005-0000-0000-000035550000}"/>
    <cellStyle name="40 % - Markeringsfarve5 3 2 5 2 2 2 3" xfId="29644" xr:uid="{00000000-0005-0000-0000-000036550000}"/>
    <cellStyle name="40 % - Markeringsfarve5 3 2 5 2 2 3" xfId="15599" xr:uid="{00000000-0005-0000-0000-000037550000}"/>
    <cellStyle name="40 % - Markeringsfarve5 3 2 5 2 2 3 2" xfId="33556" xr:uid="{00000000-0005-0000-0000-000038550000}"/>
    <cellStyle name="40 % - Markeringsfarve5 3 2 5 2 2 4" xfId="26554" xr:uid="{00000000-0005-0000-0000-000039550000}"/>
    <cellStyle name="40 % - Markeringsfarve5 3 2 5 2 3" xfId="9441" xr:uid="{00000000-0005-0000-0000-00003A550000}"/>
    <cellStyle name="40 % - Markeringsfarve5 3 2 5 2 3 2" xfId="17226" xr:uid="{00000000-0005-0000-0000-00003B550000}"/>
    <cellStyle name="40 % - Markeringsfarve5 3 2 5 2 3 2 2" xfId="35177" xr:uid="{00000000-0005-0000-0000-00003C550000}"/>
    <cellStyle name="40 % - Markeringsfarve5 3 2 5 2 3 3" xfId="28176" xr:uid="{00000000-0005-0000-0000-00003D550000}"/>
    <cellStyle name="40 % - Markeringsfarve5 3 2 5 2 4" xfId="15598" xr:uid="{00000000-0005-0000-0000-00003E550000}"/>
    <cellStyle name="40 % - Markeringsfarve5 3 2 5 2 4 2" xfId="33555" xr:uid="{00000000-0005-0000-0000-00003F550000}"/>
    <cellStyle name="40 % - Markeringsfarve5 3 2 5 2 5" xfId="26553" xr:uid="{00000000-0005-0000-0000-000040550000}"/>
    <cellStyle name="40 % - Markeringsfarve5 3 2 5 3" xfId="7175" xr:uid="{00000000-0005-0000-0000-000041550000}"/>
    <cellStyle name="40 % - Markeringsfarve5 3 2 5 3 2" xfId="10198" xr:uid="{00000000-0005-0000-0000-000042550000}"/>
    <cellStyle name="40 % - Markeringsfarve5 3 2 5 3 2 2" xfId="17979" xr:uid="{00000000-0005-0000-0000-000043550000}"/>
    <cellStyle name="40 % - Markeringsfarve5 3 2 5 3 2 2 2" xfId="35930" xr:uid="{00000000-0005-0000-0000-000044550000}"/>
    <cellStyle name="40 % - Markeringsfarve5 3 2 5 3 2 3" xfId="28929" xr:uid="{00000000-0005-0000-0000-000045550000}"/>
    <cellStyle name="40 % - Markeringsfarve5 3 2 5 3 3" xfId="15600" xr:uid="{00000000-0005-0000-0000-000046550000}"/>
    <cellStyle name="40 % - Markeringsfarve5 3 2 5 3 3 2" xfId="33557" xr:uid="{00000000-0005-0000-0000-000047550000}"/>
    <cellStyle name="40 % - Markeringsfarve5 3 2 5 3 4" xfId="26555" xr:uid="{00000000-0005-0000-0000-000048550000}"/>
    <cellStyle name="40 % - Markeringsfarve5 3 2 5 4" xfId="7176" xr:uid="{00000000-0005-0000-0000-000049550000}"/>
    <cellStyle name="40 % - Markeringsfarve5 3 2 5 4 2" xfId="11625" xr:uid="{00000000-0005-0000-0000-00004A550000}"/>
    <cellStyle name="40 % - Markeringsfarve5 3 2 5 4 2 2" xfId="19376" xr:uid="{00000000-0005-0000-0000-00004B550000}"/>
    <cellStyle name="40 % - Markeringsfarve5 3 2 5 4 2 2 2" xfId="37327" xr:uid="{00000000-0005-0000-0000-00004C550000}"/>
    <cellStyle name="40 % - Markeringsfarve5 3 2 5 4 2 3" xfId="30326" xr:uid="{00000000-0005-0000-0000-00004D550000}"/>
    <cellStyle name="40 % - Markeringsfarve5 3 2 5 4 3" xfId="15601" xr:uid="{00000000-0005-0000-0000-00004E550000}"/>
    <cellStyle name="40 % - Markeringsfarve5 3 2 5 4 3 2" xfId="33558" xr:uid="{00000000-0005-0000-0000-00004F550000}"/>
    <cellStyle name="40 % - Markeringsfarve5 3 2 5 4 4" xfId="26556" xr:uid="{00000000-0005-0000-0000-000050550000}"/>
    <cellStyle name="40 % - Markeringsfarve5 3 2 5 5" xfId="8895" xr:uid="{00000000-0005-0000-0000-000051550000}"/>
    <cellStyle name="40 % - Markeringsfarve5 3 2 5 5 2" xfId="16684" xr:uid="{00000000-0005-0000-0000-000052550000}"/>
    <cellStyle name="40 % - Markeringsfarve5 3 2 5 5 2 2" xfId="34635" xr:uid="{00000000-0005-0000-0000-000053550000}"/>
    <cellStyle name="40 % - Markeringsfarve5 3 2 5 5 3" xfId="27634" xr:uid="{00000000-0005-0000-0000-000054550000}"/>
    <cellStyle name="40 % - Markeringsfarve5 3 2 5 6" xfId="15597" xr:uid="{00000000-0005-0000-0000-000055550000}"/>
    <cellStyle name="40 % - Markeringsfarve5 3 2 5 6 2" xfId="33554" xr:uid="{00000000-0005-0000-0000-000056550000}"/>
    <cellStyle name="40 % - Markeringsfarve5 3 2 5 7" xfId="26552" xr:uid="{00000000-0005-0000-0000-000057550000}"/>
    <cellStyle name="40 % - Markeringsfarve5 3 2 6" xfId="7177" xr:uid="{00000000-0005-0000-0000-000058550000}"/>
    <cellStyle name="40 % - Markeringsfarve5 3 2 6 2" xfId="7178" xr:uid="{00000000-0005-0000-0000-000059550000}"/>
    <cellStyle name="40 % - Markeringsfarve5 3 2 6 2 2" xfId="7179" xr:uid="{00000000-0005-0000-0000-00005A550000}"/>
    <cellStyle name="40 % - Markeringsfarve5 3 2 6 2 2 2" xfId="11072" xr:uid="{00000000-0005-0000-0000-00005B550000}"/>
    <cellStyle name="40 % - Markeringsfarve5 3 2 6 2 2 2 2" xfId="18844" xr:uid="{00000000-0005-0000-0000-00005C550000}"/>
    <cellStyle name="40 % - Markeringsfarve5 3 2 6 2 2 2 2 2" xfId="36795" xr:uid="{00000000-0005-0000-0000-00005D550000}"/>
    <cellStyle name="40 % - Markeringsfarve5 3 2 6 2 2 2 3" xfId="29794" xr:uid="{00000000-0005-0000-0000-00005E550000}"/>
    <cellStyle name="40 % - Markeringsfarve5 3 2 6 2 2 3" xfId="15604" xr:uid="{00000000-0005-0000-0000-00005F550000}"/>
    <cellStyle name="40 % - Markeringsfarve5 3 2 6 2 2 3 2" xfId="33561" xr:uid="{00000000-0005-0000-0000-000060550000}"/>
    <cellStyle name="40 % - Markeringsfarve5 3 2 6 2 2 4" xfId="26559" xr:uid="{00000000-0005-0000-0000-000061550000}"/>
    <cellStyle name="40 % - Markeringsfarve5 3 2 6 2 3" xfId="9565" xr:uid="{00000000-0005-0000-0000-000062550000}"/>
    <cellStyle name="40 % - Markeringsfarve5 3 2 6 2 3 2" xfId="17350" xr:uid="{00000000-0005-0000-0000-000063550000}"/>
    <cellStyle name="40 % - Markeringsfarve5 3 2 6 2 3 2 2" xfId="35301" xr:uid="{00000000-0005-0000-0000-000064550000}"/>
    <cellStyle name="40 % - Markeringsfarve5 3 2 6 2 3 3" xfId="28300" xr:uid="{00000000-0005-0000-0000-000065550000}"/>
    <cellStyle name="40 % - Markeringsfarve5 3 2 6 2 4" xfId="15603" xr:uid="{00000000-0005-0000-0000-000066550000}"/>
    <cellStyle name="40 % - Markeringsfarve5 3 2 6 2 4 2" xfId="33560" xr:uid="{00000000-0005-0000-0000-000067550000}"/>
    <cellStyle name="40 % - Markeringsfarve5 3 2 6 2 5" xfId="26558" xr:uid="{00000000-0005-0000-0000-000068550000}"/>
    <cellStyle name="40 % - Markeringsfarve5 3 2 6 3" xfId="7180" xr:uid="{00000000-0005-0000-0000-000069550000}"/>
    <cellStyle name="40 % - Markeringsfarve5 3 2 6 3 2" xfId="10349" xr:uid="{00000000-0005-0000-0000-00006A550000}"/>
    <cellStyle name="40 % - Markeringsfarve5 3 2 6 3 2 2" xfId="18130" xr:uid="{00000000-0005-0000-0000-00006B550000}"/>
    <cellStyle name="40 % - Markeringsfarve5 3 2 6 3 2 2 2" xfId="36081" xr:uid="{00000000-0005-0000-0000-00006C550000}"/>
    <cellStyle name="40 % - Markeringsfarve5 3 2 6 3 2 3" xfId="29080" xr:uid="{00000000-0005-0000-0000-00006D550000}"/>
    <cellStyle name="40 % - Markeringsfarve5 3 2 6 3 3" xfId="15605" xr:uid="{00000000-0005-0000-0000-00006E550000}"/>
    <cellStyle name="40 % - Markeringsfarve5 3 2 6 3 3 2" xfId="33562" xr:uid="{00000000-0005-0000-0000-00006F550000}"/>
    <cellStyle name="40 % - Markeringsfarve5 3 2 6 3 4" xfId="26560" xr:uid="{00000000-0005-0000-0000-000070550000}"/>
    <cellStyle name="40 % - Markeringsfarve5 3 2 6 4" xfId="7181" xr:uid="{00000000-0005-0000-0000-000071550000}"/>
    <cellStyle name="40 % - Markeringsfarve5 3 2 6 4 2" xfId="11349" xr:uid="{00000000-0005-0000-0000-000072550000}"/>
    <cellStyle name="40 % - Markeringsfarve5 3 2 6 4 2 2" xfId="19112" xr:uid="{00000000-0005-0000-0000-000073550000}"/>
    <cellStyle name="40 % - Markeringsfarve5 3 2 6 4 2 2 2" xfId="37063" xr:uid="{00000000-0005-0000-0000-000074550000}"/>
    <cellStyle name="40 % - Markeringsfarve5 3 2 6 4 2 3" xfId="30062" xr:uid="{00000000-0005-0000-0000-000075550000}"/>
    <cellStyle name="40 % - Markeringsfarve5 3 2 6 4 3" xfId="15606" xr:uid="{00000000-0005-0000-0000-000076550000}"/>
    <cellStyle name="40 % - Markeringsfarve5 3 2 6 4 3 2" xfId="33563" xr:uid="{00000000-0005-0000-0000-000077550000}"/>
    <cellStyle name="40 % - Markeringsfarve5 3 2 6 4 4" xfId="26561" xr:uid="{00000000-0005-0000-0000-000078550000}"/>
    <cellStyle name="40 % - Markeringsfarve5 3 2 6 5" xfId="8896" xr:uid="{00000000-0005-0000-0000-000079550000}"/>
    <cellStyle name="40 % - Markeringsfarve5 3 2 6 5 2" xfId="16685" xr:uid="{00000000-0005-0000-0000-00007A550000}"/>
    <cellStyle name="40 % - Markeringsfarve5 3 2 6 5 2 2" xfId="34636" xr:uid="{00000000-0005-0000-0000-00007B550000}"/>
    <cellStyle name="40 % - Markeringsfarve5 3 2 6 5 3" xfId="27635" xr:uid="{00000000-0005-0000-0000-00007C550000}"/>
    <cellStyle name="40 % - Markeringsfarve5 3 2 6 6" xfId="15602" xr:uid="{00000000-0005-0000-0000-00007D550000}"/>
    <cellStyle name="40 % - Markeringsfarve5 3 2 6 6 2" xfId="33559" xr:uid="{00000000-0005-0000-0000-00007E550000}"/>
    <cellStyle name="40 % - Markeringsfarve5 3 2 6 7" xfId="26557" xr:uid="{00000000-0005-0000-0000-00007F550000}"/>
    <cellStyle name="40 % - Markeringsfarve5 3 2 7" xfId="7182" xr:uid="{00000000-0005-0000-0000-000080550000}"/>
    <cellStyle name="40 % - Markeringsfarve5 3 2 7 2" xfId="7183" xr:uid="{00000000-0005-0000-0000-000081550000}"/>
    <cellStyle name="40 % - Markeringsfarve5 3 2 7 2 2" xfId="10448" xr:uid="{00000000-0005-0000-0000-000082550000}"/>
    <cellStyle name="40 % - Markeringsfarve5 3 2 7 2 2 2" xfId="18220" xr:uid="{00000000-0005-0000-0000-000083550000}"/>
    <cellStyle name="40 % - Markeringsfarve5 3 2 7 2 2 2 2" xfId="36171" xr:uid="{00000000-0005-0000-0000-000084550000}"/>
    <cellStyle name="40 % - Markeringsfarve5 3 2 7 2 2 3" xfId="29170" xr:uid="{00000000-0005-0000-0000-000085550000}"/>
    <cellStyle name="40 % - Markeringsfarve5 3 2 7 2 3" xfId="15608" xr:uid="{00000000-0005-0000-0000-000086550000}"/>
    <cellStyle name="40 % - Markeringsfarve5 3 2 7 2 3 2" xfId="33565" xr:uid="{00000000-0005-0000-0000-000087550000}"/>
    <cellStyle name="40 % - Markeringsfarve5 3 2 7 2 4" xfId="26563" xr:uid="{00000000-0005-0000-0000-000088550000}"/>
    <cellStyle name="40 % - Markeringsfarve5 3 2 7 3" xfId="9041" xr:uid="{00000000-0005-0000-0000-000089550000}"/>
    <cellStyle name="40 % - Markeringsfarve5 3 2 7 3 2" xfId="16829" xr:uid="{00000000-0005-0000-0000-00008A550000}"/>
    <cellStyle name="40 % - Markeringsfarve5 3 2 7 3 2 2" xfId="34780" xr:uid="{00000000-0005-0000-0000-00008B550000}"/>
    <cellStyle name="40 % - Markeringsfarve5 3 2 7 3 3" xfId="27779" xr:uid="{00000000-0005-0000-0000-00008C550000}"/>
    <cellStyle name="40 % - Markeringsfarve5 3 2 7 4" xfId="15607" xr:uid="{00000000-0005-0000-0000-00008D550000}"/>
    <cellStyle name="40 % - Markeringsfarve5 3 2 7 4 2" xfId="33564" xr:uid="{00000000-0005-0000-0000-00008E550000}"/>
    <cellStyle name="40 % - Markeringsfarve5 3 2 7 5" xfId="26562" xr:uid="{00000000-0005-0000-0000-00008F550000}"/>
    <cellStyle name="40 % - Markeringsfarve5 3 2 8" xfId="7184" xr:uid="{00000000-0005-0000-0000-000090550000}"/>
    <cellStyle name="40 % - Markeringsfarve5 3 2 8 2" xfId="9676" xr:uid="{00000000-0005-0000-0000-000091550000}"/>
    <cellStyle name="40 % - Markeringsfarve5 3 2 8 2 2" xfId="17458" xr:uid="{00000000-0005-0000-0000-000092550000}"/>
    <cellStyle name="40 % - Markeringsfarve5 3 2 8 2 2 2" xfId="35409" xr:uid="{00000000-0005-0000-0000-000093550000}"/>
    <cellStyle name="40 % - Markeringsfarve5 3 2 8 2 3" xfId="28408" xr:uid="{00000000-0005-0000-0000-000094550000}"/>
    <cellStyle name="40 % - Markeringsfarve5 3 2 8 3" xfId="15609" xr:uid="{00000000-0005-0000-0000-000095550000}"/>
    <cellStyle name="40 % - Markeringsfarve5 3 2 8 3 2" xfId="33566" xr:uid="{00000000-0005-0000-0000-000096550000}"/>
    <cellStyle name="40 % - Markeringsfarve5 3 2 8 4" xfId="26564" xr:uid="{00000000-0005-0000-0000-000097550000}"/>
    <cellStyle name="40 % - Markeringsfarve5 3 2 9" xfId="7185" xr:uid="{00000000-0005-0000-0000-000098550000}"/>
    <cellStyle name="40 % - Markeringsfarve5 3 2 9 2" xfId="11111" xr:uid="{00000000-0005-0000-0000-000099550000}"/>
    <cellStyle name="40 % - Markeringsfarve5 3 2 9 2 2" xfId="18879" xr:uid="{00000000-0005-0000-0000-00009A550000}"/>
    <cellStyle name="40 % - Markeringsfarve5 3 2 9 2 2 2" xfId="36830" xr:uid="{00000000-0005-0000-0000-00009B550000}"/>
    <cellStyle name="40 % - Markeringsfarve5 3 2 9 2 3" xfId="29829" xr:uid="{00000000-0005-0000-0000-00009C550000}"/>
    <cellStyle name="40 % - Markeringsfarve5 3 2 9 3" xfId="15610" xr:uid="{00000000-0005-0000-0000-00009D550000}"/>
    <cellStyle name="40 % - Markeringsfarve5 3 2 9 3 2" xfId="33567" xr:uid="{00000000-0005-0000-0000-00009E550000}"/>
    <cellStyle name="40 % - Markeringsfarve5 3 2 9 4" xfId="26565" xr:uid="{00000000-0005-0000-0000-00009F550000}"/>
    <cellStyle name="40 % - Markeringsfarve5 3 3" xfId="7186" xr:uid="{00000000-0005-0000-0000-0000A0550000}"/>
    <cellStyle name="40 % - Markeringsfarve5 3 3 10" xfId="8897" xr:uid="{00000000-0005-0000-0000-0000A1550000}"/>
    <cellStyle name="40 % - Markeringsfarve5 3 3 10 2" xfId="16686" xr:uid="{00000000-0005-0000-0000-0000A2550000}"/>
    <cellStyle name="40 % - Markeringsfarve5 3 3 10 2 2" xfId="34637" xr:uid="{00000000-0005-0000-0000-0000A3550000}"/>
    <cellStyle name="40 % - Markeringsfarve5 3 3 10 3" xfId="27636" xr:uid="{00000000-0005-0000-0000-0000A4550000}"/>
    <cellStyle name="40 % - Markeringsfarve5 3 3 11" xfId="15611" xr:uid="{00000000-0005-0000-0000-0000A5550000}"/>
    <cellStyle name="40 % - Markeringsfarve5 3 3 11 2" xfId="33568" xr:uid="{00000000-0005-0000-0000-0000A6550000}"/>
    <cellStyle name="40 % - Markeringsfarve5 3 3 12" xfId="26566" xr:uid="{00000000-0005-0000-0000-0000A7550000}"/>
    <cellStyle name="40 % - Markeringsfarve5 3 3 2" xfId="7187" xr:uid="{00000000-0005-0000-0000-0000A8550000}"/>
    <cellStyle name="40 % - Markeringsfarve5 3 3 2 2" xfId="7188" xr:uid="{00000000-0005-0000-0000-0000A9550000}"/>
    <cellStyle name="40 % - Markeringsfarve5 3 3 2 2 2" xfId="7189" xr:uid="{00000000-0005-0000-0000-0000AA550000}"/>
    <cellStyle name="40 % - Markeringsfarve5 3 3 2 2 2 2" xfId="10606" xr:uid="{00000000-0005-0000-0000-0000AB550000}"/>
    <cellStyle name="40 % - Markeringsfarve5 3 3 2 2 2 2 2" xfId="18378" xr:uid="{00000000-0005-0000-0000-0000AC550000}"/>
    <cellStyle name="40 % - Markeringsfarve5 3 3 2 2 2 2 2 2" xfId="36329" xr:uid="{00000000-0005-0000-0000-0000AD550000}"/>
    <cellStyle name="40 % - Markeringsfarve5 3 3 2 2 2 2 3" xfId="29328" xr:uid="{00000000-0005-0000-0000-0000AE550000}"/>
    <cellStyle name="40 % - Markeringsfarve5 3 3 2 2 2 3" xfId="15614" xr:uid="{00000000-0005-0000-0000-0000AF550000}"/>
    <cellStyle name="40 % - Markeringsfarve5 3 3 2 2 2 3 2" xfId="33571" xr:uid="{00000000-0005-0000-0000-0000B0550000}"/>
    <cellStyle name="40 % - Markeringsfarve5 3 3 2 2 2 4" xfId="26569" xr:uid="{00000000-0005-0000-0000-0000B1550000}"/>
    <cellStyle name="40 % - Markeringsfarve5 3 3 2 2 3" xfId="9173" xr:uid="{00000000-0005-0000-0000-0000B2550000}"/>
    <cellStyle name="40 % - Markeringsfarve5 3 3 2 2 3 2" xfId="16961" xr:uid="{00000000-0005-0000-0000-0000B3550000}"/>
    <cellStyle name="40 % - Markeringsfarve5 3 3 2 2 3 2 2" xfId="34912" xr:uid="{00000000-0005-0000-0000-0000B4550000}"/>
    <cellStyle name="40 % - Markeringsfarve5 3 3 2 2 3 3" xfId="27911" xr:uid="{00000000-0005-0000-0000-0000B5550000}"/>
    <cellStyle name="40 % - Markeringsfarve5 3 3 2 2 4" xfId="15613" xr:uid="{00000000-0005-0000-0000-0000B6550000}"/>
    <cellStyle name="40 % - Markeringsfarve5 3 3 2 2 4 2" xfId="33570" xr:uid="{00000000-0005-0000-0000-0000B7550000}"/>
    <cellStyle name="40 % - Markeringsfarve5 3 3 2 2 5" xfId="26568" xr:uid="{00000000-0005-0000-0000-0000B8550000}"/>
    <cellStyle name="40 % - Markeringsfarve5 3 3 2 3" xfId="7190" xr:uid="{00000000-0005-0000-0000-0000B9550000}"/>
    <cellStyle name="40 % - Markeringsfarve5 3 3 2 3 2" xfId="9836" xr:uid="{00000000-0005-0000-0000-0000BA550000}"/>
    <cellStyle name="40 % - Markeringsfarve5 3 3 2 3 2 2" xfId="17618" xr:uid="{00000000-0005-0000-0000-0000BB550000}"/>
    <cellStyle name="40 % - Markeringsfarve5 3 3 2 3 2 2 2" xfId="35569" xr:uid="{00000000-0005-0000-0000-0000BC550000}"/>
    <cellStyle name="40 % - Markeringsfarve5 3 3 2 3 2 3" xfId="28568" xr:uid="{00000000-0005-0000-0000-0000BD550000}"/>
    <cellStyle name="40 % - Markeringsfarve5 3 3 2 3 3" xfId="15615" xr:uid="{00000000-0005-0000-0000-0000BE550000}"/>
    <cellStyle name="40 % - Markeringsfarve5 3 3 2 3 3 2" xfId="33572" xr:uid="{00000000-0005-0000-0000-0000BF550000}"/>
    <cellStyle name="40 % - Markeringsfarve5 3 3 2 3 4" xfId="26570" xr:uid="{00000000-0005-0000-0000-0000C0550000}"/>
    <cellStyle name="40 % - Markeringsfarve5 3 3 2 4" xfId="7191" xr:uid="{00000000-0005-0000-0000-0000C1550000}"/>
    <cellStyle name="40 % - Markeringsfarve5 3 3 2 4 2" xfId="11308" xr:uid="{00000000-0005-0000-0000-0000C2550000}"/>
    <cellStyle name="40 % - Markeringsfarve5 3 3 2 4 2 2" xfId="19072" xr:uid="{00000000-0005-0000-0000-0000C3550000}"/>
    <cellStyle name="40 % - Markeringsfarve5 3 3 2 4 2 2 2" xfId="37023" xr:uid="{00000000-0005-0000-0000-0000C4550000}"/>
    <cellStyle name="40 % - Markeringsfarve5 3 3 2 4 2 3" xfId="30022" xr:uid="{00000000-0005-0000-0000-0000C5550000}"/>
    <cellStyle name="40 % - Markeringsfarve5 3 3 2 4 3" xfId="15616" xr:uid="{00000000-0005-0000-0000-0000C6550000}"/>
    <cellStyle name="40 % - Markeringsfarve5 3 3 2 4 3 2" xfId="33573" xr:uid="{00000000-0005-0000-0000-0000C7550000}"/>
    <cellStyle name="40 % - Markeringsfarve5 3 3 2 4 4" xfId="26571" xr:uid="{00000000-0005-0000-0000-0000C8550000}"/>
    <cellStyle name="40 % - Markeringsfarve5 3 3 2 5" xfId="8898" xr:uid="{00000000-0005-0000-0000-0000C9550000}"/>
    <cellStyle name="40 % - Markeringsfarve5 3 3 2 5 2" xfId="16687" xr:uid="{00000000-0005-0000-0000-0000CA550000}"/>
    <cellStyle name="40 % - Markeringsfarve5 3 3 2 5 2 2" xfId="34638" xr:uid="{00000000-0005-0000-0000-0000CB550000}"/>
    <cellStyle name="40 % - Markeringsfarve5 3 3 2 5 3" xfId="27637" xr:uid="{00000000-0005-0000-0000-0000CC550000}"/>
    <cellStyle name="40 % - Markeringsfarve5 3 3 2 6" xfId="15612" xr:uid="{00000000-0005-0000-0000-0000CD550000}"/>
    <cellStyle name="40 % - Markeringsfarve5 3 3 2 6 2" xfId="33569" xr:uid="{00000000-0005-0000-0000-0000CE550000}"/>
    <cellStyle name="40 % - Markeringsfarve5 3 3 2 7" xfId="26567" xr:uid="{00000000-0005-0000-0000-0000CF550000}"/>
    <cellStyle name="40 % - Markeringsfarve5 3 3 3" xfId="7192" xr:uid="{00000000-0005-0000-0000-0000D0550000}"/>
    <cellStyle name="40 % - Markeringsfarve5 3 3 3 2" xfId="7193" xr:uid="{00000000-0005-0000-0000-0000D1550000}"/>
    <cellStyle name="40 % - Markeringsfarve5 3 3 3 2 2" xfId="7194" xr:uid="{00000000-0005-0000-0000-0000D2550000}"/>
    <cellStyle name="40 % - Markeringsfarve5 3 3 3 2 2 2" xfId="10719" xr:uid="{00000000-0005-0000-0000-0000D3550000}"/>
    <cellStyle name="40 % - Markeringsfarve5 3 3 3 2 2 2 2" xfId="18491" xr:uid="{00000000-0005-0000-0000-0000D4550000}"/>
    <cellStyle name="40 % - Markeringsfarve5 3 3 3 2 2 2 2 2" xfId="36442" xr:uid="{00000000-0005-0000-0000-0000D5550000}"/>
    <cellStyle name="40 % - Markeringsfarve5 3 3 3 2 2 2 3" xfId="29441" xr:uid="{00000000-0005-0000-0000-0000D6550000}"/>
    <cellStyle name="40 % - Markeringsfarve5 3 3 3 2 2 3" xfId="15619" xr:uid="{00000000-0005-0000-0000-0000D7550000}"/>
    <cellStyle name="40 % - Markeringsfarve5 3 3 3 2 2 3 2" xfId="33576" xr:uid="{00000000-0005-0000-0000-0000D8550000}"/>
    <cellStyle name="40 % - Markeringsfarve5 3 3 3 2 2 4" xfId="26574" xr:uid="{00000000-0005-0000-0000-0000D9550000}"/>
    <cellStyle name="40 % - Markeringsfarve5 3 3 3 2 3" xfId="9265" xr:uid="{00000000-0005-0000-0000-0000DA550000}"/>
    <cellStyle name="40 % - Markeringsfarve5 3 3 3 2 3 2" xfId="17053" xr:uid="{00000000-0005-0000-0000-0000DB550000}"/>
    <cellStyle name="40 % - Markeringsfarve5 3 3 3 2 3 2 2" xfId="35004" xr:uid="{00000000-0005-0000-0000-0000DC550000}"/>
    <cellStyle name="40 % - Markeringsfarve5 3 3 3 2 3 3" xfId="28003" xr:uid="{00000000-0005-0000-0000-0000DD550000}"/>
    <cellStyle name="40 % - Markeringsfarve5 3 3 3 2 4" xfId="15618" xr:uid="{00000000-0005-0000-0000-0000DE550000}"/>
    <cellStyle name="40 % - Markeringsfarve5 3 3 3 2 4 2" xfId="33575" xr:uid="{00000000-0005-0000-0000-0000DF550000}"/>
    <cellStyle name="40 % - Markeringsfarve5 3 3 3 2 5" xfId="26573" xr:uid="{00000000-0005-0000-0000-0000E0550000}"/>
    <cellStyle name="40 % - Markeringsfarve5 3 3 3 3" xfId="7195" xr:uid="{00000000-0005-0000-0000-0000E1550000}"/>
    <cellStyle name="40 % - Markeringsfarve5 3 3 3 3 2" xfId="9949" xr:uid="{00000000-0005-0000-0000-0000E2550000}"/>
    <cellStyle name="40 % - Markeringsfarve5 3 3 3 3 2 2" xfId="17731" xr:uid="{00000000-0005-0000-0000-0000E3550000}"/>
    <cellStyle name="40 % - Markeringsfarve5 3 3 3 3 2 2 2" xfId="35682" xr:uid="{00000000-0005-0000-0000-0000E4550000}"/>
    <cellStyle name="40 % - Markeringsfarve5 3 3 3 3 2 3" xfId="28681" xr:uid="{00000000-0005-0000-0000-0000E5550000}"/>
    <cellStyle name="40 % - Markeringsfarve5 3 3 3 3 3" xfId="15620" xr:uid="{00000000-0005-0000-0000-0000E6550000}"/>
    <cellStyle name="40 % - Markeringsfarve5 3 3 3 3 3 2" xfId="33577" xr:uid="{00000000-0005-0000-0000-0000E7550000}"/>
    <cellStyle name="40 % - Markeringsfarve5 3 3 3 3 4" xfId="26575" xr:uid="{00000000-0005-0000-0000-0000E8550000}"/>
    <cellStyle name="40 % - Markeringsfarve5 3 3 3 4" xfId="7196" xr:uid="{00000000-0005-0000-0000-0000E9550000}"/>
    <cellStyle name="40 % - Markeringsfarve5 3 3 3 4 2" xfId="11527" xr:uid="{00000000-0005-0000-0000-0000EA550000}"/>
    <cellStyle name="40 % - Markeringsfarve5 3 3 3 4 2 2" xfId="19281" xr:uid="{00000000-0005-0000-0000-0000EB550000}"/>
    <cellStyle name="40 % - Markeringsfarve5 3 3 3 4 2 2 2" xfId="37232" xr:uid="{00000000-0005-0000-0000-0000EC550000}"/>
    <cellStyle name="40 % - Markeringsfarve5 3 3 3 4 2 3" xfId="30231" xr:uid="{00000000-0005-0000-0000-0000ED550000}"/>
    <cellStyle name="40 % - Markeringsfarve5 3 3 3 4 3" xfId="15621" xr:uid="{00000000-0005-0000-0000-0000EE550000}"/>
    <cellStyle name="40 % - Markeringsfarve5 3 3 3 4 3 2" xfId="33578" xr:uid="{00000000-0005-0000-0000-0000EF550000}"/>
    <cellStyle name="40 % - Markeringsfarve5 3 3 3 4 4" xfId="26576" xr:uid="{00000000-0005-0000-0000-0000F0550000}"/>
    <cellStyle name="40 % - Markeringsfarve5 3 3 3 5" xfId="8899" xr:uid="{00000000-0005-0000-0000-0000F1550000}"/>
    <cellStyle name="40 % - Markeringsfarve5 3 3 3 5 2" xfId="16688" xr:uid="{00000000-0005-0000-0000-0000F2550000}"/>
    <cellStyle name="40 % - Markeringsfarve5 3 3 3 5 2 2" xfId="34639" xr:uid="{00000000-0005-0000-0000-0000F3550000}"/>
    <cellStyle name="40 % - Markeringsfarve5 3 3 3 5 3" xfId="27638" xr:uid="{00000000-0005-0000-0000-0000F4550000}"/>
    <cellStyle name="40 % - Markeringsfarve5 3 3 3 6" xfId="15617" xr:uid="{00000000-0005-0000-0000-0000F5550000}"/>
    <cellStyle name="40 % - Markeringsfarve5 3 3 3 6 2" xfId="33574" xr:uid="{00000000-0005-0000-0000-0000F6550000}"/>
    <cellStyle name="40 % - Markeringsfarve5 3 3 3 7" xfId="26572" xr:uid="{00000000-0005-0000-0000-0000F7550000}"/>
    <cellStyle name="40 % - Markeringsfarve5 3 3 4" xfId="7197" xr:uid="{00000000-0005-0000-0000-0000F8550000}"/>
    <cellStyle name="40 % - Markeringsfarve5 3 3 4 2" xfId="7198" xr:uid="{00000000-0005-0000-0000-0000F9550000}"/>
    <cellStyle name="40 % - Markeringsfarve5 3 3 4 2 2" xfId="7199" xr:uid="{00000000-0005-0000-0000-0000FA550000}"/>
    <cellStyle name="40 % - Markeringsfarve5 3 3 4 2 2 2" xfId="10844" xr:uid="{00000000-0005-0000-0000-0000FB550000}"/>
    <cellStyle name="40 % - Markeringsfarve5 3 3 4 2 2 2 2" xfId="18616" xr:uid="{00000000-0005-0000-0000-0000FC550000}"/>
    <cellStyle name="40 % - Markeringsfarve5 3 3 4 2 2 2 2 2" xfId="36567" xr:uid="{00000000-0005-0000-0000-0000FD550000}"/>
    <cellStyle name="40 % - Markeringsfarve5 3 3 4 2 2 2 3" xfId="29566" xr:uid="{00000000-0005-0000-0000-0000FE550000}"/>
    <cellStyle name="40 % - Markeringsfarve5 3 3 4 2 2 3" xfId="15624" xr:uid="{00000000-0005-0000-0000-0000FF550000}"/>
    <cellStyle name="40 % - Markeringsfarve5 3 3 4 2 2 3 2" xfId="33581" xr:uid="{00000000-0005-0000-0000-000000560000}"/>
    <cellStyle name="40 % - Markeringsfarve5 3 3 4 2 2 4" xfId="26579" xr:uid="{00000000-0005-0000-0000-000001560000}"/>
    <cellStyle name="40 % - Markeringsfarve5 3 3 4 2 3" xfId="9375" xr:uid="{00000000-0005-0000-0000-000002560000}"/>
    <cellStyle name="40 % - Markeringsfarve5 3 3 4 2 3 2" xfId="17160" xr:uid="{00000000-0005-0000-0000-000003560000}"/>
    <cellStyle name="40 % - Markeringsfarve5 3 3 4 2 3 2 2" xfId="35111" xr:uid="{00000000-0005-0000-0000-000004560000}"/>
    <cellStyle name="40 % - Markeringsfarve5 3 3 4 2 3 3" xfId="28110" xr:uid="{00000000-0005-0000-0000-000005560000}"/>
    <cellStyle name="40 % - Markeringsfarve5 3 3 4 2 4" xfId="15623" xr:uid="{00000000-0005-0000-0000-000006560000}"/>
    <cellStyle name="40 % - Markeringsfarve5 3 3 4 2 4 2" xfId="33580" xr:uid="{00000000-0005-0000-0000-000007560000}"/>
    <cellStyle name="40 % - Markeringsfarve5 3 3 4 2 5" xfId="26578" xr:uid="{00000000-0005-0000-0000-000008560000}"/>
    <cellStyle name="40 % - Markeringsfarve5 3 3 4 3" xfId="7200" xr:uid="{00000000-0005-0000-0000-000009560000}"/>
    <cellStyle name="40 % - Markeringsfarve5 3 3 4 3 2" xfId="10120" xr:uid="{00000000-0005-0000-0000-00000A560000}"/>
    <cellStyle name="40 % - Markeringsfarve5 3 3 4 3 2 2" xfId="17901" xr:uid="{00000000-0005-0000-0000-00000B560000}"/>
    <cellStyle name="40 % - Markeringsfarve5 3 3 4 3 2 2 2" xfId="35852" xr:uid="{00000000-0005-0000-0000-00000C560000}"/>
    <cellStyle name="40 % - Markeringsfarve5 3 3 4 3 2 3" xfId="28851" xr:uid="{00000000-0005-0000-0000-00000D560000}"/>
    <cellStyle name="40 % - Markeringsfarve5 3 3 4 3 3" xfId="15625" xr:uid="{00000000-0005-0000-0000-00000E560000}"/>
    <cellStyle name="40 % - Markeringsfarve5 3 3 4 3 3 2" xfId="33582" xr:uid="{00000000-0005-0000-0000-00000F560000}"/>
    <cellStyle name="40 % - Markeringsfarve5 3 3 4 3 4" xfId="26580" xr:uid="{00000000-0005-0000-0000-000010560000}"/>
    <cellStyle name="40 % - Markeringsfarve5 3 3 4 4" xfId="7201" xr:uid="{00000000-0005-0000-0000-000011560000}"/>
    <cellStyle name="40 % - Markeringsfarve5 3 3 4 4 2" xfId="11177" xr:uid="{00000000-0005-0000-0000-000012560000}"/>
    <cellStyle name="40 % - Markeringsfarve5 3 3 4 4 2 2" xfId="18942" xr:uid="{00000000-0005-0000-0000-000013560000}"/>
    <cellStyle name="40 % - Markeringsfarve5 3 3 4 4 2 2 2" xfId="36893" xr:uid="{00000000-0005-0000-0000-000014560000}"/>
    <cellStyle name="40 % - Markeringsfarve5 3 3 4 4 2 3" xfId="29892" xr:uid="{00000000-0005-0000-0000-000015560000}"/>
    <cellStyle name="40 % - Markeringsfarve5 3 3 4 4 3" xfId="15626" xr:uid="{00000000-0005-0000-0000-000016560000}"/>
    <cellStyle name="40 % - Markeringsfarve5 3 3 4 4 3 2" xfId="33583" xr:uid="{00000000-0005-0000-0000-000017560000}"/>
    <cellStyle name="40 % - Markeringsfarve5 3 3 4 4 4" xfId="26581" xr:uid="{00000000-0005-0000-0000-000018560000}"/>
    <cellStyle name="40 % - Markeringsfarve5 3 3 4 5" xfId="8900" xr:uid="{00000000-0005-0000-0000-000019560000}"/>
    <cellStyle name="40 % - Markeringsfarve5 3 3 4 5 2" xfId="16689" xr:uid="{00000000-0005-0000-0000-00001A560000}"/>
    <cellStyle name="40 % - Markeringsfarve5 3 3 4 5 2 2" xfId="34640" xr:uid="{00000000-0005-0000-0000-00001B560000}"/>
    <cellStyle name="40 % - Markeringsfarve5 3 3 4 5 3" xfId="27639" xr:uid="{00000000-0005-0000-0000-00001C560000}"/>
    <cellStyle name="40 % - Markeringsfarve5 3 3 4 6" xfId="15622" xr:uid="{00000000-0005-0000-0000-00001D560000}"/>
    <cellStyle name="40 % - Markeringsfarve5 3 3 4 6 2" xfId="33579" xr:uid="{00000000-0005-0000-0000-00001E560000}"/>
    <cellStyle name="40 % - Markeringsfarve5 3 3 4 7" xfId="26577" xr:uid="{00000000-0005-0000-0000-00001F560000}"/>
    <cellStyle name="40 % - Markeringsfarve5 3 3 5" xfId="7202" xr:uid="{00000000-0005-0000-0000-000020560000}"/>
    <cellStyle name="40 % - Markeringsfarve5 3 3 5 2" xfId="7203" xr:uid="{00000000-0005-0000-0000-000021560000}"/>
    <cellStyle name="40 % - Markeringsfarve5 3 3 5 2 2" xfId="7204" xr:uid="{00000000-0005-0000-0000-000022560000}"/>
    <cellStyle name="40 % - Markeringsfarve5 3 3 5 2 2 2" xfId="10961" xr:uid="{00000000-0005-0000-0000-000023560000}"/>
    <cellStyle name="40 % - Markeringsfarve5 3 3 5 2 2 2 2" xfId="18733" xr:uid="{00000000-0005-0000-0000-000024560000}"/>
    <cellStyle name="40 % - Markeringsfarve5 3 3 5 2 2 2 2 2" xfId="36684" xr:uid="{00000000-0005-0000-0000-000025560000}"/>
    <cellStyle name="40 % - Markeringsfarve5 3 3 5 2 2 2 3" xfId="29683" xr:uid="{00000000-0005-0000-0000-000026560000}"/>
    <cellStyle name="40 % - Markeringsfarve5 3 3 5 2 2 3" xfId="15629" xr:uid="{00000000-0005-0000-0000-000027560000}"/>
    <cellStyle name="40 % - Markeringsfarve5 3 3 5 2 2 3 2" xfId="33586" xr:uid="{00000000-0005-0000-0000-000028560000}"/>
    <cellStyle name="40 % - Markeringsfarve5 3 3 5 2 2 4" xfId="26584" xr:uid="{00000000-0005-0000-0000-000029560000}"/>
    <cellStyle name="40 % - Markeringsfarve5 3 3 5 2 3" xfId="9474" xr:uid="{00000000-0005-0000-0000-00002A560000}"/>
    <cellStyle name="40 % - Markeringsfarve5 3 3 5 2 3 2" xfId="17259" xr:uid="{00000000-0005-0000-0000-00002B560000}"/>
    <cellStyle name="40 % - Markeringsfarve5 3 3 5 2 3 2 2" xfId="35210" xr:uid="{00000000-0005-0000-0000-00002C560000}"/>
    <cellStyle name="40 % - Markeringsfarve5 3 3 5 2 3 3" xfId="28209" xr:uid="{00000000-0005-0000-0000-00002D560000}"/>
    <cellStyle name="40 % - Markeringsfarve5 3 3 5 2 4" xfId="15628" xr:uid="{00000000-0005-0000-0000-00002E560000}"/>
    <cellStyle name="40 % - Markeringsfarve5 3 3 5 2 4 2" xfId="33585" xr:uid="{00000000-0005-0000-0000-00002F560000}"/>
    <cellStyle name="40 % - Markeringsfarve5 3 3 5 2 5" xfId="26583" xr:uid="{00000000-0005-0000-0000-000030560000}"/>
    <cellStyle name="40 % - Markeringsfarve5 3 3 5 3" xfId="7205" xr:uid="{00000000-0005-0000-0000-000031560000}"/>
    <cellStyle name="40 % - Markeringsfarve5 3 3 5 3 2" xfId="10237" xr:uid="{00000000-0005-0000-0000-000032560000}"/>
    <cellStyle name="40 % - Markeringsfarve5 3 3 5 3 2 2" xfId="18018" xr:uid="{00000000-0005-0000-0000-000033560000}"/>
    <cellStyle name="40 % - Markeringsfarve5 3 3 5 3 2 2 2" xfId="35969" xr:uid="{00000000-0005-0000-0000-000034560000}"/>
    <cellStyle name="40 % - Markeringsfarve5 3 3 5 3 2 3" xfId="28968" xr:uid="{00000000-0005-0000-0000-000035560000}"/>
    <cellStyle name="40 % - Markeringsfarve5 3 3 5 3 3" xfId="15630" xr:uid="{00000000-0005-0000-0000-000036560000}"/>
    <cellStyle name="40 % - Markeringsfarve5 3 3 5 3 3 2" xfId="33587" xr:uid="{00000000-0005-0000-0000-000037560000}"/>
    <cellStyle name="40 % - Markeringsfarve5 3 3 5 3 4" xfId="26585" xr:uid="{00000000-0005-0000-0000-000038560000}"/>
    <cellStyle name="40 % - Markeringsfarve5 3 3 5 4" xfId="7206" xr:uid="{00000000-0005-0000-0000-000039560000}"/>
    <cellStyle name="40 % - Markeringsfarve5 3 3 5 4 2" xfId="11492" xr:uid="{00000000-0005-0000-0000-00003A560000}"/>
    <cellStyle name="40 % - Markeringsfarve5 3 3 5 4 2 2" xfId="19250" xr:uid="{00000000-0005-0000-0000-00003B560000}"/>
    <cellStyle name="40 % - Markeringsfarve5 3 3 5 4 2 2 2" xfId="37201" xr:uid="{00000000-0005-0000-0000-00003C560000}"/>
    <cellStyle name="40 % - Markeringsfarve5 3 3 5 4 2 3" xfId="30200" xr:uid="{00000000-0005-0000-0000-00003D560000}"/>
    <cellStyle name="40 % - Markeringsfarve5 3 3 5 4 3" xfId="15631" xr:uid="{00000000-0005-0000-0000-00003E560000}"/>
    <cellStyle name="40 % - Markeringsfarve5 3 3 5 4 3 2" xfId="33588" xr:uid="{00000000-0005-0000-0000-00003F560000}"/>
    <cellStyle name="40 % - Markeringsfarve5 3 3 5 4 4" xfId="26586" xr:uid="{00000000-0005-0000-0000-000040560000}"/>
    <cellStyle name="40 % - Markeringsfarve5 3 3 5 5" xfId="8901" xr:uid="{00000000-0005-0000-0000-000041560000}"/>
    <cellStyle name="40 % - Markeringsfarve5 3 3 5 5 2" xfId="16690" xr:uid="{00000000-0005-0000-0000-000042560000}"/>
    <cellStyle name="40 % - Markeringsfarve5 3 3 5 5 2 2" xfId="34641" xr:uid="{00000000-0005-0000-0000-000043560000}"/>
    <cellStyle name="40 % - Markeringsfarve5 3 3 5 5 3" xfId="27640" xr:uid="{00000000-0005-0000-0000-000044560000}"/>
    <cellStyle name="40 % - Markeringsfarve5 3 3 5 6" xfId="15627" xr:uid="{00000000-0005-0000-0000-000045560000}"/>
    <cellStyle name="40 % - Markeringsfarve5 3 3 5 6 2" xfId="33584" xr:uid="{00000000-0005-0000-0000-000046560000}"/>
    <cellStyle name="40 % - Markeringsfarve5 3 3 5 7" xfId="26582" xr:uid="{00000000-0005-0000-0000-000047560000}"/>
    <cellStyle name="40 % - Markeringsfarve5 3 3 6" xfId="7207" xr:uid="{00000000-0005-0000-0000-000048560000}"/>
    <cellStyle name="40 % - Markeringsfarve5 3 3 6 2" xfId="7208" xr:uid="{00000000-0005-0000-0000-000049560000}"/>
    <cellStyle name="40 % - Markeringsfarve5 3 3 6 2 2" xfId="7209" xr:uid="{00000000-0005-0000-0000-00004A560000}"/>
    <cellStyle name="40 % - Markeringsfarve5 3 3 6 2 2 2" xfId="11073" xr:uid="{00000000-0005-0000-0000-00004B560000}"/>
    <cellStyle name="40 % - Markeringsfarve5 3 3 6 2 2 2 2" xfId="18845" xr:uid="{00000000-0005-0000-0000-00004C560000}"/>
    <cellStyle name="40 % - Markeringsfarve5 3 3 6 2 2 2 2 2" xfId="36796" xr:uid="{00000000-0005-0000-0000-00004D560000}"/>
    <cellStyle name="40 % - Markeringsfarve5 3 3 6 2 2 2 3" xfId="29795" xr:uid="{00000000-0005-0000-0000-00004E560000}"/>
    <cellStyle name="40 % - Markeringsfarve5 3 3 6 2 2 3" xfId="15634" xr:uid="{00000000-0005-0000-0000-00004F560000}"/>
    <cellStyle name="40 % - Markeringsfarve5 3 3 6 2 2 3 2" xfId="33591" xr:uid="{00000000-0005-0000-0000-000050560000}"/>
    <cellStyle name="40 % - Markeringsfarve5 3 3 6 2 2 4" xfId="26589" xr:uid="{00000000-0005-0000-0000-000051560000}"/>
    <cellStyle name="40 % - Markeringsfarve5 3 3 6 2 3" xfId="9566" xr:uid="{00000000-0005-0000-0000-000052560000}"/>
    <cellStyle name="40 % - Markeringsfarve5 3 3 6 2 3 2" xfId="17351" xr:uid="{00000000-0005-0000-0000-000053560000}"/>
    <cellStyle name="40 % - Markeringsfarve5 3 3 6 2 3 2 2" xfId="35302" xr:uid="{00000000-0005-0000-0000-000054560000}"/>
    <cellStyle name="40 % - Markeringsfarve5 3 3 6 2 3 3" xfId="28301" xr:uid="{00000000-0005-0000-0000-000055560000}"/>
    <cellStyle name="40 % - Markeringsfarve5 3 3 6 2 4" xfId="15633" xr:uid="{00000000-0005-0000-0000-000056560000}"/>
    <cellStyle name="40 % - Markeringsfarve5 3 3 6 2 4 2" xfId="33590" xr:uid="{00000000-0005-0000-0000-000057560000}"/>
    <cellStyle name="40 % - Markeringsfarve5 3 3 6 2 5" xfId="26588" xr:uid="{00000000-0005-0000-0000-000058560000}"/>
    <cellStyle name="40 % - Markeringsfarve5 3 3 6 3" xfId="7210" xr:uid="{00000000-0005-0000-0000-000059560000}"/>
    <cellStyle name="40 % - Markeringsfarve5 3 3 6 3 2" xfId="10350" xr:uid="{00000000-0005-0000-0000-00005A560000}"/>
    <cellStyle name="40 % - Markeringsfarve5 3 3 6 3 2 2" xfId="18131" xr:uid="{00000000-0005-0000-0000-00005B560000}"/>
    <cellStyle name="40 % - Markeringsfarve5 3 3 6 3 2 2 2" xfId="36082" xr:uid="{00000000-0005-0000-0000-00005C560000}"/>
    <cellStyle name="40 % - Markeringsfarve5 3 3 6 3 2 3" xfId="29081" xr:uid="{00000000-0005-0000-0000-00005D560000}"/>
    <cellStyle name="40 % - Markeringsfarve5 3 3 6 3 3" xfId="15635" xr:uid="{00000000-0005-0000-0000-00005E560000}"/>
    <cellStyle name="40 % - Markeringsfarve5 3 3 6 3 3 2" xfId="33592" xr:uid="{00000000-0005-0000-0000-00005F560000}"/>
    <cellStyle name="40 % - Markeringsfarve5 3 3 6 3 4" xfId="26590" xr:uid="{00000000-0005-0000-0000-000060560000}"/>
    <cellStyle name="40 % - Markeringsfarve5 3 3 6 4" xfId="7211" xr:uid="{00000000-0005-0000-0000-000061560000}"/>
    <cellStyle name="40 % - Markeringsfarve5 3 3 6 4 2" xfId="11144" xr:uid="{00000000-0005-0000-0000-000062560000}"/>
    <cellStyle name="40 % - Markeringsfarve5 3 3 6 4 2 2" xfId="18912" xr:uid="{00000000-0005-0000-0000-000063560000}"/>
    <cellStyle name="40 % - Markeringsfarve5 3 3 6 4 2 2 2" xfId="36863" xr:uid="{00000000-0005-0000-0000-000064560000}"/>
    <cellStyle name="40 % - Markeringsfarve5 3 3 6 4 2 3" xfId="29862" xr:uid="{00000000-0005-0000-0000-000065560000}"/>
    <cellStyle name="40 % - Markeringsfarve5 3 3 6 4 3" xfId="15636" xr:uid="{00000000-0005-0000-0000-000066560000}"/>
    <cellStyle name="40 % - Markeringsfarve5 3 3 6 4 3 2" xfId="33593" xr:uid="{00000000-0005-0000-0000-000067560000}"/>
    <cellStyle name="40 % - Markeringsfarve5 3 3 6 4 4" xfId="26591" xr:uid="{00000000-0005-0000-0000-000068560000}"/>
    <cellStyle name="40 % - Markeringsfarve5 3 3 6 5" xfId="8902" xr:uid="{00000000-0005-0000-0000-000069560000}"/>
    <cellStyle name="40 % - Markeringsfarve5 3 3 6 5 2" xfId="16691" xr:uid="{00000000-0005-0000-0000-00006A560000}"/>
    <cellStyle name="40 % - Markeringsfarve5 3 3 6 5 2 2" xfId="34642" xr:uid="{00000000-0005-0000-0000-00006B560000}"/>
    <cellStyle name="40 % - Markeringsfarve5 3 3 6 5 3" xfId="27641" xr:uid="{00000000-0005-0000-0000-00006C560000}"/>
    <cellStyle name="40 % - Markeringsfarve5 3 3 6 6" xfId="15632" xr:uid="{00000000-0005-0000-0000-00006D560000}"/>
    <cellStyle name="40 % - Markeringsfarve5 3 3 6 6 2" xfId="33589" xr:uid="{00000000-0005-0000-0000-00006E560000}"/>
    <cellStyle name="40 % - Markeringsfarve5 3 3 6 7" xfId="26587" xr:uid="{00000000-0005-0000-0000-00006F560000}"/>
    <cellStyle name="40 % - Markeringsfarve5 3 3 7" xfId="7212" xr:uid="{00000000-0005-0000-0000-000070560000}"/>
    <cellStyle name="40 % - Markeringsfarve5 3 3 7 2" xfId="7213" xr:uid="{00000000-0005-0000-0000-000071560000}"/>
    <cellStyle name="40 % - Markeringsfarve5 3 3 7 2 2" xfId="10487" xr:uid="{00000000-0005-0000-0000-000072560000}"/>
    <cellStyle name="40 % - Markeringsfarve5 3 3 7 2 2 2" xfId="18259" xr:uid="{00000000-0005-0000-0000-000073560000}"/>
    <cellStyle name="40 % - Markeringsfarve5 3 3 7 2 2 2 2" xfId="36210" xr:uid="{00000000-0005-0000-0000-000074560000}"/>
    <cellStyle name="40 % - Markeringsfarve5 3 3 7 2 2 3" xfId="29209" xr:uid="{00000000-0005-0000-0000-000075560000}"/>
    <cellStyle name="40 % - Markeringsfarve5 3 3 7 2 3" xfId="15638" xr:uid="{00000000-0005-0000-0000-000076560000}"/>
    <cellStyle name="40 % - Markeringsfarve5 3 3 7 2 3 2" xfId="33595" xr:uid="{00000000-0005-0000-0000-000077560000}"/>
    <cellStyle name="40 % - Markeringsfarve5 3 3 7 2 4" xfId="26593" xr:uid="{00000000-0005-0000-0000-000078560000}"/>
    <cellStyle name="40 % - Markeringsfarve5 3 3 7 3" xfId="9074" xr:uid="{00000000-0005-0000-0000-000079560000}"/>
    <cellStyle name="40 % - Markeringsfarve5 3 3 7 3 2" xfId="16862" xr:uid="{00000000-0005-0000-0000-00007A560000}"/>
    <cellStyle name="40 % - Markeringsfarve5 3 3 7 3 2 2" xfId="34813" xr:uid="{00000000-0005-0000-0000-00007B560000}"/>
    <cellStyle name="40 % - Markeringsfarve5 3 3 7 3 3" xfId="27812" xr:uid="{00000000-0005-0000-0000-00007C560000}"/>
    <cellStyle name="40 % - Markeringsfarve5 3 3 7 4" xfId="15637" xr:uid="{00000000-0005-0000-0000-00007D560000}"/>
    <cellStyle name="40 % - Markeringsfarve5 3 3 7 4 2" xfId="33594" xr:uid="{00000000-0005-0000-0000-00007E560000}"/>
    <cellStyle name="40 % - Markeringsfarve5 3 3 7 5" xfId="26592" xr:uid="{00000000-0005-0000-0000-00007F560000}"/>
    <cellStyle name="40 % - Markeringsfarve5 3 3 8" xfId="7214" xr:uid="{00000000-0005-0000-0000-000080560000}"/>
    <cellStyle name="40 % - Markeringsfarve5 3 3 8 2" xfId="9715" xr:uid="{00000000-0005-0000-0000-000081560000}"/>
    <cellStyle name="40 % - Markeringsfarve5 3 3 8 2 2" xfId="17497" xr:uid="{00000000-0005-0000-0000-000082560000}"/>
    <cellStyle name="40 % - Markeringsfarve5 3 3 8 2 2 2" xfId="35448" xr:uid="{00000000-0005-0000-0000-000083560000}"/>
    <cellStyle name="40 % - Markeringsfarve5 3 3 8 2 3" xfId="28447" xr:uid="{00000000-0005-0000-0000-000084560000}"/>
    <cellStyle name="40 % - Markeringsfarve5 3 3 8 3" xfId="15639" xr:uid="{00000000-0005-0000-0000-000085560000}"/>
    <cellStyle name="40 % - Markeringsfarve5 3 3 8 3 2" xfId="33596" xr:uid="{00000000-0005-0000-0000-000086560000}"/>
    <cellStyle name="40 % - Markeringsfarve5 3 3 8 4" xfId="26594" xr:uid="{00000000-0005-0000-0000-000087560000}"/>
    <cellStyle name="40 % - Markeringsfarve5 3 3 9" xfId="7215" xr:uid="{00000000-0005-0000-0000-000088560000}"/>
    <cellStyle name="40 % - Markeringsfarve5 3 3 9 2" xfId="11584" xr:uid="{00000000-0005-0000-0000-000089560000}"/>
    <cellStyle name="40 % - Markeringsfarve5 3 3 9 2 2" xfId="19336" xr:uid="{00000000-0005-0000-0000-00008A560000}"/>
    <cellStyle name="40 % - Markeringsfarve5 3 3 9 2 2 2" xfId="37287" xr:uid="{00000000-0005-0000-0000-00008B560000}"/>
    <cellStyle name="40 % - Markeringsfarve5 3 3 9 2 3" xfId="30286" xr:uid="{00000000-0005-0000-0000-00008C560000}"/>
    <cellStyle name="40 % - Markeringsfarve5 3 3 9 3" xfId="15640" xr:uid="{00000000-0005-0000-0000-00008D560000}"/>
    <cellStyle name="40 % - Markeringsfarve5 3 3 9 3 2" xfId="33597" xr:uid="{00000000-0005-0000-0000-00008E560000}"/>
    <cellStyle name="40 % - Markeringsfarve5 3 3 9 4" xfId="26595" xr:uid="{00000000-0005-0000-0000-00008F560000}"/>
    <cellStyle name="40 % - Markeringsfarve5 3 4" xfId="7216" xr:uid="{00000000-0005-0000-0000-000090560000}"/>
    <cellStyle name="40 % - Markeringsfarve5 3 4 2" xfId="7217" xr:uid="{00000000-0005-0000-0000-000091560000}"/>
    <cellStyle name="40 % - Markeringsfarve5 3 4 2 2" xfId="7218" xr:uid="{00000000-0005-0000-0000-000092560000}"/>
    <cellStyle name="40 % - Markeringsfarve5 3 4 2 2 2" xfId="10528" xr:uid="{00000000-0005-0000-0000-000093560000}"/>
    <cellStyle name="40 % - Markeringsfarve5 3 4 2 2 2 2" xfId="18300" xr:uid="{00000000-0005-0000-0000-000094560000}"/>
    <cellStyle name="40 % - Markeringsfarve5 3 4 2 2 2 2 2" xfId="36251" xr:uid="{00000000-0005-0000-0000-000095560000}"/>
    <cellStyle name="40 % - Markeringsfarve5 3 4 2 2 2 3" xfId="29250" xr:uid="{00000000-0005-0000-0000-000096560000}"/>
    <cellStyle name="40 % - Markeringsfarve5 3 4 2 2 3" xfId="15643" xr:uid="{00000000-0005-0000-0000-000097560000}"/>
    <cellStyle name="40 % - Markeringsfarve5 3 4 2 2 3 2" xfId="33600" xr:uid="{00000000-0005-0000-0000-000098560000}"/>
    <cellStyle name="40 % - Markeringsfarve5 3 4 2 2 4" xfId="26598" xr:uid="{00000000-0005-0000-0000-000099560000}"/>
    <cellStyle name="40 % - Markeringsfarve5 3 4 2 3" xfId="9107" xr:uid="{00000000-0005-0000-0000-00009A560000}"/>
    <cellStyle name="40 % - Markeringsfarve5 3 4 2 3 2" xfId="16895" xr:uid="{00000000-0005-0000-0000-00009B560000}"/>
    <cellStyle name="40 % - Markeringsfarve5 3 4 2 3 2 2" xfId="34846" xr:uid="{00000000-0005-0000-0000-00009C560000}"/>
    <cellStyle name="40 % - Markeringsfarve5 3 4 2 3 3" xfId="27845" xr:uid="{00000000-0005-0000-0000-00009D560000}"/>
    <cellStyle name="40 % - Markeringsfarve5 3 4 2 4" xfId="15642" xr:uid="{00000000-0005-0000-0000-00009E560000}"/>
    <cellStyle name="40 % - Markeringsfarve5 3 4 2 4 2" xfId="33599" xr:uid="{00000000-0005-0000-0000-00009F560000}"/>
    <cellStyle name="40 % - Markeringsfarve5 3 4 2 5" xfId="26597" xr:uid="{00000000-0005-0000-0000-0000A0560000}"/>
    <cellStyle name="40 % - Markeringsfarve5 3 4 3" xfId="7219" xr:uid="{00000000-0005-0000-0000-0000A1560000}"/>
    <cellStyle name="40 % - Markeringsfarve5 3 4 3 2" xfId="9758" xr:uid="{00000000-0005-0000-0000-0000A2560000}"/>
    <cellStyle name="40 % - Markeringsfarve5 3 4 3 2 2" xfId="17540" xr:uid="{00000000-0005-0000-0000-0000A3560000}"/>
    <cellStyle name="40 % - Markeringsfarve5 3 4 3 2 2 2" xfId="35491" xr:uid="{00000000-0005-0000-0000-0000A4560000}"/>
    <cellStyle name="40 % - Markeringsfarve5 3 4 3 2 3" xfId="28490" xr:uid="{00000000-0005-0000-0000-0000A5560000}"/>
    <cellStyle name="40 % - Markeringsfarve5 3 4 3 3" xfId="15644" xr:uid="{00000000-0005-0000-0000-0000A6560000}"/>
    <cellStyle name="40 % - Markeringsfarve5 3 4 3 3 2" xfId="33601" xr:uid="{00000000-0005-0000-0000-0000A7560000}"/>
    <cellStyle name="40 % - Markeringsfarve5 3 4 3 4" xfId="26599" xr:uid="{00000000-0005-0000-0000-0000A8560000}"/>
    <cellStyle name="40 % - Markeringsfarve5 3 4 4" xfId="7220" xr:uid="{00000000-0005-0000-0000-0000A9560000}"/>
    <cellStyle name="40 % - Markeringsfarve5 3 4 4 2" xfId="9600" xr:uid="{00000000-0005-0000-0000-0000AA560000}"/>
    <cellStyle name="40 % - Markeringsfarve5 3 4 4 2 2" xfId="17384" xr:uid="{00000000-0005-0000-0000-0000AB560000}"/>
    <cellStyle name="40 % - Markeringsfarve5 3 4 4 2 2 2" xfId="35335" xr:uid="{00000000-0005-0000-0000-0000AC560000}"/>
    <cellStyle name="40 % - Markeringsfarve5 3 4 4 2 3" xfId="28334" xr:uid="{00000000-0005-0000-0000-0000AD560000}"/>
    <cellStyle name="40 % - Markeringsfarve5 3 4 4 3" xfId="15645" xr:uid="{00000000-0005-0000-0000-0000AE560000}"/>
    <cellStyle name="40 % - Markeringsfarve5 3 4 4 3 2" xfId="33602" xr:uid="{00000000-0005-0000-0000-0000AF560000}"/>
    <cellStyle name="40 % - Markeringsfarve5 3 4 4 4" xfId="26600" xr:uid="{00000000-0005-0000-0000-0000B0560000}"/>
    <cellStyle name="40 % - Markeringsfarve5 3 4 5" xfId="8903" xr:uid="{00000000-0005-0000-0000-0000B1560000}"/>
    <cellStyle name="40 % - Markeringsfarve5 3 4 5 2" xfId="16692" xr:uid="{00000000-0005-0000-0000-0000B2560000}"/>
    <cellStyle name="40 % - Markeringsfarve5 3 4 5 2 2" xfId="34643" xr:uid="{00000000-0005-0000-0000-0000B3560000}"/>
    <cellStyle name="40 % - Markeringsfarve5 3 4 5 3" xfId="27642" xr:uid="{00000000-0005-0000-0000-0000B4560000}"/>
    <cellStyle name="40 % - Markeringsfarve5 3 4 6" xfId="15641" xr:uid="{00000000-0005-0000-0000-0000B5560000}"/>
    <cellStyle name="40 % - Markeringsfarve5 3 4 6 2" xfId="33598" xr:uid="{00000000-0005-0000-0000-0000B6560000}"/>
    <cellStyle name="40 % - Markeringsfarve5 3 4 7" xfId="26596" xr:uid="{00000000-0005-0000-0000-0000B7560000}"/>
    <cellStyle name="40 % - Markeringsfarve5 3 5" xfId="7221" xr:uid="{00000000-0005-0000-0000-0000B8560000}"/>
    <cellStyle name="40 % - Markeringsfarve5 3 5 2" xfId="7222" xr:uid="{00000000-0005-0000-0000-0000B9560000}"/>
    <cellStyle name="40 % - Markeringsfarve5 3 5 2 2" xfId="7223" xr:uid="{00000000-0005-0000-0000-0000BA560000}"/>
    <cellStyle name="40 % - Markeringsfarve5 3 5 2 2 2" xfId="10717" xr:uid="{00000000-0005-0000-0000-0000BB560000}"/>
    <cellStyle name="40 % - Markeringsfarve5 3 5 2 2 2 2" xfId="18489" xr:uid="{00000000-0005-0000-0000-0000BC560000}"/>
    <cellStyle name="40 % - Markeringsfarve5 3 5 2 2 2 2 2" xfId="36440" xr:uid="{00000000-0005-0000-0000-0000BD560000}"/>
    <cellStyle name="40 % - Markeringsfarve5 3 5 2 2 2 3" xfId="29439" xr:uid="{00000000-0005-0000-0000-0000BE560000}"/>
    <cellStyle name="40 % - Markeringsfarve5 3 5 2 2 3" xfId="15648" xr:uid="{00000000-0005-0000-0000-0000BF560000}"/>
    <cellStyle name="40 % - Markeringsfarve5 3 5 2 2 3 2" xfId="33605" xr:uid="{00000000-0005-0000-0000-0000C0560000}"/>
    <cellStyle name="40 % - Markeringsfarve5 3 5 2 2 4" xfId="26603" xr:uid="{00000000-0005-0000-0000-0000C1560000}"/>
    <cellStyle name="40 % - Markeringsfarve5 3 5 2 3" xfId="9263" xr:uid="{00000000-0005-0000-0000-0000C2560000}"/>
    <cellStyle name="40 % - Markeringsfarve5 3 5 2 3 2" xfId="17051" xr:uid="{00000000-0005-0000-0000-0000C3560000}"/>
    <cellStyle name="40 % - Markeringsfarve5 3 5 2 3 2 2" xfId="35002" xr:uid="{00000000-0005-0000-0000-0000C4560000}"/>
    <cellStyle name="40 % - Markeringsfarve5 3 5 2 3 3" xfId="28001" xr:uid="{00000000-0005-0000-0000-0000C5560000}"/>
    <cellStyle name="40 % - Markeringsfarve5 3 5 2 4" xfId="15647" xr:uid="{00000000-0005-0000-0000-0000C6560000}"/>
    <cellStyle name="40 % - Markeringsfarve5 3 5 2 4 2" xfId="33604" xr:uid="{00000000-0005-0000-0000-0000C7560000}"/>
    <cellStyle name="40 % - Markeringsfarve5 3 5 2 5" xfId="26602" xr:uid="{00000000-0005-0000-0000-0000C8560000}"/>
    <cellStyle name="40 % - Markeringsfarve5 3 5 3" xfId="7224" xr:uid="{00000000-0005-0000-0000-0000C9560000}"/>
    <cellStyle name="40 % - Markeringsfarve5 3 5 3 2" xfId="9947" xr:uid="{00000000-0005-0000-0000-0000CA560000}"/>
    <cellStyle name="40 % - Markeringsfarve5 3 5 3 2 2" xfId="17729" xr:uid="{00000000-0005-0000-0000-0000CB560000}"/>
    <cellStyle name="40 % - Markeringsfarve5 3 5 3 2 2 2" xfId="35680" xr:uid="{00000000-0005-0000-0000-0000CC560000}"/>
    <cellStyle name="40 % - Markeringsfarve5 3 5 3 2 3" xfId="28679" xr:uid="{00000000-0005-0000-0000-0000CD560000}"/>
    <cellStyle name="40 % - Markeringsfarve5 3 5 3 3" xfId="15649" xr:uid="{00000000-0005-0000-0000-0000CE560000}"/>
    <cellStyle name="40 % - Markeringsfarve5 3 5 3 3 2" xfId="33606" xr:uid="{00000000-0005-0000-0000-0000CF560000}"/>
    <cellStyle name="40 % - Markeringsfarve5 3 5 3 4" xfId="26604" xr:uid="{00000000-0005-0000-0000-0000D0560000}"/>
    <cellStyle name="40 % - Markeringsfarve5 3 5 4" xfId="7225" xr:uid="{00000000-0005-0000-0000-0000D1560000}"/>
    <cellStyle name="40 % - Markeringsfarve5 3 5 4 2" xfId="9976" xr:uid="{00000000-0005-0000-0000-0000D2560000}"/>
    <cellStyle name="40 % - Markeringsfarve5 3 5 4 2 2" xfId="17758" xr:uid="{00000000-0005-0000-0000-0000D3560000}"/>
    <cellStyle name="40 % - Markeringsfarve5 3 5 4 2 2 2" xfId="35709" xr:uid="{00000000-0005-0000-0000-0000D4560000}"/>
    <cellStyle name="40 % - Markeringsfarve5 3 5 4 2 3" xfId="28708" xr:uid="{00000000-0005-0000-0000-0000D5560000}"/>
    <cellStyle name="40 % - Markeringsfarve5 3 5 4 3" xfId="15650" xr:uid="{00000000-0005-0000-0000-0000D6560000}"/>
    <cellStyle name="40 % - Markeringsfarve5 3 5 4 3 2" xfId="33607" xr:uid="{00000000-0005-0000-0000-0000D7560000}"/>
    <cellStyle name="40 % - Markeringsfarve5 3 5 4 4" xfId="26605" xr:uid="{00000000-0005-0000-0000-0000D8560000}"/>
    <cellStyle name="40 % - Markeringsfarve5 3 5 5" xfId="8904" xr:uid="{00000000-0005-0000-0000-0000D9560000}"/>
    <cellStyle name="40 % - Markeringsfarve5 3 5 5 2" xfId="16693" xr:uid="{00000000-0005-0000-0000-0000DA560000}"/>
    <cellStyle name="40 % - Markeringsfarve5 3 5 5 2 2" xfId="34644" xr:uid="{00000000-0005-0000-0000-0000DB560000}"/>
    <cellStyle name="40 % - Markeringsfarve5 3 5 5 3" xfId="27643" xr:uid="{00000000-0005-0000-0000-0000DC560000}"/>
    <cellStyle name="40 % - Markeringsfarve5 3 5 6" xfId="15646" xr:uid="{00000000-0005-0000-0000-0000DD560000}"/>
    <cellStyle name="40 % - Markeringsfarve5 3 5 6 2" xfId="33603" xr:uid="{00000000-0005-0000-0000-0000DE560000}"/>
    <cellStyle name="40 % - Markeringsfarve5 3 5 7" xfId="26601" xr:uid="{00000000-0005-0000-0000-0000DF560000}"/>
    <cellStyle name="40 % - Markeringsfarve5 3 6" xfId="7226" xr:uid="{00000000-0005-0000-0000-0000E0560000}"/>
    <cellStyle name="40 % - Markeringsfarve5 3 6 2" xfId="7227" xr:uid="{00000000-0005-0000-0000-0000E1560000}"/>
    <cellStyle name="40 % - Markeringsfarve5 3 6 2 2" xfId="7228" xr:uid="{00000000-0005-0000-0000-0000E2560000}"/>
    <cellStyle name="40 % - Markeringsfarve5 3 6 2 2 2" xfId="10766" xr:uid="{00000000-0005-0000-0000-0000E3560000}"/>
    <cellStyle name="40 % - Markeringsfarve5 3 6 2 2 2 2" xfId="18538" xr:uid="{00000000-0005-0000-0000-0000E4560000}"/>
    <cellStyle name="40 % - Markeringsfarve5 3 6 2 2 2 2 2" xfId="36489" xr:uid="{00000000-0005-0000-0000-0000E5560000}"/>
    <cellStyle name="40 % - Markeringsfarve5 3 6 2 2 2 3" xfId="29488" xr:uid="{00000000-0005-0000-0000-0000E6560000}"/>
    <cellStyle name="40 % - Markeringsfarve5 3 6 2 2 3" xfId="15653" xr:uid="{00000000-0005-0000-0000-0000E7560000}"/>
    <cellStyle name="40 % - Markeringsfarve5 3 6 2 2 3 2" xfId="33610" xr:uid="{00000000-0005-0000-0000-0000E8560000}"/>
    <cellStyle name="40 % - Markeringsfarve5 3 6 2 2 4" xfId="26608" xr:uid="{00000000-0005-0000-0000-0000E9560000}"/>
    <cellStyle name="40 % - Markeringsfarve5 3 6 2 3" xfId="9309" xr:uid="{00000000-0005-0000-0000-0000EA560000}"/>
    <cellStyle name="40 % - Markeringsfarve5 3 6 2 3 2" xfId="17094" xr:uid="{00000000-0005-0000-0000-0000EB560000}"/>
    <cellStyle name="40 % - Markeringsfarve5 3 6 2 3 2 2" xfId="35045" xr:uid="{00000000-0005-0000-0000-0000EC560000}"/>
    <cellStyle name="40 % - Markeringsfarve5 3 6 2 3 3" xfId="28044" xr:uid="{00000000-0005-0000-0000-0000ED560000}"/>
    <cellStyle name="40 % - Markeringsfarve5 3 6 2 4" xfId="15652" xr:uid="{00000000-0005-0000-0000-0000EE560000}"/>
    <cellStyle name="40 % - Markeringsfarve5 3 6 2 4 2" xfId="33609" xr:uid="{00000000-0005-0000-0000-0000EF560000}"/>
    <cellStyle name="40 % - Markeringsfarve5 3 6 2 5" xfId="26607" xr:uid="{00000000-0005-0000-0000-0000F0560000}"/>
    <cellStyle name="40 % - Markeringsfarve5 3 6 3" xfId="7229" xr:uid="{00000000-0005-0000-0000-0000F1560000}"/>
    <cellStyle name="40 % - Markeringsfarve5 3 6 3 2" xfId="10042" xr:uid="{00000000-0005-0000-0000-0000F2560000}"/>
    <cellStyle name="40 % - Markeringsfarve5 3 6 3 2 2" xfId="17823" xr:uid="{00000000-0005-0000-0000-0000F3560000}"/>
    <cellStyle name="40 % - Markeringsfarve5 3 6 3 2 2 2" xfId="35774" xr:uid="{00000000-0005-0000-0000-0000F4560000}"/>
    <cellStyle name="40 % - Markeringsfarve5 3 6 3 2 3" xfId="28773" xr:uid="{00000000-0005-0000-0000-0000F5560000}"/>
    <cellStyle name="40 % - Markeringsfarve5 3 6 3 3" xfId="15654" xr:uid="{00000000-0005-0000-0000-0000F6560000}"/>
    <cellStyle name="40 % - Markeringsfarve5 3 6 3 3 2" xfId="33611" xr:uid="{00000000-0005-0000-0000-0000F7560000}"/>
    <cellStyle name="40 % - Markeringsfarve5 3 6 3 4" xfId="26609" xr:uid="{00000000-0005-0000-0000-0000F8560000}"/>
    <cellStyle name="40 % - Markeringsfarve5 3 6 4" xfId="7230" xr:uid="{00000000-0005-0000-0000-0000F9560000}"/>
    <cellStyle name="40 % - Markeringsfarve5 3 6 4 2" xfId="11424" xr:uid="{00000000-0005-0000-0000-0000FA560000}"/>
    <cellStyle name="40 % - Markeringsfarve5 3 6 4 2 2" xfId="19184" xr:uid="{00000000-0005-0000-0000-0000FB560000}"/>
    <cellStyle name="40 % - Markeringsfarve5 3 6 4 2 2 2" xfId="37135" xr:uid="{00000000-0005-0000-0000-0000FC560000}"/>
    <cellStyle name="40 % - Markeringsfarve5 3 6 4 2 3" xfId="30134" xr:uid="{00000000-0005-0000-0000-0000FD560000}"/>
    <cellStyle name="40 % - Markeringsfarve5 3 6 4 3" xfId="15655" xr:uid="{00000000-0005-0000-0000-0000FE560000}"/>
    <cellStyle name="40 % - Markeringsfarve5 3 6 4 3 2" xfId="33612" xr:uid="{00000000-0005-0000-0000-0000FF560000}"/>
    <cellStyle name="40 % - Markeringsfarve5 3 6 4 4" xfId="26610" xr:uid="{00000000-0005-0000-0000-000000570000}"/>
    <cellStyle name="40 % - Markeringsfarve5 3 6 5" xfId="8905" xr:uid="{00000000-0005-0000-0000-000001570000}"/>
    <cellStyle name="40 % - Markeringsfarve5 3 6 5 2" xfId="16694" xr:uid="{00000000-0005-0000-0000-000002570000}"/>
    <cellStyle name="40 % - Markeringsfarve5 3 6 5 2 2" xfId="34645" xr:uid="{00000000-0005-0000-0000-000003570000}"/>
    <cellStyle name="40 % - Markeringsfarve5 3 6 5 3" xfId="27644" xr:uid="{00000000-0005-0000-0000-000004570000}"/>
    <cellStyle name="40 % - Markeringsfarve5 3 6 6" xfId="15651" xr:uid="{00000000-0005-0000-0000-000005570000}"/>
    <cellStyle name="40 % - Markeringsfarve5 3 6 6 2" xfId="33608" xr:uid="{00000000-0005-0000-0000-000006570000}"/>
    <cellStyle name="40 % - Markeringsfarve5 3 6 7" xfId="26606" xr:uid="{00000000-0005-0000-0000-000007570000}"/>
    <cellStyle name="40 % - Markeringsfarve5 3 7" xfId="7231" xr:uid="{00000000-0005-0000-0000-000008570000}"/>
    <cellStyle name="40 % - Markeringsfarve5 3 7 2" xfId="7232" xr:uid="{00000000-0005-0000-0000-000009570000}"/>
    <cellStyle name="40 % - Markeringsfarve5 3 7 2 2" xfId="7233" xr:uid="{00000000-0005-0000-0000-00000A570000}"/>
    <cellStyle name="40 % - Markeringsfarve5 3 7 2 2 2" xfId="10883" xr:uid="{00000000-0005-0000-0000-00000B570000}"/>
    <cellStyle name="40 % - Markeringsfarve5 3 7 2 2 2 2" xfId="18655" xr:uid="{00000000-0005-0000-0000-00000C570000}"/>
    <cellStyle name="40 % - Markeringsfarve5 3 7 2 2 2 2 2" xfId="36606" xr:uid="{00000000-0005-0000-0000-00000D570000}"/>
    <cellStyle name="40 % - Markeringsfarve5 3 7 2 2 2 3" xfId="29605" xr:uid="{00000000-0005-0000-0000-00000E570000}"/>
    <cellStyle name="40 % - Markeringsfarve5 3 7 2 2 3" xfId="15658" xr:uid="{00000000-0005-0000-0000-00000F570000}"/>
    <cellStyle name="40 % - Markeringsfarve5 3 7 2 2 3 2" xfId="33615" xr:uid="{00000000-0005-0000-0000-000010570000}"/>
    <cellStyle name="40 % - Markeringsfarve5 3 7 2 2 4" xfId="26613" xr:uid="{00000000-0005-0000-0000-000011570000}"/>
    <cellStyle name="40 % - Markeringsfarve5 3 7 2 3" xfId="9408" xr:uid="{00000000-0005-0000-0000-000012570000}"/>
    <cellStyle name="40 % - Markeringsfarve5 3 7 2 3 2" xfId="17193" xr:uid="{00000000-0005-0000-0000-000013570000}"/>
    <cellStyle name="40 % - Markeringsfarve5 3 7 2 3 2 2" xfId="35144" xr:uid="{00000000-0005-0000-0000-000014570000}"/>
    <cellStyle name="40 % - Markeringsfarve5 3 7 2 3 3" xfId="28143" xr:uid="{00000000-0005-0000-0000-000015570000}"/>
    <cellStyle name="40 % - Markeringsfarve5 3 7 2 4" xfId="15657" xr:uid="{00000000-0005-0000-0000-000016570000}"/>
    <cellStyle name="40 % - Markeringsfarve5 3 7 2 4 2" xfId="33614" xr:uid="{00000000-0005-0000-0000-000017570000}"/>
    <cellStyle name="40 % - Markeringsfarve5 3 7 2 5" xfId="26612" xr:uid="{00000000-0005-0000-0000-000018570000}"/>
    <cellStyle name="40 % - Markeringsfarve5 3 7 3" xfId="7234" xr:uid="{00000000-0005-0000-0000-000019570000}"/>
    <cellStyle name="40 % - Markeringsfarve5 3 7 3 2" xfId="10159" xr:uid="{00000000-0005-0000-0000-00001A570000}"/>
    <cellStyle name="40 % - Markeringsfarve5 3 7 3 2 2" xfId="17940" xr:uid="{00000000-0005-0000-0000-00001B570000}"/>
    <cellStyle name="40 % - Markeringsfarve5 3 7 3 2 2 2" xfId="35891" xr:uid="{00000000-0005-0000-0000-00001C570000}"/>
    <cellStyle name="40 % - Markeringsfarve5 3 7 3 2 3" xfId="28890" xr:uid="{00000000-0005-0000-0000-00001D570000}"/>
    <cellStyle name="40 % - Markeringsfarve5 3 7 3 3" xfId="15659" xr:uid="{00000000-0005-0000-0000-00001E570000}"/>
    <cellStyle name="40 % - Markeringsfarve5 3 7 3 3 2" xfId="33616" xr:uid="{00000000-0005-0000-0000-00001F570000}"/>
    <cellStyle name="40 % - Markeringsfarve5 3 7 3 4" xfId="26614" xr:uid="{00000000-0005-0000-0000-000020570000}"/>
    <cellStyle name="40 % - Markeringsfarve5 3 7 4" xfId="7235" xr:uid="{00000000-0005-0000-0000-000021570000}"/>
    <cellStyle name="40 % - Markeringsfarve5 3 7 4 2" xfId="11659" xr:uid="{00000000-0005-0000-0000-000022570000}"/>
    <cellStyle name="40 % - Markeringsfarve5 3 7 4 2 2" xfId="19406" xr:uid="{00000000-0005-0000-0000-000023570000}"/>
    <cellStyle name="40 % - Markeringsfarve5 3 7 4 2 2 2" xfId="37357" xr:uid="{00000000-0005-0000-0000-000024570000}"/>
    <cellStyle name="40 % - Markeringsfarve5 3 7 4 2 3" xfId="30356" xr:uid="{00000000-0005-0000-0000-000025570000}"/>
    <cellStyle name="40 % - Markeringsfarve5 3 7 4 3" xfId="15660" xr:uid="{00000000-0005-0000-0000-000026570000}"/>
    <cellStyle name="40 % - Markeringsfarve5 3 7 4 3 2" xfId="33617" xr:uid="{00000000-0005-0000-0000-000027570000}"/>
    <cellStyle name="40 % - Markeringsfarve5 3 7 4 4" xfId="26615" xr:uid="{00000000-0005-0000-0000-000028570000}"/>
    <cellStyle name="40 % - Markeringsfarve5 3 7 5" xfId="8906" xr:uid="{00000000-0005-0000-0000-000029570000}"/>
    <cellStyle name="40 % - Markeringsfarve5 3 7 5 2" xfId="16695" xr:uid="{00000000-0005-0000-0000-00002A570000}"/>
    <cellStyle name="40 % - Markeringsfarve5 3 7 5 2 2" xfId="34646" xr:uid="{00000000-0005-0000-0000-00002B570000}"/>
    <cellStyle name="40 % - Markeringsfarve5 3 7 5 3" xfId="27645" xr:uid="{00000000-0005-0000-0000-00002C570000}"/>
    <cellStyle name="40 % - Markeringsfarve5 3 7 6" xfId="15656" xr:uid="{00000000-0005-0000-0000-00002D570000}"/>
    <cellStyle name="40 % - Markeringsfarve5 3 7 6 2" xfId="33613" xr:uid="{00000000-0005-0000-0000-00002E570000}"/>
    <cellStyle name="40 % - Markeringsfarve5 3 7 7" xfId="26611" xr:uid="{00000000-0005-0000-0000-00002F570000}"/>
    <cellStyle name="40 % - Markeringsfarve5 3 8" xfId="7236" xr:uid="{00000000-0005-0000-0000-000030570000}"/>
    <cellStyle name="40 % - Markeringsfarve5 3 8 2" xfId="7237" xr:uid="{00000000-0005-0000-0000-000031570000}"/>
    <cellStyle name="40 % - Markeringsfarve5 3 8 2 2" xfId="7238" xr:uid="{00000000-0005-0000-0000-000032570000}"/>
    <cellStyle name="40 % - Markeringsfarve5 3 8 2 2 2" xfId="11071" xr:uid="{00000000-0005-0000-0000-000033570000}"/>
    <cellStyle name="40 % - Markeringsfarve5 3 8 2 2 2 2" xfId="18843" xr:uid="{00000000-0005-0000-0000-000034570000}"/>
    <cellStyle name="40 % - Markeringsfarve5 3 8 2 2 2 2 2" xfId="36794" xr:uid="{00000000-0005-0000-0000-000035570000}"/>
    <cellStyle name="40 % - Markeringsfarve5 3 8 2 2 2 3" xfId="29793" xr:uid="{00000000-0005-0000-0000-000036570000}"/>
    <cellStyle name="40 % - Markeringsfarve5 3 8 2 2 3" xfId="15663" xr:uid="{00000000-0005-0000-0000-000037570000}"/>
    <cellStyle name="40 % - Markeringsfarve5 3 8 2 2 3 2" xfId="33620" xr:uid="{00000000-0005-0000-0000-000038570000}"/>
    <cellStyle name="40 % - Markeringsfarve5 3 8 2 2 4" xfId="26618" xr:uid="{00000000-0005-0000-0000-000039570000}"/>
    <cellStyle name="40 % - Markeringsfarve5 3 8 2 3" xfId="9564" xr:uid="{00000000-0005-0000-0000-00003A570000}"/>
    <cellStyle name="40 % - Markeringsfarve5 3 8 2 3 2" xfId="17349" xr:uid="{00000000-0005-0000-0000-00003B570000}"/>
    <cellStyle name="40 % - Markeringsfarve5 3 8 2 3 2 2" xfId="35300" xr:uid="{00000000-0005-0000-0000-00003C570000}"/>
    <cellStyle name="40 % - Markeringsfarve5 3 8 2 3 3" xfId="28299" xr:uid="{00000000-0005-0000-0000-00003D570000}"/>
    <cellStyle name="40 % - Markeringsfarve5 3 8 2 4" xfId="15662" xr:uid="{00000000-0005-0000-0000-00003E570000}"/>
    <cellStyle name="40 % - Markeringsfarve5 3 8 2 4 2" xfId="33619" xr:uid="{00000000-0005-0000-0000-00003F570000}"/>
    <cellStyle name="40 % - Markeringsfarve5 3 8 2 5" xfId="26617" xr:uid="{00000000-0005-0000-0000-000040570000}"/>
    <cellStyle name="40 % - Markeringsfarve5 3 8 3" xfId="7239" xr:uid="{00000000-0005-0000-0000-000041570000}"/>
    <cellStyle name="40 % - Markeringsfarve5 3 8 3 2" xfId="10348" xr:uid="{00000000-0005-0000-0000-000042570000}"/>
    <cellStyle name="40 % - Markeringsfarve5 3 8 3 2 2" xfId="18129" xr:uid="{00000000-0005-0000-0000-000043570000}"/>
    <cellStyle name="40 % - Markeringsfarve5 3 8 3 2 2 2" xfId="36080" xr:uid="{00000000-0005-0000-0000-000044570000}"/>
    <cellStyle name="40 % - Markeringsfarve5 3 8 3 2 3" xfId="29079" xr:uid="{00000000-0005-0000-0000-000045570000}"/>
    <cellStyle name="40 % - Markeringsfarve5 3 8 3 3" xfId="15664" xr:uid="{00000000-0005-0000-0000-000046570000}"/>
    <cellStyle name="40 % - Markeringsfarve5 3 8 3 3 2" xfId="33621" xr:uid="{00000000-0005-0000-0000-000047570000}"/>
    <cellStyle name="40 % - Markeringsfarve5 3 8 3 4" xfId="26619" xr:uid="{00000000-0005-0000-0000-000048570000}"/>
    <cellStyle name="40 % - Markeringsfarve5 3 8 4" xfId="7240" xr:uid="{00000000-0005-0000-0000-000049570000}"/>
    <cellStyle name="40 % - Markeringsfarve5 3 8 4 2" xfId="11379" xr:uid="{00000000-0005-0000-0000-00004A570000}"/>
    <cellStyle name="40 % - Markeringsfarve5 3 8 4 2 2" xfId="19139" xr:uid="{00000000-0005-0000-0000-00004B570000}"/>
    <cellStyle name="40 % - Markeringsfarve5 3 8 4 2 2 2" xfId="37090" xr:uid="{00000000-0005-0000-0000-00004C570000}"/>
    <cellStyle name="40 % - Markeringsfarve5 3 8 4 2 3" xfId="30089" xr:uid="{00000000-0005-0000-0000-00004D570000}"/>
    <cellStyle name="40 % - Markeringsfarve5 3 8 4 3" xfId="15665" xr:uid="{00000000-0005-0000-0000-00004E570000}"/>
    <cellStyle name="40 % - Markeringsfarve5 3 8 4 3 2" xfId="33622" xr:uid="{00000000-0005-0000-0000-00004F570000}"/>
    <cellStyle name="40 % - Markeringsfarve5 3 8 4 4" xfId="26620" xr:uid="{00000000-0005-0000-0000-000050570000}"/>
    <cellStyle name="40 % - Markeringsfarve5 3 8 5" xfId="8907" xr:uid="{00000000-0005-0000-0000-000051570000}"/>
    <cellStyle name="40 % - Markeringsfarve5 3 8 5 2" xfId="16696" xr:uid="{00000000-0005-0000-0000-000052570000}"/>
    <cellStyle name="40 % - Markeringsfarve5 3 8 5 2 2" xfId="34647" xr:uid="{00000000-0005-0000-0000-000053570000}"/>
    <cellStyle name="40 % - Markeringsfarve5 3 8 5 3" xfId="27646" xr:uid="{00000000-0005-0000-0000-000054570000}"/>
    <cellStyle name="40 % - Markeringsfarve5 3 8 6" xfId="15661" xr:uid="{00000000-0005-0000-0000-000055570000}"/>
    <cellStyle name="40 % - Markeringsfarve5 3 8 6 2" xfId="33618" xr:uid="{00000000-0005-0000-0000-000056570000}"/>
    <cellStyle name="40 % - Markeringsfarve5 3 8 7" xfId="26616" xr:uid="{00000000-0005-0000-0000-000057570000}"/>
    <cellStyle name="40 % - Markeringsfarve5 3 9" xfId="7241" xr:uid="{00000000-0005-0000-0000-000058570000}"/>
    <cellStyle name="40 % - Markeringsfarve5 3 9 2" xfId="7242" xr:uid="{00000000-0005-0000-0000-000059570000}"/>
    <cellStyle name="40 % - Markeringsfarve5 3 9 2 2" xfId="10409" xr:uid="{00000000-0005-0000-0000-00005A570000}"/>
    <cellStyle name="40 % - Markeringsfarve5 3 9 2 2 2" xfId="18181" xr:uid="{00000000-0005-0000-0000-00005B570000}"/>
    <cellStyle name="40 % - Markeringsfarve5 3 9 2 2 2 2" xfId="36132" xr:uid="{00000000-0005-0000-0000-00005C570000}"/>
    <cellStyle name="40 % - Markeringsfarve5 3 9 2 2 3" xfId="29131" xr:uid="{00000000-0005-0000-0000-00005D570000}"/>
    <cellStyle name="40 % - Markeringsfarve5 3 9 2 3" xfId="15667" xr:uid="{00000000-0005-0000-0000-00005E570000}"/>
    <cellStyle name="40 % - Markeringsfarve5 3 9 2 3 2" xfId="33624" xr:uid="{00000000-0005-0000-0000-00005F570000}"/>
    <cellStyle name="40 % - Markeringsfarve5 3 9 2 4" xfId="26622" xr:uid="{00000000-0005-0000-0000-000060570000}"/>
    <cellStyle name="40 % - Markeringsfarve5 3 9 3" xfId="9008" xr:uid="{00000000-0005-0000-0000-000061570000}"/>
    <cellStyle name="40 % - Markeringsfarve5 3 9 3 2" xfId="16796" xr:uid="{00000000-0005-0000-0000-000062570000}"/>
    <cellStyle name="40 % - Markeringsfarve5 3 9 3 2 2" xfId="34747" xr:uid="{00000000-0005-0000-0000-000063570000}"/>
    <cellStyle name="40 % - Markeringsfarve5 3 9 3 3" xfId="27746" xr:uid="{00000000-0005-0000-0000-000064570000}"/>
    <cellStyle name="40 % - Markeringsfarve5 3 9 4" xfId="15666" xr:uid="{00000000-0005-0000-0000-000065570000}"/>
    <cellStyle name="40 % - Markeringsfarve5 3 9 4 2" xfId="33623" xr:uid="{00000000-0005-0000-0000-000066570000}"/>
    <cellStyle name="40 % - Markeringsfarve5 3 9 5" xfId="26621" xr:uid="{00000000-0005-0000-0000-000067570000}"/>
    <cellStyle name="40 % - Markeringsfarve5 4" xfId="3006" xr:uid="{00000000-0005-0000-0000-000068570000}"/>
    <cellStyle name="40 % - Markeringsfarve5 4 10" xfId="8908" xr:uid="{00000000-0005-0000-0000-000069570000}"/>
    <cellStyle name="40 % - Markeringsfarve5 4 10 2" xfId="16697" xr:uid="{00000000-0005-0000-0000-00006A570000}"/>
    <cellStyle name="40 % - Markeringsfarve5 4 10 2 2" xfId="34648" xr:uid="{00000000-0005-0000-0000-00006B570000}"/>
    <cellStyle name="40 % - Markeringsfarve5 4 10 3" xfId="27647" xr:uid="{00000000-0005-0000-0000-00006C570000}"/>
    <cellStyle name="40 % - Markeringsfarve5 4 11" xfId="15668" xr:uid="{00000000-0005-0000-0000-00006D570000}"/>
    <cellStyle name="40 % - Markeringsfarve5 4 11 2" xfId="33625" xr:uid="{00000000-0005-0000-0000-00006E570000}"/>
    <cellStyle name="40 % - Markeringsfarve5 4 12" xfId="7243" xr:uid="{00000000-0005-0000-0000-00006F570000}"/>
    <cellStyle name="40 % - Markeringsfarve5 4 12 2" xfId="26623" xr:uid="{00000000-0005-0000-0000-000070570000}"/>
    <cellStyle name="40 % - Markeringsfarve5 4 13" xfId="22384" xr:uid="{00000000-0005-0000-0000-000071570000}"/>
    <cellStyle name="40 % - Markeringsfarve5 4 2" xfId="3007" xr:uid="{00000000-0005-0000-0000-000072570000}"/>
    <cellStyle name="40 % - Markeringsfarve5 4 2 2" xfId="7245" xr:uid="{00000000-0005-0000-0000-000073570000}"/>
    <cellStyle name="40 % - Markeringsfarve5 4 2 2 2" xfId="7246" xr:uid="{00000000-0005-0000-0000-000074570000}"/>
    <cellStyle name="40 % - Markeringsfarve5 4 2 2 2 2" xfId="10553" xr:uid="{00000000-0005-0000-0000-000075570000}"/>
    <cellStyle name="40 % - Markeringsfarve5 4 2 2 2 2 2" xfId="18325" xr:uid="{00000000-0005-0000-0000-000076570000}"/>
    <cellStyle name="40 % - Markeringsfarve5 4 2 2 2 2 2 2" xfId="36276" xr:uid="{00000000-0005-0000-0000-000077570000}"/>
    <cellStyle name="40 % - Markeringsfarve5 4 2 2 2 2 3" xfId="29275" xr:uid="{00000000-0005-0000-0000-000078570000}"/>
    <cellStyle name="40 % - Markeringsfarve5 4 2 2 2 3" xfId="15671" xr:uid="{00000000-0005-0000-0000-000079570000}"/>
    <cellStyle name="40 % - Markeringsfarve5 4 2 2 2 3 2" xfId="33628" xr:uid="{00000000-0005-0000-0000-00007A570000}"/>
    <cellStyle name="40 % - Markeringsfarve5 4 2 2 2 4" xfId="26626" xr:uid="{00000000-0005-0000-0000-00007B570000}"/>
    <cellStyle name="40 % - Markeringsfarve5 4 2 2 3" xfId="9128" xr:uid="{00000000-0005-0000-0000-00007C570000}"/>
    <cellStyle name="40 % - Markeringsfarve5 4 2 2 3 2" xfId="16916" xr:uid="{00000000-0005-0000-0000-00007D570000}"/>
    <cellStyle name="40 % - Markeringsfarve5 4 2 2 3 2 2" xfId="34867" xr:uid="{00000000-0005-0000-0000-00007E570000}"/>
    <cellStyle name="40 % - Markeringsfarve5 4 2 2 3 3" xfId="27866" xr:uid="{00000000-0005-0000-0000-00007F570000}"/>
    <cellStyle name="40 % - Markeringsfarve5 4 2 2 4" xfId="15670" xr:uid="{00000000-0005-0000-0000-000080570000}"/>
    <cellStyle name="40 % - Markeringsfarve5 4 2 2 4 2" xfId="33627" xr:uid="{00000000-0005-0000-0000-000081570000}"/>
    <cellStyle name="40 % - Markeringsfarve5 4 2 2 5" xfId="26625" xr:uid="{00000000-0005-0000-0000-000082570000}"/>
    <cellStyle name="40 % - Markeringsfarve5 4 2 3" xfId="7247" xr:uid="{00000000-0005-0000-0000-000083570000}"/>
    <cellStyle name="40 % - Markeringsfarve5 4 2 3 2" xfId="9783" xr:uid="{00000000-0005-0000-0000-000084570000}"/>
    <cellStyle name="40 % - Markeringsfarve5 4 2 3 2 2" xfId="17565" xr:uid="{00000000-0005-0000-0000-000085570000}"/>
    <cellStyle name="40 % - Markeringsfarve5 4 2 3 2 2 2" xfId="35516" xr:uid="{00000000-0005-0000-0000-000086570000}"/>
    <cellStyle name="40 % - Markeringsfarve5 4 2 3 2 3" xfId="28515" xr:uid="{00000000-0005-0000-0000-000087570000}"/>
    <cellStyle name="40 % - Markeringsfarve5 4 2 3 3" xfId="15672" xr:uid="{00000000-0005-0000-0000-000088570000}"/>
    <cellStyle name="40 % - Markeringsfarve5 4 2 3 3 2" xfId="33629" xr:uid="{00000000-0005-0000-0000-000089570000}"/>
    <cellStyle name="40 % - Markeringsfarve5 4 2 3 4" xfId="26627" xr:uid="{00000000-0005-0000-0000-00008A570000}"/>
    <cellStyle name="40 % - Markeringsfarve5 4 2 4" xfId="7248" xr:uid="{00000000-0005-0000-0000-00008B570000}"/>
    <cellStyle name="40 % - Markeringsfarve5 4 2 4 2" xfId="11652" xr:uid="{00000000-0005-0000-0000-00008C570000}"/>
    <cellStyle name="40 % - Markeringsfarve5 4 2 4 2 2" xfId="19399" xr:uid="{00000000-0005-0000-0000-00008D570000}"/>
    <cellStyle name="40 % - Markeringsfarve5 4 2 4 2 2 2" xfId="37350" xr:uid="{00000000-0005-0000-0000-00008E570000}"/>
    <cellStyle name="40 % - Markeringsfarve5 4 2 4 2 3" xfId="30349" xr:uid="{00000000-0005-0000-0000-00008F570000}"/>
    <cellStyle name="40 % - Markeringsfarve5 4 2 4 3" xfId="15673" xr:uid="{00000000-0005-0000-0000-000090570000}"/>
    <cellStyle name="40 % - Markeringsfarve5 4 2 4 3 2" xfId="33630" xr:uid="{00000000-0005-0000-0000-000091570000}"/>
    <cellStyle name="40 % - Markeringsfarve5 4 2 4 4" xfId="26628" xr:uid="{00000000-0005-0000-0000-000092570000}"/>
    <cellStyle name="40 % - Markeringsfarve5 4 2 5" xfId="8909" xr:uid="{00000000-0005-0000-0000-000093570000}"/>
    <cellStyle name="40 % - Markeringsfarve5 4 2 5 2" xfId="16698" xr:uid="{00000000-0005-0000-0000-000094570000}"/>
    <cellStyle name="40 % - Markeringsfarve5 4 2 5 2 2" xfId="34649" xr:uid="{00000000-0005-0000-0000-000095570000}"/>
    <cellStyle name="40 % - Markeringsfarve5 4 2 5 3" xfId="27648" xr:uid="{00000000-0005-0000-0000-000096570000}"/>
    <cellStyle name="40 % - Markeringsfarve5 4 2 6" xfId="15669" xr:uid="{00000000-0005-0000-0000-000097570000}"/>
    <cellStyle name="40 % - Markeringsfarve5 4 2 6 2" xfId="33626" xr:uid="{00000000-0005-0000-0000-000098570000}"/>
    <cellStyle name="40 % - Markeringsfarve5 4 2 7" xfId="7244" xr:uid="{00000000-0005-0000-0000-000099570000}"/>
    <cellStyle name="40 % - Markeringsfarve5 4 2 7 2" xfId="26624" xr:uid="{00000000-0005-0000-0000-00009A570000}"/>
    <cellStyle name="40 % - Markeringsfarve5 4 2 8" xfId="22385" xr:uid="{00000000-0005-0000-0000-00009B570000}"/>
    <cellStyle name="40 % - Markeringsfarve5 4 3" xfId="7249" xr:uid="{00000000-0005-0000-0000-00009C570000}"/>
    <cellStyle name="40 % - Markeringsfarve5 4 3 2" xfId="7250" xr:uid="{00000000-0005-0000-0000-00009D570000}"/>
    <cellStyle name="40 % - Markeringsfarve5 4 3 2 2" xfId="7251" xr:uid="{00000000-0005-0000-0000-00009E570000}"/>
    <cellStyle name="40 % - Markeringsfarve5 4 3 2 2 2" xfId="10720" xr:uid="{00000000-0005-0000-0000-00009F570000}"/>
    <cellStyle name="40 % - Markeringsfarve5 4 3 2 2 2 2" xfId="18492" xr:uid="{00000000-0005-0000-0000-0000A0570000}"/>
    <cellStyle name="40 % - Markeringsfarve5 4 3 2 2 2 2 2" xfId="36443" xr:uid="{00000000-0005-0000-0000-0000A1570000}"/>
    <cellStyle name="40 % - Markeringsfarve5 4 3 2 2 2 3" xfId="29442" xr:uid="{00000000-0005-0000-0000-0000A2570000}"/>
    <cellStyle name="40 % - Markeringsfarve5 4 3 2 2 3" xfId="15676" xr:uid="{00000000-0005-0000-0000-0000A3570000}"/>
    <cellStyle name="40 % - Markeringsfarve5 4 3 2 2 3 2" xfId="33633" xr:uid="{00000000-0005-0000-0000-0000A4570000}"/>
    <cellStyle name="40 % - Markeringsfarve5 4 3 2 2 4" xfId="26631" xr:uid="{00000000-0005-0000-0000-0000A5570000}"/>
    <cellStyle name="40 % - Markeringsfarve5 4 3 2 3" xfId="9266" xr:uid="{00000000-0005-0000-0000-0000A6570000}"/>
    <cellStyle name="40 % - Markeringsfarve5 4 3 2 3 2" xfId="17054" xr:uid="{00000000-0005-0000-0000-0000A7570000}"/>
    <cellStyle name="40 % - Markeringsfarve5 4 3 2 3 2 2" xfId="35005" xr:uid="{00000000-0005-0000-0000-0000A8570000}"/>
    <cellStyle name="40 % - Markeringsfarve5 4 3 2 3 3" xfId="28004" xr:uid="{00000000-0005-0000-0000-0000A9570000}"/>
    <cellStyle name="40 % - Markeringsfarve5 4 3 2 4" xfId="15675" xr:uid="{00000000-0005-0000-0000-0000AA570000}"/>
    <cellStyle name="40 % - Markeringsfarve5 4 3 2 4 2" xfId="33632" xr:uid="{00000000-0005-0000-0000-0000AB570000}"/>
    <cellStyle name="40 % - Markeringsfarve5 4 3 2 5" xfId="26630" xr:uid="{00000000-0005-0000-0000-0000AC570000}"/>
    <cellStyle name="40 % - Markeringsfarve5 4 3 3" xfId="7252" xr:uid="{00000000-0005-0000-0000-0000AD570000}"/>
    <cellStyle name="40 % - Markeringsfarve5 4 3 3 2" xfId="9950" xr:uid="{00000000-0005-0000-0000-0000AE570000}"/>
    <cellStyle name="40 % - Markeringsfarve5 4 3 3 2 2" xfId="17732" xr:uid="{00000000-0005-0000-0000-0000AF570000}"/>
    <cellStyle name="40 % - Markeringsfarve5 4 3 3 2 2 2" xfId="35683" xr:uid="{00000000-0005-0000-0000-0000B0570000}"/>
    <cellStyle name="40 % - Markeringsfarve5 4 3 3 2 3" xfId="28682" xr:uid="{00000000-0005-0000-0000-0000B1570000}"/>
    <cellStyle name="40 % - Markeringsfarve5 4 3 3 3" xfId="15677" xr:uid="{00000000-0005-0000-0000-0000B2570000}"/>
    <cellStyle name="40 % - Markeringsfarve5 4 3 3 3 2" xfId="33634" xr:uid="{00000000-0005-0000-0000-0000B3570000}"/>
    <cellStyle name="40 % - Markeringsfarve5 4 3 3 4" xfId="26632" xr:uid="{00000000-0005-0000-0000-0000B4570000}"/>
    <cellStyle name="40 % - Markeringsfarve5 4 3 4" xfId="7253" xr:uid="{00000000-0005-0000-0000-0000B5570000}"/>
    <cellStyle name="40 % - Markeringsfarve5 4 3 4 2" xfId="11373" xr:uid="{00000000-0005-0000-0000-0000B6570000}"/>
    <cellStyle name="40 % - Markeringsfarve5 4 3 4 2 2" xfId="19133" xr:uid="{00000000-0005-0000-0000-0000B7570000}"/>
    <cellStyle name="40 % - Markeringsfarve5 4 3 4 2 2 2" xfId="37084" xr:uid="{00000000-0005-0000-0000-0000B8570000}"/>
    <cellStyle name="40 % - Markeringsfarve5 4 3 4 2 3" xfId="30083" xr:uid="{00000000-0005-0000-0000-0000B9570000}"/>
    <cellStyle name="40 % - Markeringsfarve5 4 3 4 3" xfId="15678" xr:uid="{00000000-0005-0000-0000-0000BA570000}"/>
    <cellStyle name="40 % - Markeringsfarve5 4 3 4 3 2" xfId="33635" xr:uid="{00000000-0005-0000-0000-0000BB570000}"/>
    <cellStyle name="40 % - Markeringsfarve5 4 3 4 4" xfId="26633" xr:uid="{00000000-0005-0000-0000-0000BC570000}"/>
    <cellStyle name="40 % - Markeringsfarve5 4 3 5" xfId="8910" xr:uid="{00000000-0005-0000-0000-0000BD570000}"/>
    <cellStyle name="40 % - Markeringsfarve5 4 3 5 2" xfId="16699" xr:uid="{00000000-0005-0000-0000-0000BE570000}"/>
    <cellStyle name="40 % - Markeringsfarve5 4 3 5 2 2" xfId="34650" xr:uid="{00000000-0005-0000-0000-0000BF570000}"/>
    <cellStyle name="40 % - Markeringsfarve5 4 3 5 3" xfId="27649" xr:uid="{00000000-0005-0000-0000-0000C0570000}"/>
    <cellStyle name="40 % - Markeringsfarve5 4 3 6" xfId="15674" xr:uid="{00000000-0005-0000-0000-0000C1570000}"/>
    <cellStyle name="40 % - Markeringsfarve5 4 3 6 2" xfId="33631" xr:uid="{00000000-0005-0000-0000-0000C2570000}"/>
    <cellStyle name="40 % - Markeringsfarve5 4 3 7" xfId="26629" xr:uid="{00000000-0005-0000-0000-0000C3570000}"/>
    <cellStyle name="40 % - Markeringsfarve5 4 4" xfId="7254" xr:uid="{00000000-0005-0000-0000-0000C4570000}"/>
    <cellStyle name="40 % - Markeringsfarve5 4 4 2" xfId="7255" xr:uid="{00000000-0005-0000-0000-0000C5570000}"/>
    <cellStyle name="40 % - Markeringsfarve5 4 4 2 2" xfId="7256" xr:uid="{00000000-0005-0000-0000-0000C6570000}"/>
    <cellStyle name="40 % - Markeringsfarve5 4 4 2 2 2" xfId="10791" xr:uid="{00000000-0005-0000-0000-0000C7570000}"/>
    <cellStyle name="40 % - Markeringsfarve5 4 4 2 2 2 2" xfId="18563" xr:uid="{00000000-0005-0000-0000-0000C8570000}"/>
    <cellStyle name="40 % - Markeringsfarve5 4 4 2 2 2 2 2" xfId="36514" xr:uid="{00000000-0005-0000-0000-0000C9570000}"/>
    <cellStyle name="40 % - Markeringsfarve5 4 4 2 2 2 3" xfId="29513" xr:uid="{00000000-0005-0000-0000-0000CA570000}"/>
    <cellStyle name="40 % - Markeringsfarve5 4 4 2 2 3" xfId="15681" xr:uid="{00000000-0005-0000-0000-0000CB570000}"/>
    <cellStyle name="40 % - Markeringsfarve5 4 4 2 2 3 2" xfId="33638" xr:uid="{00000000-0005-0000-0000-0000CC570000}"/>
    <cellStyle name="40 % - Markeringsfarve5 4 4 2 2 4" xfId="26636" xr:uid="{00000000-0005-0000-0000-0000CD570000}"/>
    <cellStyle name="40 % - Markeringsfarve5 4 4 2 3" xfId="9330" xr:uid="{00000000-0005-0000-0000-0000CE570000}"/>
    <cellStyle name="40 % - Markeringsfarve5 4 4 2 3 2" xfId="17115" xr:uid="{00000000-0005-0000-0000-0000CF570000}"/>
    <cellStyle name="40 % - Markeringsfarve5 4 4 2 3 2 2" xfId="35066" xr:uid="{00000000-0005-0000-0000-0000D0570000}"/>
    <cellStyle name="40 % - Markeringsfarve5 4 4 2 3 3" xfId="28065" xr:uid="{00000000-0005-0000-0000-0000D1570000}"/>
    <cellStyle name="40 % - Markeringsfarve5 4 4 2 4" xfId="15680" xr:uid="{00000000-0005-0000-0000-0000D2570000}"/>
    <cellStyle name="40 % - Markeringsfarve5 4 4 2 4 2" xfId="33637" xr:uid="{00000000-0005-0000-0000-0000D3570000}"/>
    <cellStyle name="40 % - Markeringsfarve5 4 4 2 5" xfId="26635" xr:uid="{00000000-0005-0000-0000-0000D4570000}"/>
    <cellStyle name="40 % - Markeringsfarve5 4 4 3" xfId="7257" xr:uid="{00000000-0005-0000-0000-0000D5570000}"/>
    <cellStyle name="40 % - Markeringsfarve5 4 4 3 2" xfId="10067" xr:uid="{00000000-0005-0000-0000-0000D6570000}"/>
    <cellStyle name="40 % - Markeringsfarve5 4 4 3 2 2" xfId="17848" xr:uid="{00000000-0005-0000-0000-0000D7570000}"/>
    <cellStyle name="40 % - Markeringsfarve5 4 4 3 2 2 2" xfId="35799" xr:uid="{00000000-0005-0000-0000-0000D8570000}"/>
    <cellStyle name="40 % - Markeringsfarve5 4 4 3 2 3" xfId="28798" xr:uid="{00000000-0005-0000-0000-0000D9570000}"/>
    <cellStyle name="40 % - Markeringsfarve5 4 4 3 3" xfId="15682" xr:uid="{00000000-0005-0000-0000-0000DA570000}"/>
    <cellStyle name="40 % - Markeringsfarve5 4 4 3 3 2" xfId="33639" xr:uid="{00000000-0005-0000-0000-0000DB570000}"/>
    <cellStyle name="40 % - Markeringsfarve5 4 4 3 4" xfId="26637" xr:uid="{00000000-0005-0000-0000-0000DC570000}"/>
    <cellStyle name="40 % - Markeringsfarve5 4 4 4" xfId="7258" xr:uid="{00000000-0005-0000-0000-0000DD570000}"/>
    <cellStyle name="40 % - Markeringsfarve5 4 4 4 2" xfId="11599" xr:uid="{00000000-0005-0000-0000-0000DE570000}"/>
    <cellStyle name="40 % - Markeringsfarve5 4 4 4 2 2" xfId="19351" xr:uid="{00000000-0005-0000-0000-0000DF570000}"/>
    <cellStyle name="40 % - Markeringsfarve5 4 4 4 2 2 2" xfId="37302" xr:uid="{00000000-0005-0000-0000-0000E0570000}"/>
    <cellStyle name="40 % - Markeringsfarve5 4 4 4 2 3" xfId="30301" xr:uid="{00000000-0005-0000-0000-0000E1570000}"/>
    <cellStyle name="40 % - Markeringsfarve5 4 4 4 3" xfId="15683" xr:uid="{00000000-0005-0000-0000-0000E2570000}"/>
    <cellStyle name="40 % - Markeringsfarve5 4 4 4 3 2" xfId="33640" xr:uid="{00000000-0005-0000-0000-0000E3570000}"/>
    <cellStyle name="40 % - Markeringsfarve5 4 4 4 4" xfId="26638" xr:uid="{00000000-0005-0000-0000-0000E4570000}"/>
    <cellStyle name="40 % - Markeringsfarve5 4 4 5" xfId="8911" xr:uid="{00000000-0005-0000-0000-0000E5570000}"/>
    <cellStyle name="40 % - Markeringsfarve5 4 4 5 2" xfId="16700" xr:uid="{00000000-0005-0000-0000-0000E6570000}"/>
    <cellStyle name="40 % - Markeringsfarve5 4 4 5 2 2" xfId="34651" xr:uid="{00000000-0005-0000-0000-0000E7570000}"/>
    <cellStyle name="40 % - Markeringsfarve5 4 4 5 3" xfId="27650" xr:uid="{00000000-0005-0000-0000-0000E8570000}"/>
    <cellStyle name="40 % - Markeringsfarve5 4 4 6" xfId="15679" xr:uid="{00000000-0005-0000-0000-0000E9570000}"/>
    <cellStyle name="40 % - Markeringsfarve5 4 4 6 2" xfId="33636" xr:uid="{00000000-0005-0000-0000-0000EA570000}"/>
    <cellStyle name="40 % - Markeringsfarve5 4 4 7" xfId="26634" xr:uid="{00000000-0005-0000-0000-0000EB570000}"/>
    <cellStyle name="40 % - Markeringsfarve5 4 5" xfId="7259" xr:uid="{00000000-0005-0000-0000-0000EC570000}"/>
    <cellStyle name="40 % - Markeringsfarve5 4 5 2" xfId="7260" xr:uid="{00000000-0005-0000-0000-0000ED570000}"/>
    <cellStyle name="40 % - Markeringsfarve5 4 5 2 2" xfId="7261" xr:uid="{00000000-0005-0000-0000-0000EE570000}"/>
    <cellStyle name="40 % - Markeringsfarve5 4 5 2 2 2" xfId="10908" xr:uid="{00000000-0005-0000-0000-0000EF570000}"/>
    <cellStyle name="40 % - Markeringsfarve5 4 5 2 2 2 2" xfId="18680" xr:uid="{00000000-0005-0000-0000-0000F0570000}"/>
    <cellStyle name="40 % - Markeringsfarve5 4 5 2 2 2 2 2" xfId="36631" xr:uid="{00000000-0005-0000-0000-0000F1570000}"/>
    <cellStyle name="40 % - Markeringsfarve5 4 5 2 2 2 3" xfId="29630" xr:uid="{00000000-0005-0000-0000-0000F2570000}"/>
    <cellStyle name="40 % - Markeringsfarve5 4 5 2 2 3" xfId="15686" xr:uid="{00000000-0005-0000-0000-0000F3570000}"/>
    <cellStyle name="40 % - Markeringsfarve5 4 5 2 2 3 2" xfId="33643" xr:uid="{00000000-0005-0000-0000-0000F4570000}"/>
    <cellStyle name="40 % - Markeringsfarve5 4 5 2 2 4" xfId="26641" xr:uid="{00000000-0005-0000-0000-0000F5570000}"/>
    <cellStyle name="40 % - Markeringsfarve5 4 5 2 3" xfId="9429" xr:uid="{00000000-0005-0000-0000-0000F6570000}"/>
    <cellStyle name="40 % - Markeringsfarve5 4 5 2 3 2" xfId="17214" xr:uid="{00000000-0005-0000-0000-0000F7570000}"/>
    <cellStyle name="40 % - Markeringsfarve5 4 5 2 3 2 2" xfId="35165" xr:uid="{00000000-0005-0000-0000-0000F8570000}"/>
    <cellStyle name="40 % - Markeringsfarve5 4 5 2 3 3" xfId="28164" xr:uid="{00000000-0005-0000-0000-0000F9570000}"/>
    <cellStyle name="40 % - Markeringsfarve5 4 5 2 4" xfId="15685" xr:uid="{00000000-0005-0000-0000-0000FA570000}"/>
    <cellStyle name="40 % - Markeringsfarve5 4 5 2 4 2" xfId="33642" xr:uid="{00000000-0005-0000-0000-0000FB570000}"/>
    <cellStyle name="40 % - Markeringsfarve5 4 5 2 5" xfId="26640" xr:uid="{00000000-0005-0000-0000-0000FC570000}"/>
    <cellStyle name="40 % - Markeringsfarve5 4 5 3" xfId="7262" xr:uid="{00000000-0005-0000-0000-0000FD570000}"/>
    <cellStyle name="40 % - Markeringsfarve5 4 5 3 2" xfId="10184" xr:uid="{00000000-0005-0000-0000-0000FE570000}"/>
    <cellStyle name="40 % - Markeringsfarve5 4 5 3 2 2" xfId="17965" xr:uid="{00000000-0005-0000-0000-0000FF570000}"/>
    <cellStyle name="40 % - Markeringsfarve5 4 5 3 2 2 2" xfId="35916" xr:uid="{00000000-0005-0000-0000-000000580000}"/>
    <cellStyle name="40 % - Markeringsfarve5 4 5 3 2 3" xfId="28915" xr:uid="{00000000-0005-0000-0000-000001580000}"/>
    <cellStyle name="40 % - Markeringsfarve5 4 5 3 3" xfId="15687" xr:uid="{00000000-0005-0000-0000-000002580000}"/>
    <cellStyle name="40 % - Markeringsfarve5 4 5 3 3 2" xfId="33644" xr:uid="{00000000-0005-0000-0000-000003580000}"/>
    <cellStyle name="40 % - Markeringsfarve5 4 5 3 4" xfId="26642" xr:uid="{00000000-0005-0000-0000-000004580000}"/>
    <cellStyle name="40 % - Markeringsfarve5 4 5 4" xfId="7263" xr:uid="{00000000-0005-0000-0000-000005580000}"/>
    <cellStyle name="40 % - Markeringsfarve5 4 5 4 2" xfId="11324" xr:uid="{00000000-0005-0000-0000-000006580000}"/>
    <cellStyle name="40 % - Markeringsfarve5 4 5 4 2 2" xfId="19088" xr:uid="{00000000-0005-0000-0000-000007580000}"/>
    <cellStyle name="40 % - Markeringsfarve5 4 5 4 2 2 2" xfId="37039" xr:uid="{00000000-0005-0000-0000-000008580000}"/>
    <cellStyle name="40 % - Markeringsfarve5 4 5 4 2 3" xfId="30038" xr:uid="{00000000-0005-0000-0000-000009580000}"/>
    <cellStyle name="40 % - Markeringsfarve5 4 5 4 3" xfId="15688" xr:uid="{00000000-0005-0000-0000-00000A580000}"/>
    <cellStyle name="40 % - Markeringsfarve5 4 5 4 3 2" xfId="33645" xr:uid="{00000000-0005-0000-0000-00000B580000}"/>
    <cellStyle name="40 % - Markeringsfarve5 4 5 4 4" xfId="26643" xr:uid="{00000000-0005-0000-0000-00000C580000}"/>
    <cellStyle name="40 % - Markeringsfarve5 4 5 5" xfId="8912" xr:uid="{00000000-0005-0000-0000-00000D580000}"/>
    <cellStyle name="40 % - Markeringsfarve5 4 5 5 2" xfId="16701" xr:uid="{00000000-0005-0000-0000-00000E580000}"/>
    <cellStyle name="40 % - Markeringsfarve5 4 5 5 2 2" xfId="34652" xr:uid="{00000000-0005-0000-0000-00000F580000}"/>
    <cellStyle name="40 % - Markeringsfarve5 4 5 5 3" xfId="27651" xr:uid="{00000000-0005-0000-0000-000010580000}"/>
    <cellStyle name="40 % - Markeringsfarve5 4 5 6" xfId="15684" xr:uid="{00000000-0005-0000-0000-000011580000}"/>
    <cellStyle name="40 % - Markeringsfarve5 4 5 6 2" xfId="33641" xr:uid="{00000000-0005-0000-0000-000012580000}"/>
    <cellStyle name="40 % - Markeringsfarve5 4 5 7" xfId="26639" xr:uid="{00000000-0005-0000-0000-000013580000}"/>
    <cellStyle name="40 % - Markeringsfarve5 4 6" xfId="7264" xr:uid="{00000000-0005-0000-0000-000014580000}"/>
    <cellStyle name="40 % - Markeringsfarve5 4 6 2" xfId="7265" xr:uid="{00000000-0005-0000-0000-000015580000}"/>
    <cellStyle name="40 % - Markeringsfarve5 4 6 2 2" xfId="7266" xr:uid="{00000000-0005-0000-0000-000016580000}"/>
    <cellStyle name="40 % - Markeringsfarve5 4 6 2 2 2" xfId="11074" xr:uid="{00000000-0005-0000-0000-000017580000}"/>
    <cellStyle name="40 % - Markeringsfarve5 4 6 2 2 2 2" xfId="18846" xr:uid="{00000000-0005-0000-0000-000018580000}"/>
    <cellStyle name="40 % - Markeringsfarve5 4 6 2 2 2 2 2" xfId="36797" xr:uid="{00000000-0005-0000-0000-000019580000}"/>
    <cellStyle name="40 % - Markeringsfarve5 4 6 2 2 2 3" xfId="29796" xr:uid="{00000000-0005-0000-0000-00001A580000}"/>
    <cellStyle name="40 % - Markeringsfarve5 4 6 2 2 3" xfId="15691" xr:uid="{00000000-0005-0000-0000-00001B580000}"/>
    <cellStyle name="40 % - Markeringsfarve5 4 6 2 2 3 2" xfId="33648" xr:uid="{00000000-0005-0000-0000-00001C580000}"/>
    <cellStyle name="40 % - Markeringsfarve5 4 6 2 2 4" xfId="26646" xr:uid="{00000000-0005-0000-0000-00001D580000}"/>
    <cellStyle name="40 % - Markeringsfarve5 4 6 2 3" xfId="9567" xr:uid="{00000000-0005-0000-0000-00001E580000}"/>
    <cellStyle name="40 % - Markeringsfarve5 4 6 2 3 2" xfId="17352" xr:uid="{00000000-0005-0000-0000-00001F580000}"/>
    <cellStyle name="40 % - Markeringsfarve5 4 6 2 3 2 2" xfId="35303" xr:uid="{00000000-0005-0000-0000-000020580000}"/>
    <cellStyle name="40 % - Markeringsfarve5 4 6 2 3 3" xfId="28302" xr:uid="{00000000-0005-0000-0000-000021580000}"/>
    <cellStyle name="40 % - Markeringsfarve5 4 6 2 4" xfId="15690" xr:uid="{00000000-0005-0000-0000-000022580000}"/>
    <cellStyle name="40 % - Markeringsfarve5 4 6 2 4 2" xfId="33647" xr:uid="{00000000-0005-0000-0000-000023580000}"/>
    <cellStyle name="40 % - Markeringsfarve5 4 6 2 5" xfId="26645" xr:uid="{00000000-0005-0000-0000-000024580000}"/>
    <cellStyle name="40 % - Markeringsfarve5 4 6 3" xfId="7267" xr:uid="{00000000-0005-0000-0000-000025580000}"/>
    <cellStyle name="40 % - Markeringsfarve5 4 6 3 2" xfId="10351" xr:uid="{00000000-0005-0000-0000-000026580000}"/>
    <cellStyle name="40 % - Markeringsfarve5 4 6 3 2 2" xfId="18132" xr:uid="{00000000-0005-0000-0000-000027580000}"/>
    <cellStyle name="40 % - Markeringsfarve5 4 6 3 2 2 2" xfId="36083" xr:uid="{00000000-0005-0000-0000-000028580000}"/>
    <cellStyle name="40 % - Markeringsfarve5 4 6 3 2 3" xfId="29082" xr:uid="{00000000-0005-0000-0000-000029580000}"/>
    <cellStyle name="40 % - Markeringsfarve5 4 6 3 3" xfId="15692" xr:uid="{00000000-0005-0000-0000-00002A580000}"/>
    <cellStyle name="40 % - Markeringsfarve5 4 6 3 3 2" xfId="33649" xr:uid="{00000000-0005-0000-0000-00002B580000}"/>
    <cellStyle name="40 % - Markeringsfarve5 4 6 3 4" xfId="26647" xr:uid="{00000000-0005-0000-0000-00002C580000}"/>
    <cellStyle name="40 % - Markeringsfarve5 4 6 4" xfId="7268" xr:uid="{00000000-0005-0000-0000-00002D580000}"/>
    <cellStyle name="40 % - Markeringsfarve5 4 6 4 2" xfId="11560" xr:uid="{00000000-0005-0000-0000-00002E580000}"/>
    <cellStyle name="40 % - Markeringsfarve5 4 6 4 2 2" xfId="19314" xr:uid="{00000000-0005-0000-0000-00002F580000}"/>
    <cellStyle name="40 % - Markeringsfarve5 4 6 4 2 2 2" xfId="37265" xr:uid="{00000000-0005-0000-0000-000030580000}"/>
    <cellStyle name="40 % - Markeringsfarve5 4 6 4 2 3" xfId="30264" xr:uid="{00000000-0005-0000-0000-000031580000}"/>
    <cellStyle name="40 % - Markeringsfarve5 4 6 4 3" xfId="15693" xr:uid="{00000000-0005-0000-0000-000032580000}"/>
    <cellStyle name="40 % - Markeringsfarve5 4 6 4 3 2" xfId="33650" xr:uid="{00000000-0005-0000-0000-000033580000}"/>
    <cellStyle name="40 % - Markeringsfarve5 4 6 4 4" xfId="26648" xr:uid="{00000000-0005-0000-0000-000034580000}"/>
    <cellStyle name="40 % - Markeringsfarve5 4 6 5" xfId="8913" xr:uid="{00000000-0005-0000-0000-000035580000}"/>
    <cellStyle name="40 % - Markeringsfarve5 4 6 5 2" xfId="16702" xr:uid="{00000000-0005-0000-0000-000036580000}"/>
    <cellStyle name="40 % - Markeringsfarve5 4 6 5 2 2" xfId="34653" xr:uid="{00000000-0005-0000-0000-000037580000}"/>
    <cellStyle name="40 % - Markeringsfarve5 4 6 5 3" xfId="27652" xr:uid="{00000000-0005-0000-0000-000038580000}"/>
    <cellStyle name="40 % - Markeringsfarve5 4 6 6" xfId="15689" xr:uid="{00000000-0005-0000-0000-000039580000}"/>
    <cellStyle name="40 % - Markeringsfarve5 4 6 6 2" xfId="33646" xr:uid="{00000000-0005-0000-0000-00003A580000}"/>
    <cellStyle name="40 % - Markeringsfarve5 4 6 7" xfId="26644" xr:uid="{00000000-0005-0000-0000-00003B580000}"/>
    <cellStyle name="40 % - Markeringsfarve5 4 7" xfId="7269" xr:uid="{00000000-0005-0000-0000-00003C580000}"/>
    <cellStyle name="40 % - Markeringsfarve5 4 7 2" xfId="7270" xr:uid="{00000000-0005-0000-0000-00003D580000}"/>
    <cellStyle name="40 % - Markeringsfarve5 4 7 2 2" xfId="10434" xr:uid="{00000000-0005-0000-0000-00003E580000}"/>
    <cellStyle name="40 % - Markeringsfarve5 4 7 2 2 2" xfId="18206" xr:uid="{00000000-0005-0000-0000-00003F580000}"/>
    <cellStyle name="40 % - Markeringsfarve5 4 7 2 2 2 2" xfId="36157" xr:uid="{00000000-0005-0000-0000-000040580000}"/>
    <cellStyle name="40 % - Markeringsfarve5 4 7 2 2 3" xfId="29156" xr:uid="{00000000-0005-0000-0000-000041580000}"/>
    <cellStyle name="40 % - Markeringsfarve5 4 7 2 3" xfId="15695" xr:uid="{00000000-0005-0000-0000-000042580000}"/>
    <cellStyle name="40 % - Markeringsfarve5 4 7 2 3 2" xfId="33652" xr:uid="{00000000-0005-0000-0000-000043580000}"/>
    <cellStyle name="40 % - Markeringsfarve5 4 7 2 4" xfId="26650" xr:uid="{00000000-0005-0000-0000-000044580000}"/>
    <cellStyle name="40 % - Markeringsfarve5 4 7 3" xfId="9029" xr:uid="{00000000-0005-0000-0000-000045580000}"/>
    <cellStyle name="40 % - Markeringsfarve5 4 7 3 2" xfId="16817" xr:uid="{00000000-0005-0000-0000-000046580000}"/>
    <cellStyle name="40 % - Markeringsfarve5 4 7 3 2 2" xfId="34768" xr:uid="{00000000-0005-0000-0000-000047580000}"/>
    <cellStyle name="40 % - Markeringsfarve5 4 7 3 3" xfId="27767" xr:uid="{00000000-0005-0000-0000-000048580000}"/>
    <cellStyle name="40 % - Markeringsfarve5 4 7 4" xfId="15694" xr:uid="{00000000-0005-0000-0000-000049580000}"/>
    <cellStyle name="40 % - Markeringsfarve5 4 7 4 2" xfId="33651" xr:uid="{00000000-0005-0000-0000-00004A580000}"/>
    <cellStyle name="40 % - Markeringsfarve5 4 7 5" xfId="26649" xr:uid="{00000000-0005-0000-0000-00004B580000}"/>
    <cellStyle name="40 % - Markeringsfarve5 4 8" xfId="7271" xr:uid="{00000000-0005-0000-0000-00004C580000}"/>
    <cellStyle name="40 % - Markeringsfarve5 4 8 2" xfId="9662" xr:uid="{00000000-0005-0000-0000-00004D580000}"/>
    <cellStyle name="40 % - Markeringsfarve5 4 8 2 2" xfId="17444" xr:uid="{00000000-0005-0000-0000-00004E580000}"/>
    <cellStyle name="40 % - Markeringsfarve5 4 8 2 2 2" xfId="35395" xr:uid="{00000000-0005-0000-0000-00004F580000}"/>
    <cellStyle name="40 % - Markeringsfarve5 4 8 2 3" xfId="28394" xr:uid="{00000000-0005-0000-0000-000050580000}"/>
    <cellStyle name="40 % - Markeringsfarve5 4 8 3" xfId="15696" xr:uid="{00000000-0005-0000-0000-000051580000}"/>
    <cellStyle name="40 % - Markeringsfarve5 4 8 3 2" xfId="33653" xr:uid="{00000000-0005-0000-0000-000052580000}"/>
    <cellStyle name="40 % - Markeringsfarve5 4 8 4" xfId="26651" xr:uid="{00000000-0005-0000-0000-000053580000}"/>
    <cellStyle name="40 % - Markeringsfarve5 4 9" xfId="7272" xr:uid="{00000000-0005-0000-0000-000054580000}"/>
    <cellStyle name="40 % - Markeringsfarve5 4 9 2" xfId="9989" xr:uid="{00000000-0005-0000-0000-000055580000}"/>
    <cellStyle name="40 % - Markeringsfarve5 4 9 2 2" xfId="17770" xr:uid="{00000000-0005-0000-0000-000056580000}"/>
    <cellStyle name="40 % - Markeringsfarve5 4 9 2 2 2" xfId="35721" xr:uid="{00000000-0005-0000-0000-000057580000}"/>
    <cellStyle name="40 % - Markeringsfarve5 4 9 2 3" xfId="28720" xr:uid="{00000000-0005-0000-0000-000058580000}"/>
    <cellStyle name="40 % - Markeringsfarve5 4 9 3" xfId="15697" xr:uid="{00000000-0005-0000-0000-000059580000}"/>
    <cellStyle name="40 % - Markeringsfarve5 4 9 3 2" xfId="33654" xr:uid="{00000000-0005-0000-0000-00005A580000}"/>
    <cellStyle name="40 % - Markeringsfarve5 4 9 4" xfId="26652" xr:uid="{00000000-0005-0000-0000-00005B580000}"/>
    <cellStyle name="40 % - Markeringsfarve5 5" xfId="3008" xr:uid="{00000000-0005-0000-0000-00005C580000}"/>
    <cellStyle name="40 % - Markeringsfarve5 5 10" xfId="8914" xr:uid="{00000000-0005-0000-0000-00005D580000}"/>
    <cellStyle name="40 % - Markeringsfarve5 5 10 2" xfId="16703" xr:uid="{00000000-0005-0000-0000-00005E580000}"/>
    <cellStyle name="40 % - Markeringsfarve5 5 10 2 2" xfId="34654" xr:uid="{00000000-0005-0000-0000-00005F580000}"/>
    <cellStyle name="40 % - Markeringsfarve5 5 10 3" xfId="27653" xr:uid="{00000000-0005-0000-0000-000060580000}"/>
    <cellStyle name="40 % - Markeringsfarve5 5 11" xfId="15698" xr:uid="{00000000-0005-0000-0000-000061580000}"/>
    <cellStyle name="40 % - Markeringsfarve5 5 11 2" xfId="33655" xr:uid="{00000000-0005-0000-0000-000062580000}"/>
    <cellStyle name="40 % - Markeringsfarve5 5 12" xfId="7273" xr:uid="{00000000-0005-0000-0000-000063580000}"/>
    <cellStyle name="40 % - Markeringsfarve5 5 12 2" xfId="26653" xr:uid="{00000000-0005-0000-0000-000064580000}"/>
    <cellStyle name="40 % - Markeringsfarve5 5 13" xfId="22386" xr:uid="{00000000-0005-0000-0000-000065580000}"/>
    <cellStyle name="40 % - Markeringsfarve5 5 2" xfId="3009" xr:uid="{00000000-0005-0000-0000-000066580000}"/>
    <cellStyle name="40 % - Markeringsfarve5 5 2 2" xfId="7275" xr:uid="{00000000-0005-0000-0000-000067580000}"/>
    <cellStyle name="40 % - Markeringsfarve5 5 2 2 2" xfId="7276" xr:uid="{00000000-0005-0000-0000-000068580000}"/>
    <cellStyle name="40 % - Markeringsfarve5 5 2 2 2 2" xfId="10592" xr:uid="{00000000-0005-0000-0000-000069580000}"/>
    <cellStyle name="40 % - Markeringsfarve5 5 2 2 2 2 2" xfId="18364" xr:uid="{00000000-0005-0000-0000-00006A580000}"/>
    <cellStyle name="40 % - Markeringsfarve5 5 2 2 2 2 2 2" xfId="36315" xr:uid="{00000000-0005-0000-0000-00006B580000}"/>
    <cellStyle name="40 % - Markeringsfarve5 5 2 2 2 2 3" xfId="29314" xr:uid="{00000000-0005-0000-0000-00006C580000}"/>
    <cellStyle name="40 % - Markeringsfarve5 5 2 2 2 3" xfId="15701" xr:uid="{00000000-0005-0000-0000-00006D580000}"/>
    <cellStyle name="40 % - Markeringsfarve5 5 2 2 2 3 2" xfId="33658" xr:uid="{00000000-0005-0000-0000-00006E580000}"/>
    <cellStyle name="40 % - Markeringsfarve5 5 2 2 2 4" xfId="26656" xr:uid="{00000000-0005-0000-0000-00006F580000}"/>
    <cellStyle name="40 % - Markeringsfarve5 5 2 2 3" xfId="9161" xr:uid="{00000000-0005-0000-0000-000070580000}"/>
    <cellStyle name="40 % - Markeringsfarve5 5 2 2 3 2" xfId="16949" xr:uid="{00000000-0005-0000-0000-000071580000}"/>
    <cellStyle name="40 % - Markeringsfarve5 5 2 2 3 2 2" xfId="34900" xr:uid="{00000000-0005-0000-0000-000072580000}"/>
    <cellStyle name="40 % - Markeringsfarve5 5 2 2 3 3" xfId="27899" xr:uid="{00000000-0005-0000-0000-000073580000}"/>
    <cellStyle name="40 % - Markeringsfarve5 5 2 2 4" xfId="15700" xr:uid="{00000000-0005-0000-0000-000074580000}"/>
    <cellStyle name="40 % - Markeringsfarve5 5 2 2 4 2" xfId="33657" xr:uid="{00000000-0005-0000-0000-000075580000}"/>
    <cellStyle name="40 % - Markeringsfarve5 5 2 2 5" xfId="26655" xr:uid="{00000000-0005-0000-0000-000076580000}"/>
    <cellStyle name="40 % - Markeringsfarve5 5 2 3" xfId="7277" xr:uid="{00000000-0005-0000-0000-000077580000}"/>
    <cellStyle name="40 % - Markeringsfarve5 5 2 3 2" xfId="9822" xr:uid="{00000000-0005-0000-0000-000078580000}"/>
    <cellStyle name="40 % - Markeringsfarve5 5 2 3 2 2" xfId="17604" xr:uid="{00000000-0005-0000-0000-000079580000}"/>
    <cellStyle name="40 % - Markeringsfarve5 5 2 3 2 2 2" xfId="35555" xr:uid="{00000000-0005-0000-0000-00007A580000}"/>
    <cellStyle name="40 % - Markeringsfarve5 5 2 3 2 3" xfId="28554" xr:uid="{00000000-0005-0000-0000-00007B580000}"/>
    <cellStyle name="40 % - Markeringsfarve5 5 2 3 3" xfId="15702" xr:uid="{00000000-0005-0000-0000-00007C580000}"/>
    <cellStyle name="40 % - Markeringsfarve5 5 2 3 3 2" xfId="33659" xr:uid="{00000000-0005-0000-0000-00007D580000}"/>
    <cellStyle name="40 % - Markeringsfarve5 5 2 3 4" xfId="26657" xr:uid="{00000000-0005-0000-0000-00007E580000}"/>
    <cellStyle name="40 % - Markeringsfarve5 5 2 4" xfId="7278" xr:uid="{00000000-0005-0000-0000-00007F580000}"/>
    <cellStyle name="40 % - Markeringsfarve5 5 2 4 2" xfId="11469" xr:uid="{00000000-0005-0000-0000-000080580000}"/>
    <cellStyle name="40 % - Markeringsfarve5 5 2 4 2 2" xfId="19227" xr:uid="{00000000-0005-0000-0000-000081580000}"/>
    <cellStyle name="40 % - Markeringsfarve5 5 2 4 2 2 2" xfId="37178" xr:uid="{00000000-0005-0000-0000-000082580000}"/>
    <cellStyle name="40 % - Markeringsfarve5 5 2 4 2 3" xfId="30177" xr:uid="{00000000-0005-0000-0000-000083580000}"/>
    <cellStyle name="40 % - Markeringsfarve5 5 2 4 3" xfId="15703" xr:uid="{00000000-0005-0000-0000-000084580000}"/>
    <cellStyle name="40 % - Markeringsfarve5 5 2 4 3 2" xfId="33660" xr:uid="{00000000-0005-0000-0000-000085580000}"/>
    <cellStyle name="40 % - Markeringsfarve5 5 2 4 4" xfId="26658" xr:uid="{00000000-0005-0000-0000-000086580000}"/>
    <cellStyle name="40 % - Markeringsfarve5 5 2 5" xfId="8915" xr:uid="{00000000-0005-0000-0000-000087580000}"/>
    <cellStyle name="40 % - Markeringsfarve5 5 2 5 2" xfId="16704" xr:uid="{00000000-0005-0000-0000-000088580000}"/>
    <cellStyle name="40 % - Markeringsfarve5 5 2 5 2 2" xfId="34655" xr:uid="{00000000-0005-0000-0000-000089580000}"/>
    <cellStyle name="40 % - Markeringsfarve5 5 2 5 3" xfId="27654" xr:uid="{00000000-0005-0000-0000-00008A580000}"/>
    <cellStyle name="40 % - Markeringsfarve5 5 2 6" xfId="15699" xr:uid="{00000000-0005-0000-0000-00008B580000}"/>
    <cellStyle name="40 % - Markeringsfarve5 5 2 6 2" xfId="33656" xr:uid="{00000000-0005-0000-0000-00008C580000}"/>
    <cellStyle name="40 % - Markeringsfarve5 5 2 7" xfId="7274" xr:uid="{00000000-0005-0000-0000-00008D580000}"/>
    <cellStyle name="40 % - Markeringsfarve5 5 2 7 2" xfId="26654" xr:uid="{00000000-0005-0000-0000-00008E580000}"/>
    <cellStyle name="40 % - Markeringsfarve5 5 2 8" xfId="22387" xr:uid="{00000000-0005-0000-0000-00008F580000}"/>
    <cellStyle name="40 % - Markeringsfarve5 5 3" xfId="7279" xr:uid="{00000000-0005-0000-0000-000090580000}"/>
    <cellStyle name="40 % - Markeringsfarve5 5 3 2" xfId="7280" xr:uid="{00000000-0005-0000-0000-000091580000}"/>
    <cellStyle name="40 % - Markeringsfarve5 5 3 2 2" xfId="7281" xr:uid="{00000000-0005-0000-0000-000092580000}"/>
    <cellStyle name="40 % - Markeringsfarve5 5 3 2 2 2" xfId="10721" xr:uid="{00000000-0005-0000-0000-000093580000}"/>
    <cellStyle name="40 % - Markeringsfarve5 5 3 2 2 2 2" xfId="18493" xr:uid="{00000000-0005-0000-0000-000094580000}"/>
    <cellStyle name="40 % - Markeringsfarve5 5 3 2 2 2 2 2" xfId="36444" xr:uid="{00000000-0005-0000-0000-000095580000}"/>
    <cellStyle name="40 % - Markeringsfarve5 5 3 2 2 2 3" xfId="29443" xr:uid="{00000000-0005-0000-0000-000096580000}"/>
    <cellStyle name="40 % - Markeringsfarve5 5 3 2 2 3" xfId="15706" xr:uid="{00000000-0005-0000-0000-000097580000}"/>
    <cellStyle name="40 % - Markeringsfarve5 5 3 2 2 3 2" xfId="33663" xr:uid="{00000000-0005-0000-0000-000098580000}"/>
    <cellStyle name="40 % - Markeringsfarve5 5 3 2 2 4" xfId="26661" xr:uid="{00000000-0005-0000-0000-000099580000}"/>
    <cellStyle name="40 % - Markeringsfarve5 5 3 2 3" xfId="9267" xr:uid="{00000000-0005-0000-0000-00009A580000}"/>
    <cellStyle name="40 % - Markeringsfarve5 5 3 2 3 2" xfId="17055" xr:uid="{00000000-0005-0000-0000-00009B580000}"/>
    <cellStyle name="40 % - Markeringsfarve5 5 3 2 3 2 2" xfId="35006" xr:uid="{00000000-0005-0000-0000-00009C580000}"/>
    <cellStyle name="40 % - Markeringsfarve5 5 3 2 3 3" xfId="28005" xr:uid="{00000000-0005-0000-0000-00009D580000}"/>
    <cellStyle name="40 % - Markeringsfarve5 5 3 2 4" xfId="15705" xr:uid="{00000000-0005-0000-0000-00009E580000}"/>
    <cellStyle name="40 % - Markeringsfarve5 5 3 2 4 2" xfId="33662" xr:uid="{00000000-0005-0000-0000-00009F580000}"/>
    <cellStyle name="40 % - Markeringsfarve5 5 3 2 5" xfId="26660" xr:uid="{00000000-0005-0000-0000-0000A0580000}"/>
    <cellStyle name="40 % - Markeringsfarve5 5 3 3" xfId="7282" xr:uid="{00000000-0005-0000-0000-0000A1580000}"/>
    <cellStyle name="40 % - Markeringsfarve5 5 3 3 2" xfId="9951" xr:uid="{00000000-0005-0000-0000-0000A2580000}"/>
    <cellStyle name="40 % - Markeringsfarve5 5 3 3 2 2" xfId="17733" xr:uid="{00000000-0005-0000-0000-0000A3580000}"/>
    <cellStyle name="40 % - Markeringsfarve5 5 3 3 2 2 2" xfId="35684" xr:uid="{00000000-0005-0000-0000-0000A4580000}"/>
    <cellStyle name="40 % - Markeringsfarve5 5 3 3 2 3" xfId="28683" xr:uid="{00000000-0005-0000-0000-0000A5580000}"/>
    <cellStyle name="40 % - Markeringsfarve5 5 3 3 3" xfId="15707" xr:uid="{00000000-0005-0000-0000-0000A6580000}"/>
    <cellStyle name="40 % - Markeringsfarve5 5 3 3 3 2" xfId="33664" xr:uid="{00000000-0005-0000-0000-0000A7580000}"/>
    <cellStyle name="40 % - Markeringsfarve5 5 3 3 4" xfId="26662" xr:uid="{00000000-0005-0000-0000-0000A8580000}"/>
    <cellStyle name="40 % - Markeringsfarve5 5 3 4" xfId="7283" xr:uid="{00000000-0005-0000-0000-0000A9580000}"/>
    <cellStyle name="40 % - Markeringsfarve5 5 3 4 2" xfId="11524" xr:uid="{00000000-0005-0000-0000-0000AA580000}"/>
    <cellStyle name="40 % - Markeringsfarve5 5 3 4 2 2" xfId="19278" xr:uid="{00000000-0005-0000-0000-0000AB580000}"/>
    <cellStyle name="40 % - Markeringsfarve5 5 3 4 2 2 2" xfId="37229" xr:uid="{00000000-0005-0000-0000-0000AC580000}"/>
    <cellStyle name="40 % - Markeringsfarve5 5 3 4 2 3" xfId="30228" xr:uid="{00000000-0005-0000-0000-0000AD580000}"/>
    <cellStyle name="40 % - Markeringsfarve5 5 3 4 3" xfId="15708" xr:uid="{00000000-0005-0000-0000-0000AE580000}"/>
    <cellStyle name="40 % - Markeringsfarve5 5 3 4 3 2" xfId="33665" xr:uid="{00000000-0005-0000-0000-0000AF580000}"/>
    <cellStyle name="40 % - Markeringsfarve5 5 3 4 4" xfId="26663" xr:uid="{00000000-0005-0000-0000-0000B0580000}"/>
    <cellStyle name="40 % - Markeringsfarve5 5 3 5" xfId="8916" xr:uid="{00000000-0005-0000-0000-0000B1580000}"/>
    <cellStyle name="40 % - Markeringsfarve5 5 3 5 2" xfId="16705" xr:uid="{00000000-0005-0000-0000-0000B2580000}"/>
    <cellStyle name="40 % - Markeringsfarve5 5 3 5 2 2" xfId="34656" xr:uid="{00000000-0005-0000-0000-0000B3580000}"/>
    <cellStyle name="40 % - Markeringsfarve5 5 3 5 3" xfId="27655" xr:uid="{00000000-0005-0000-0000-0000B4580000}"/>
    <cellStyle name="40 % - Markeringsfarve5 5 3 6" xfId="15704" xr:uid="{00000000-0005-0000-0000-0000B5580000}"/>
    <cellStyle name="40 % - Markeringsfarve5 5 3 6 2" xfId="33661" xr:uid="{00000000-0005-0000-0000-0000B6580000}"/>
    <cellStyle name="40 % - Markeringsfarve5 5 3 7" xfId="26659" xr:uid="{00000000-0005-0000-0000-0000B7580000}"/>
    <cellStyle name="40 % - Markeringsfarve5 5 4" xfId="7284" xr:uid="{00000000-0005-0000-0000-0000B8580000}"/>
    <cellStyle name="40 % - Markeringsfarve5 5 4 2" xfId="7285" xr:uid="{00000000-0005-0000-0000-0000B9580000}"/>
    <cellStyle name="40 % - Markeringsfarve5 5 4 2 2" xfId="7286" xr:uid="{00000000-0005-0000-0000-0000BA580000}"/>
    <cellStyle name="40 % - Markeringsfarve5 5 4 2 2 2" xfId="10830" xr:uid="{00000000-0005-0000-0000-0000BB580000}"/>
    <cellStyle name="40 % - Markeringsfarve5 5 4 2 2 2 2" xfId="18602" xr:uid="{00000000-0005-0000-0000-0000BC580000}"/>
    <cellStyle name="40 % - Markeringsfarve5 5 4 2 2 2 2 2" xfId="36553" xr:uid="{00000000-0005-0000-0000-0000BD580000}"/>
    <cellStyle name="40 % - Markeringsfarve5 5 4 2 2 2 3" xfId="29552" xr:uid="{00000000-0005-0000-0000-0000BE580000}"/>
    <cellStyle name="40 % - Markeringsfarve5 5 4 2 2 3" xfId="15711" xr:uid="{00000000-0005-0000-0000-0000BF580000}"/>
    <cellStyle name="40 % - Markeringsfarve5 5 4 2 2 3 2" xfId="33668" xr:uid="{00000000-0005-0000-0000-0000C0580000}"/>
    <cellStyle name="40 % - Markeringsfarve5 5 4 2 2 4" xfId="26666" xr:uid="{00000000-0005-0000-0000-0000C1580000}"/>
    <cellStyle name="40 % - Markeringsfarve5 5 4 2 3" xfId="9363" xr:uid="{00000000-0005-0000-0000-0000C2580000}"/>
    <cellStyle name="40 % - Markeringsfarve5 5 4 2 3 2" xfId="17148" xr:uid="{00000000-0005-0000-0000-0000C3580000}"/>
    <cellStyle name="40 % - Markeringsfarve5 5 4 2 3 2 2" xfId="35099" xr:uid="{00000000-0005-0000-0000-0000C4580000}"/>
    <cellStyle name="40 % - Markeringsfarve5 5 4 2 3 3" xfId="28098" xr:uid="{00000000-0005-0000-0000-0000C5580000}"/>
    <cellStyle name="40 % - Markeringsfarve5 5 4 2 4" xfId="15710" xr:uid="{00000000-0005-0000-0000-0000C6580000}"/>
    <cellStyle name="40 % - Markeringsfarve5 5 4 2 4 2" xfId="33667" xr:uid="{00000000-0005-0000-0000-0000C7580000}"/>
    <cellStyle name="40 % - Markeringsfarve5 5 4 2 5" xfId="26665" xr:uid="{00000000-0005-0000-0000-0000C8580000}"/>
    <cellStyle name="40 % - Markeringsfarve5 5 4 3" xfId="7287" xr:uid="{00000000-0005-0000-0000-0000C9580000}"/>
    <cellStyle name="40 % - Markeringsfarve5 5 4 3 2" xfId="10106" xr:uid="{00000000-0005-0000-0000-0000CA580000}"/>
    <cellStyle name="40 % - Markeringsfarve5 5 4 3 2 2" xfId="17887" xr:uid="{00000000-0005-0000-0000-0000CB580000}"/>
    <cellStyle name="40 % - Markeringsfarve5 5 4 3 2 2 2" xfId="35838" xr:uid="{00000000-0005-0000-0000-0000CC580000}"/>
    <cellStyle name="40 % - Markeringsfarve5 5 4 3 2 3" xfId="28837" xr:uid="{00000000-0005-0000-0000-0000CD580000}"/>
    <cellStyle name="40 % - Markeringsfarve5 5 4 3 3" xfId="15712" xr:uid="{00000000-0005-0000-0000-0000CE580000}"/>
    <cellStyle name="40 % - Markeringsfarve5 5 4 3 3 2" xfId="33669" xr:uid="{00000000-0005-0000-0000-0000CF580000}"/>
    <cellStyle name="40 % - Markeringsfarve5 5 4 3 4" xfId="26667" xr:uid="{00000000-0005-0000-0000-0000D0580000}"/>
    <cellStyle name="40 % - Markeringsfarve5 5 4 4" xfId="7288" xr:uid="{00000000-0005-0000-0000-0000D1580000}"/>
    <cellStyle name="40 % - Markeringsfarve5 5 4 4 2" xfId="11174" xr:uid="{00000000-0005-0000-0000-0000D2580000}"/>
    <cellStyle name="40 % - Markeringsfarve5 5 4 4 2 2" xfId="18939" xr:uid="{00000000-0005-0000-0000-0000D3580000}"/>
    <cellStyle name="40 % - Markeringsfarve5 5 4 4 2 2 2" xfId="36890" xr:uid="{00000000-0005-0000-0000-0000D4580000}"/>
    <cellStyle name="40 % - Markeringsfarve5 5 4 4 2 3" xfId="29889" xr:uid="{00000000-0005-0000-0000-0000D5580000}"/>
    <cellStyle name="40 % - Markeringsfarve5 5 4 4 3" xfId="15713" xr:uid="{00000000-0005-0000-0000-0000D6580000}"/>
    <cellStyle name="40 % - Markeringsfarve5 5 4 4 3 2" xfId="33670" xr:uid="{00000000-0005-0000-0000-0000D7580000}"/>
    <cellStyle name="40 % - Markeringsfarve5 5 4 4 4" xfId="26668" xr:uid="{00000000-0005-0000-0000-0000D8580000}"/>
    <cellStyle name="40 % - Markeringsfarve5 5 4 5" xfId="8917" xr:uid="{00000000-0005-0000-0000-0000D9580000}"/>
    <cellStyle name="40 % - Markeringsfarve5 5 4 5 2" xfId="16706" xr:uid="{00000000-0005-0000-0000-0000DA580000}"/>
    <cellStyle name="40 % - Markeringsfarve5 5 4 5 2 2" xfId="34657" xr:uid="{00000000-0005-0000-0000-0000DB580000}"/>
    <cellStyle name="40 % - Markeringsfarve5 5 4 5 3" xfId="27656" xr:uid="{00000000-0005-0000-0000-0000DC580000}"/>
    <cellStyle name="40 % - Markeringsfarve5 5 4 6" xfId="15709" xr:uid="{00000000-0005-0000-0000-0000DD580000}"/>
    <cellStyle name="40 % - Markeringsfarve5 5 4 6 2" xfId="33666" xr:uid="{00000000-0005-0000-0000-0000DE580000}"/>
    <cellStyle name="40 % - Markeringsfarve5 5 4 7" xfId="26664" xr:uid="{00000000-0005-0000-0000-0000DF580000}"/>
    <cellStyle name="40 % - Markeringsfarve5 5 5" xfId="7289" xr:uid="{00000000-0005-0000-0000-0000E0580000}"/>
    <cellStyle name="40 % - Markeringsfarve5 5 5 2" xfId="7290" xr:uid="{00000000-0005-0000-0000-0000E1580000}"/>
    <cellStyle name="40 % - Markeringsfarve5 5 5 2 2" xfId="7291" xr:uid="{00000000-0005-0000-0000-0000E2580000}"/>
    <cellStyle name="40 % - Markeringsfarve5 5 5 2 2 2" xfId="10947" xr:uid="{00000000-0005-0000-0000-0000E3580000}"/>
    <cellStyle name="40 % - Markeringsfarve5 5 5 2 2 2 2" xfId="18719" xr:uid="{00000000-0005-0000-0000-0000E4580000}"/>
    <cellStyle name="40 % - Markeringsfarve5 5 5 2 2 2 2 2" xfId="36670" xr:uid="{00000000-0005-0000-0000-0000E5580000}"/>
    <cellStyle name="40 % - Markeringsfarve5 5 5 2 2 2 3" xfId="29669" xr:uid="{00000000-0005-0000-0000-0000E6580000}"/>
    <cellStyle name="40 % - Markeringsfarve5 5 5 2 2 3" xfId="15716" xr:uid="{00000000-0005-0000-0000-0000E7580000}"/>
    <cellStyle name="40 % - Markeringsfarve5 5 5 2 2 3 2" xfId="33673" xr:uid="{00000000-0005-0000-0000-0000E8580000}"/>
    <cellStyle name="40 % - Markeringsfarve5 5 5 2 2 4" xfId="26671" xr:uid="{00000000-0005-0000-0000-0000E9580000}"/>
    <cellStyle name="40 % - Markeringsfarve5 5 5 2 3" xfId="9462" xr:uid="{00000000-0005-0000-0000-0000EA580000}"/>
    <cellStyle name="40 % - Markeringsfarve5 5 5 2 3 2" xfId="17247" xr:uid="{00000000-0005-0000-0000-0000EB580000}"/>
    <cellStyle name="40 % - Markeringsfarve5 5 5 2 3 2 2" xfId="35198" xr:uid="{00000000-0005-0000-0000-0000EC580000}"/>
    <cellStyle name="40 % - Markeringsfarve5 5 5 2 3 3" xfId="28197" xr:uid="{00000000-0005-0000-0000-0000ED580000}"/>
    <cellStyle name="40 % - Markeringsfarve5 5 5 2 4" xfId="15715" xr:uid="{00000000-0005-0000-0000-0000EE580000}"/>
    <cellStyle name="40 % - Markeringsfarve5 5 5 2 4 2" xfId="33672" xr:uid="{00000000-0005-0000-0000-0000EF580000}"/>
    <cellStyle name="40 % - Markeringsfarve5 5 5 2 5" xfId="26670" xr:uid="{00000000-0005-0000-0000-0000F0580000}"/>
    <cellStyle name="40 % - Markeringsfarve5 5 5 3" xfId="7292" xr:uid="{00000000-0005-0000-0000-0000F1580000}"/>
    <cellStyle name="40 % - Markeringsfarve5 5 5 3 2" xfId="10223" xr:uid="{00000000-0005-0000-0000-0000F2580000}"/>
    <cellStyle name="40 % - Markeringsfarve5 5 5 3 2 2" xfId="18004" xr:uid="{00000000-0005-0000-0000-0000F3580000}"/>
    <cellStyle name="40 % - Markeringsfarve5 5 5 3 2 2 2" xfId="35955" xr:uid="{00000000-0005-0000-0000-0000F4580000}"/>
    <cellStyle name="40 % - Markeringsfarve5 5 5 3 2 3" xfId="28954" xr:uid="{00000000-0005-0000-0000-0000F5580000}"/>
    <cellStyle name="40 % - Markeringsfarve5 5 5 3 3" xfId="15717" xr:uid="{00000000-0005-0000-0000-0000F6580000}"/>
    <cellStyle name="40 % - Markeringsfarve5 5 5 3 3 2" xfId="33674" xr:uid="{00000000-0005-0000-0000-0000F7580000}"/>
    <cellStyle name="40 % - Markeringsfarve5 5 5 3 4" xfId="26672" xr:uid="{00000000-0005-0000-0000-0000F8580000}"/>
    <cellStyle name="40 % - Markeringsfarve5 5 5 4" xfId="7293" xr:uid="{00000000-0005-0000-0000-0000F9580000}"/>
    <cellStyle name="40 % - Markeringsfarve5 5 5 4 2" xfId="11118" xr:uid="{00000000-0005-0000-0000-0000FA580000}"/>
    <cellStyle name="40 % - Markeringsfarve5 5 5 4 2 2" xfId="18886" xr:uid="{00000000-0005-0000-0000-0000FB580000}"/>
    <cellStyle name="40 % - Markeringsfarve5 5 5 4 2 2 2" xfId="36837" xr:uid="{00000000-0005-0000-0000-0000FC580000}"/>
    <cellStyle name="40 % - Markeringsfarve5 5 5 4 2 3" xfId="29836" xr:uid="{00000000-0005-0000-0000-0000FD580000}"/>
    <cellStyle name="40 % - Markeringsfarve5 5 5 4 3" xfId="15718" xr:uid="{00000000-0005-0000-0000-0000FE580000}"/>
    <cellStyle name="40 % - Markeringsfarve5 5 5 4 3 2" xfId="33675" xr:uid="{00000000-0005-0000-0000-0000FF580000}"/>
    <cellStyle name="40 % - Markeringsfarve5 5 5 4 4" xfId="26673" xr:uid="{00000000-0005-0000-0000-000000590000}"/>
    <cellStyle name="40 % - Markeringsfarve5 5 5 5" xfId="8918" xr:uid="{00000000-0005-0000-0000-000001590000}"/>
    <cellStyle name="40 % - Markeringsfarve5 5 5 5 2" xfId="16707" xr:uid="{00000000-0005-0000-0000-000002590000}"/>
    <cellStyle name="40 % - Markeringsfarve5 5 5 5 2 2" xfId="34658" xr:uid="{00000000-0005-0000-0000-000003590000}"/>
    <cellStyle name="40 % - Markeringsfarve5 5 5 5 3" xfId="27657" xr:uid="{00000000-0005-0000-0000-000004590000}"/>
    <cellStyle name="40 % - Markeringsfarve5 5 5 6" xfId="15714" xr:uid="{00000000-0005-0000-0000-000005590000}"/>
    <cellStyle name="40 % - Markeringsfarve5 5 5 6 2" xfId="33671" xr:uid="{00000000-0005-0000-0000-000006590000}"/>
    <cellStyle name="40 % - Markeringsfarve5 5 5 7" xfId="26669" xr:uid="{00000000-0005-0000-0000-000007590000}"/>
    <cellStyle name="40 % - Markeringsfarve5 5 6" xfId="7294" xr:uid="{00000000-0005-0000-0000-000008590000}"/>
    <cellStyle name="40 % - Markeringsfarve5 5 6 2" xfId="7295" xr:uid="{00000000-0005-0000-0000-000009590000}"/>
    <cellStyle name="40 % - Markeringsfarve5 5 6 2 2" xfId="7296" xr:uid="{00000000-0005-0000-0000-00000A590000}"/>
    <cellStyle name="40 % - Markeringsfarve5 5 6 2 2 2" xfId="11075" xr:uid="{00000000-0005-0000-0000-00000B590000}"/>
    <cellStyle name="40 % - Markeringsfarve5 5 6 2 2 2 2" xfId="18847" xr:uid="{00000000-0005-0000-0000-00000C590000}"/>
    <cellStyle name="40 % - Markeringsfarve5 5 6 2 2 2 2 2" xfId="36798" xr:uid="{00000000-0005-0000-0000-00000D590000}"/>
    <cellStyle name="40 % - Markeringsfarve5 5 6 2 2 2 3" xfId="29797" xr:uid="{00000000-0005-0000-0000-00000E590000}"/>
    <cellStyle name="40 % - Markeringsfarve5 5 6 2 2 3" xfId="15721" xr:uid="{00000000-0005-0000-0000-00000F590000}"/>
    <cellStyle name="40 % - Markeringsfarve5 5 6 2 2 3 2" xfId="33678" xr:uid="{00000000-0005-0000-0000-000010590000}"/>
    <cellStyle name="40 % - Markeringsfarve5 5 6 2 2 4" xfId="26676" xr:uid="{00000000-0005-0000-0000-000011590000}"/>
    <cellStyle name="40 % - Markeringsfarve5 5 6 2 3" xfId="9568" xr:uid="{00000000-0005-0000-0000-000012590000}"/>
    <cellStyle name="40 % - Markeringsfarve5 5 6 2 3 2" xfId="17353" xr:uid="{00000000-0005-0000-0000-000013590000}"/>
    <cellStyle name="40 % - Markeringsfarve5 5 6 2 3 2 2" xfId="35304" xr:uid="{00000000-0005-0000-0000-000014590000}"/>
    <cellStyle name="40 % - Markeringsfarve5 5 6 2 3 3" xfId="28303" xr:uid="{00000000-0005-0000-0000-000015590000}"/>
    <cellStyle name="40 % - Markeringsfarve5 5 6 2 4" xfId="15720" xr:uid="{00000000-0005-0000-0000-000016590000}"/>
    <cellStyle name="40 % - Markeringsfarve5 5 6 2 4 2" xfId="33677" xr:uid="{00000000-0005-0000-0000-000017590000}"/>
    <cellStyle name="40 % - Markeringsfarve5 5 6 2 5" xfId="26675" xr:uid="{00000000-0005-0000-0000-000018590000}"/>
    <cellStyle name="40 % - Markeringsfarve5 5 6 3" xfId="7297" xr:uid="{00000000-0005-0000-0000-000019590000}"/>
    <cellStyle name="40 % - Markeringsfarve5 5 6 3 2" xfId="10352" xr:uid="{00000000-0005-0000-0000-00001A590000}"/>
    <cellStyle name="40 % - Markeringsfarve5 5 6 3 2 2" xfId="18133" xr:uid="{00000000-0005-0000-0000-00001B590000}"/>
    <cellStyle name="40 % - Markeringsfarve5 5 6 3 2 2 2" xfId="36084" xr:uid="{00000000-0005-0000-0000-00001C590000}"/>
    <cellStyle name="40 % - Markeringsfarve5 5 6 3 2 3" xfId="29083" xr:uid="{00000000-0005-0000-0000-00001D590000}"/>
    <cellStyle name="40 % - Markeringsfarve5 5 6 3 3" xfId="15722" xr:uid="{00000000-0005-0000-0000-00001E590000}"/>
    <cellStyle name="40 % - Markeringsfarve5 5 6 3 3 2" xfId="33679" xr:uid="{00000000-0005-0000-0000-00001F590000}"/>
    <cellStyle name="40 % - Markeringsfarve5 5 6 3 4" xfId="26677" xr:uid="{00000000-0005-0000-0000-000020590000}"/>
    <cellStyle name="40 % - Markeringsfarve5 5 6 4" xfId="7298" xr:uid="{00000000-0005-0000-0000-000021590000}"/>
    <cellStyle name="40 % - Markeringsfarve5 5 6 4 2" xfId="11455" xr:uid="{00000000-0005-0000-0000-000022590000}"/>
    <cellStyle name="40 % - Markeringsfarve5 5 6 4 2 2" xfId="19214" xr:uid="{00000000-0005-0000-0000-000023590000}"/>
    <cellStyle name="40 % - Markeringsfarve5 5 6 4 2 2 2" xfId="37165" xr:uid="{00000000-0005-0000-0000-000024590000}"/>
    <cellStyle name="40 % - Markeringsfarve5 5 6 4 2 3" xfId="30164" xr:uid="{00000000-0005-0000-0000-000025590000}"/>
    <cellStyle name="40 % - Markeringsfarve5 5 6 4 3" xfId="15723" xr:uid="{00000000-0005-0000-0000-000026590000}"/>
    <cellStyle name="40 % - Markeringsfarve5 5 6 4 3 2" xfId="33680" xr:uid="{00000000-0005-0000-0000-000027590000}"/>
    <cellStyle name="40 % - Markeringsfarve5 5 6 4 4" xfId="26678" xr:uid="{00000000-0005-0000-0000-000028590000}"/>
    <cellStyle name="40 % - Markeringsfarve5 5 6 5" xfId="8919" xr:uid="{00000000-0005-0000-0000-000029590000}"/>
    <cellStyle name="40 % - Markeringsfarve5 5 6 5 2" xfId="16708" xr:uid="{00000000-0005-0000-0000-00002A590000}"/>
    <cellStyle name="40 % - Markeringsfarve5 5 6 5 2 2" xfId="34659" xr:uid="{00000000-0005-0000-0000-00002B590000}"/>
    <cellStyle name="40 % - Markeringsfarve5 5 6 5 3" xfId="27658" xr:uid="{00000000-0005-0000-0000-00002C590000}"/>
    <cellStyle name="40 % - Markeringsfarve5 5 6 6" xfId="15719" xr:uid="{00000000-0005-0000-0000-00002D590000}"/>
    <cellStyle name="40 % - Markeringsfarve5 5 6 6 2" xfId="33676" xr:uid="{00000000-0005-0000-0000-00002E590000}"/>
    <cellStyle name="40 % - Markeringsfarve5 5 6 7" xfId="26674" xr:uid="{00000000-0005-0000-0000-00002F590000}"/>
    <cellStyle name="40 % - Markeringsfarve5 5 7" xfId="7299" xr:uid="{00000000-0005-0000-0000-000030590000}"/>
    <cellStyle name="40 % - Markeringsfarve5 5 7 2" xfId="7300" xr:uid="{00000000-0005-0000-0000-000031590000}"/>
    <cellStyle name="40 % - Markeringsfarve5 5 7 2 2" xfId="10473" xr:uid="{00000000-0005-0000-0000-000032590000}"/>
    <cellStyle name="40 % - Markeringsfarve5 5 7 2 2 2" xfId="18245" xr:uid="{00000000-0005-0000-0000-000033590000}"/>
    <cellStyle name="40 % - Markeringsfarve5 5 7 2 2 2 2" xfId="36196" xr:uid="{00000000-0005-0000-0000-000034590000}"/>
    <cellStyle name="40 % - Markeringsfarve5 5 7 2 2 3" xfId="29195" xr:uid="{00000000-0005-0000-0000-000035590000}"/>
    <cellStyle name="40 % - Markeringsfarve5 5 7 2 3" xfId="15725" xr:uid="{00000000-0005-0000-0000-000036590000}"/>
    <cellStyle name="40 % - Markeringsfarve5 5 7 2 3 2" xfId="33682" xr:uid="{00000000-0005-0000-0000-000037590000}"/>
    <cellStyle name="40 % - Markeringsfarve5 5 7 2 4" xfId="26680" xr:uid="{00000000-0005-0000-0000-000038590000}"/>
    <cellStyle name="40 % - Markeringsfarve5 5 7 3" xfId="9062" xr:uid="{00000000-0005-0000-0000-000039590000}"/>
    <cellStyle name="40 % - Markeringsfarve5 5 7 3 2" xfId="16850" xr:uid="{00000000-0005-0000-0000-00003A590000}"/>
    <cellStyle name="40 % - Markeringsfarve5 5 7 3 2 2" xfId="34801" xr:uid="{00000000-0005-0000-0000-00003B590000}"/>
    <cellStyle name="40 % - Markeringsfarve5 5 7 3 3" xfId="27800" xr:uid="{00000000-0005-0000-0000-00003C590000}"/>
    <cellStyle name="40 % - Markeringsfarve5 5 7 4" xfId="15724" xr:uid="{00000000-0005-0000-0000-00003D590000}"/>
    <cellStyle name="40 % - Markeringsfarve5 5 7 4 2" xfId="33681" xr:uid="{00000000-0005-0000-0000-00003E590000}"/>
    <cellStyle name="40 % - Markeringsfarve5 5 7 5" xfId="26679" xr:uid="{00000000-0005-0000-0000-00003F590000}"/>
    <cellStyle name="40 % - Markeringsfarve5 5 8" xfId="7301" xr:uid="{00000000-0005-0000-0000-000040590000}"/>
    <cellStyle name="40 % - Markeringsfarve5 5 8 2" xfId="9701" xr:uid="{00000000-0005-0000-0000-000041590000}"/>
    <cellStyle name="40 % - Markeringsfarve5 5 8 2 2" xfId="17483" xr:uid="{00000000-0005-0000-0000-000042590000}"/>
    <cellStyle name="40 % - Markeringsfarve5 5 8 2 2 2" xfId="35434" xr:uid="{00000000-0005-0000-0000-000043590000}"/>
    <cellStyle name="40 % - Markeringsfarve5 5 8 2 3" xfId="28433" xr:uid="{00000000-0005-0000-0000-000044590000}"/>
    <cellStyle name="40 % - Markeringsfarve5 5 8 3" xfId="15726" xr:uid="{00000000-0005-0000-0000-000045590000}"/>
    <cellStyle name="40 % - Markeringsfarve5 5 8 3 2" xfId="33683" xr:uid="{00000000-0005-0000-0000-000046590000}"/>
    <cellStyle name="40 % - Markeringsfarve5 5 8 4" xfId="26681" xr:uid="{00000000-0005-0000-0000-000047590000}"/>
    <cellStyle name="40 % - Markeringsfarve5 5 9" xfId="7302" xr:uid="{00000000-0005-0000-0000-000048590000}"/>
    <cellStyle name="40 % - Markeringsfarve5 5 9 2" xfId="11282" xr:uid="{00000000-0005-0000-0000-000049590000}"/>
    <cellStyle name="40 % - Markeringsfarve5 5 9 2 2" xfId="19047" xr:uid="{00000000-0005-0000-0000-00004A590000}"/>
    <cellStyle name="40 % - Markeringsfarve5 5 9 2 2 2" xfId="36998" xr:uid="{00000000-0005-0000-0000-00004B590000}"/>
    <cellStyle name="40 % - Markeringsfarve5 5 9 2 3" xfId="29997" xr:uid="{00000000-0005-0000-0000-00004C590000}"/>
    <cellStyle name="40 % - Markeringsfarve5 5 9 3" xfId="15727" xr:uid="{00000000-0005-0000-0000-00004D590000}"/>
    <cellStyle name="40 % - Markeringsfarve5 5 9 3 2" xfId="33684" xr:uid="{00000000-0005-0000-0000-00004E590000}"/>
    <cellStyle name="40 % - Markeringsfarve5 5 9 4" xfId="26682" xr:uid="{00000000-0005-0000-0000-00004F590000}"/>
    <cellStyle name="40 % - Markeringsfarve5 6" xfId="3010" xr:uid="{00000000-0005-0000-0000-000050590000}"/>
    <cellStyle name="40 % - Markeringsfarve5 6 2" xfId="3011" xr:uid="{00000000-0005-0000-0000-000051590000}"/>
    <cellStyle name="40 % - Markeringsfarve5 6 2 2" xfId="7305" xr:uid="{00000000-0005-0000-0000-000052590000}"/>
    <cellStyle name="40 % - Markeringsfarve5 6 2 2 2" xfId="10514" xr:uid="{00000000-0005-0000-0000-000053590000}"/>
    <cellStyle name="40 % - Markeringsfarve5 6 2 2 2 2" xfId="18286" xr:uid="{00000000-0005-0000-0000-000054590000}"/>
    <cellStyle name="40 % - Markeringsfarve5 6 2 2 2 2 2" xfId="36237" xr:uid="{00000000-0005-0000-0000-000055590000}"/>
    <cellStyle name="40 % - Markeringsfarve5 6 2 2 2 3" xfId="29236" xr:uid="{00000000-0005-0000-0000-000056590000}"/>
    <cellStyle name="40 % - Markeringsfarve5 6 2 2 3" xfId="15730" xr:uid="{00000000-0005-0000-0000-000057590000}"/>
    <cellStyle name="40 % - Markeringsfarve5 6 2 2 3 2" xfId="33687" xr:uid="{00000000-0005-0000-0000-000058590000}"/>
    <cellStyle name="40 % - Markeringsfarve5 6 2 2 4" xfId="26685" xr:uid="{00000000-0005-0000-0000-000059590000}"/>
    <cellStyle name="40 % - Markeringsfarve5 6 2 3" xfId="9095" xr:uid="{00000000-0005-0000-0000-00005A590000}"/>
    <cellStyle name="40 % - Markeringsfarve5 6 2 3 2" xfId="16883" xr:uid="{00000000-0005-0000-0000-00005B590000}"/>
    <cellStyle name="40 % - Markeringsfarve5 6 2 3 2 2" xfId="34834" xr:uid="{00000000-0005-0000-0000-00005C590000}"/>
    <cellStyle name="40 % - Markeringsfarve5 6 2 3 3" xfId="27833" xr:uid="{00000000-0005-0000-0000-00005D590000}"/>
    <cellStyle name="40 % - Markeringsfarve5 6 2 4" xfId="15729" xr:uid="{00000000-0005-0000-0000-00005E590000}"/>
    <cellStyle name="40 % - Markeringsfarve5 6 2 4 2" xfId="33686" xr:uid="{00000000-0005-0000-0000-00005F590000}"/>
    <cellStyle name="40 % - Markeringsfarve5 6 2 5" xfId="7304" xr:uid="{00000000-0005-0000-0000-000060590000}"/>
    <cellStyle name="40 % - Markeringsfarve5 6 2 5 2" xfId="26684" xr:uid="{00000000-0005-0000-0000-000061590000}"/>
    <cellStyle name="40 % - Markeringsfarve5 6 2 6" xfId="22389" xr:uid="{00000000-0005-0000-0000-000062590000}"/>
    <cellStyle name="40 % - Markeringsfarve5 6 3" xfId="7306" xr:uid="{00000000-0005-0000-0000-000063590000}"/>
    <cellStyle name="40 % - Markeringsfarve5 6 3 2" xfId="9744" xr:uid="{00000000-0005-0000-0000-000064590000}"/>
    <cellStyle name="40 % - Markeringsfarve5 6 3 2 2" xfId="17526" xr:uid="{00000000-0005-0000-0000-000065590000}"/>
    <cellStyle name="40 % - Markeringsfarve5 6 3 2 2 2" xfId="35477" xr:uid="{00000000-0005-0000-0000-000066590000}"/>
    <cellStyle name="40 % - Markeringsfarve5 6 3 2 3" xfId="28476" xr:uid="{00000000-0005-0000-0000-000067590000}"/>
    <cellStyle name="40 % - Markeringsfarve5 6 3 3" xfId="15731" xr:uid="{00000000-0005-0000-0000-000068590000}"/>
    <cellStyle name="40 % - Markeringsfarve5 6 3 3 2" xfId="33688" xr:uid="{00000000-0005-0000-0000-000069590000}"/>
    <cellStyle name="40 % - Markeringsfarve5 6 3 4" xfId="26686" xr:uid="{00000000-0005-0000-0000-00006A590000}"/>
    <cellStyle name="40 % - Markeringsfarve5 6 4" xfId="7307" xr:uid="{00000000-0005-0000-0000-00006B590000}"/>
    <cellStyle name="40 % - Markeringsfarve5 6 4 2" xfId="11658" xr:uid="{00000000-0005-0000-0000-00006C590000}"/>
    <cellStyle name="40 % - Markeringsfarve5 6 4 2 2" xfId="19405" xr:uid="{00000000-0005-0000-0000-00006D590000}"/>
    <cellStyle name="40 % - Markeringsfarve5 6 4 2 2 2" xfId="37356" xr:uid="{00000000-0005-0000-0000-00006E590000}"/>
    <cellStyle name="40 % - Markeringsfarve5 6 4 2 3" xfId="30355" xr:uid="{00000000-0005-0000-0000-00006F590000}"/>
    <cellStyle name="40 % - Markeringsfarve5 6 4 3" xfId="15732" xr:uid="{00000000-0005-0000-0000-000070590000}"/>
    <cellStyle name="40 % - Markeringsfarve5 6 4 3 2" xfId="33689" xr:uid="{00000000-0005-0000-0000-000071590000}"/>
    <cellStyle name="40 % - Markeringsfarve5 6 4 4" xfId="26687" xr:uid="{00000000-0005-0000-0000-000072590000}"/>
    <cellStyle name="40 % - Markeringsfarve5 6 5" xfId="8920" xr:uid="{00000000-0005-0000-0000-000073590000}"/>
    <cellStyle name="40 % - Markeringsfarve5 6 5 2" xfId="16709" xr:uid="{00000000-0005-0000-0000-000074590000}"/>
    <cellStyle name="40 % - Markeringsfarve5 6 5 2 2" xfId="34660" xr:uid="{00000000-0005-0000-0000-000075590000}"/>
    <cellStyle name="40 % - Markeringsfarve5 6 5 3" xfId="27659" xr:uid="{00000000-0005-0000-0000-000076590000}"/>
    <cellStyle name="40 % - Markeringsfarve5 6 6" xfId="15728" xr:uid="{00000000-0005-0000-0000-000077590000}"/>
    <cellStyle name="40 % - Markeringsfarve5 6 6 2" xfId="33685" xr:uid="{00000000-0005-0000-0000-000078590000}"/>
    <cellStyle name="40 % - Markeringsfarve5 6 7" xfId="7303" xr:uid="{00000000-0005-0000-0000-000079590000}"/>
    <cellStyle name="40 % - Markeringsfarve5 6 7 2" xfId="26683" xr:uid="{00000000-0005-0000-0000-00007A590000}"/>
    <cellStyle name="40 % - Markeringsfarve5 6 8" xfId="22388" xr:uid="{00000000-0005-0000-0000-00007B590000}"/>
    <cellStyle name="40 % - Markeringsfarve5 7" xfId="3012" xr:uid="{00000000-0005-0000-0000-00007C590000}"/>
    <cellStyle name="40 % - Markeringsfarve5 7 2" xfId="7309" xr:uid="{00000000-0005-0000-0000-00007D590000}"/>
    <cellStyle name="40 % - Markeringsfarve5 7 2 2" xfId="7310" xr:uid="{00000000-0005-0000-0000-00007E590000}"/>
    <cellStyle name="40 % - Markeringsfarve5 7 2 2 2" xfId="10713" xr:uid="{00000000-0005-0000-0000-00007F590000}"/>
    <cellStyle name="40 % - Markeringsfarve5 7 2 2 2 2" xfId="18485" xr:uid="{00000000-0005-0000-0000-000080590000}"/>
    <cellStyle name="40 % - Markeringsfarve5 7 2 2 2 2 2" xfId="36436" xr:uid="{00000000-0005-0000-0000-000081590000}"/>
    <cellStyle name="40 % - Markeringsfarve5 7 2 2 2 3" xfId="29435" xr:uid="{00000000-0005-0000-0000-000082590000}"/>
    <cellStyle name="40 % - Markeringsfarve5 7 2 2 3" xfId="15735" xr:uid="{00000000-0005-0000-0000-000083590000}"/>
    <cellStyle name="40 % - Markeringsfarve5 7 2 2 3 2" xfId="33692" xr:uid="{00000000-0005-0000-0000-000084590000}"/>
    <cellStyle name="40 % - Markeringsfarve5 7 2 2 4" xfId="26690" xr:uid="{00000000-0005-0000-0000-000085590000}"/>
    <cellStyle name="40 % - Markeringsfarve5 7 2 3" xfId="9259" xr:uid="{00000000-0005-0000-0000-000086590000}"/>
    <cellStyle name="40 % - Markeringsfarve5 7 2 3 2" xfId="17047" xr:uid="{00000000-0005-0000-0000-000087590000}"/>
    <cellStyle name="40 % - Markeringsfarve5 7 2 3 2 2" xfId="34998" xr:uid="{00000000-0005-0000-0000-000088590000}"/>
    <cellStyle name="40 % - Markeringsfarve5 7 2 3 3" xfId="27997" xr:uid="{00000000-0005-0000-0000-000089590000}"/>
    <cellStyle name="40 % - Markeringsfarve5 7 2 4" xfId="15734" xr:uid="{00000000-0005-0000-0000-00008A590000}"/>
    <cellStyle name="40 % - Markeringsfarve5 7 2 4 2" xfId="33691" xr:uid="{00000000-0005-0000-0000-00008B590000}"/>
    <cellStyle name="40 % - Markeringsfarve5 7 2 5" xfId="26689" xr:uid="{00000000-0005-0000-0000-00008C590000}"/>
    <cellStyle name="40 % - Markeringsfarve5 7 3" xfId="7311" xr:uid="{00000000-0005-0000-0000-00008D590000}"/>
    <cellStyle name="40 % - Markeringsfarve5 7 3 2" xfId="9943" xr:uid="{00000000-0005-0000-0000-00008E590000}"/>
    <cellStyle name="40 % - Markeringsfarve5 7 3 2 2" xfId="17725" xr:uid="{00000000-0005-0000-0000-00008F590000}"/>
    <cellStyle name="40 % - Markeringsfarve5 7 3 2 2 2" xfId="35676" xr:uid="{00000000-0005-0000-0000-000090590000}"/>
    <cellStyle name="40 % - Markeringsfarve5 7 3 2 3" xfId="28675" xr:uid="{00000000-0005-0000-0000-000091590000}"/>
    <cellStyle name="40 % - Markeringsfarve5 7 3 3" xfId="15736" xr:uid="{00000000-0005-0000-0000-000092590000}"/>
    <cellStyle name="40 % - Markeringsfarve5 7 3 3 2" xfId="33693" xr:uid="{00000000-0005-0000-0000-000093590000}"/>
    <cellStyle name="40 % - Markeringsfarve5 7 3 4" xfId="26691" xr:uid="{00000000-0005-0000-0000-000094590000}"/>
    <cellStyle name="40 % - Markeringsfarve5 7 4" xfId="7312" xr:uid="{00000000-0005-0000-0000-000095590000}"/>
    <cellStyle name="40 % - Markeringsfarve5 7 4 2" xfId="11378" xr:uid="{00000000-0005-0000-0000-000096590000}"/>
    <cellStyle name="40 % - Markeringsfarve5 7 4 2 2" xfId="19138" xr:uid="{00000000-0005-0000-0000-000097590000}"/>
    <cellStyle name="40 % - Markeringsfarve5 7 4 2 2 2" xfId="37089" xr:uid="{00000000-0005-0000-0000-000098590000}"/>
    <cellStyle name="40 % - Markeringsfarve5 7 4 2 3" xfId="30088" xr:uid="{00000000-0005-0000-0000-000099590000}"/>
    <cellStyle name="40 % - Markeringsfarve5 7 4 3" xfId="15737" xr:uid="{00000000-0005-0000-0000-00009A590000}"/>
    <cellStyle name="40 % - Markeringsfarve5 7 4 3 2" xfId="33694" xr:uid="{00000000-0005-0000-0000-00009B590000}"/>
    <cellStyle name="40 % - Markeringsfarve5 7 4 4" xfId="26692" xr:uid="{00000000-0005-0000-0000-00009C590000}"/>
    <cellStyle name="40 % - Markeringsfarve5 7 5" xfId="8921" xr:uid="{00000000-0005-0000-0000-00009D590000}"/>
    <cellStyle name="40 % - Markeringsfarve5 7 5 2" xfId="16710" xr:uid="{00000000-0005-0000-0000-00009E590000}"/>
    <cellStyle name="40 % - Markeringsfarve5 7 5 2 2" xfId="34661" xr:uid="{00000000-0005-0000-0000-00009F590000}"/>
    <cellStyle name="40 % - Markeringsfarve5 7 5 3" xfId="27660" xr:uid="{00000000-0005-0000-0000-0000A0590000}"/>
    <cellStyle name="40 % - Markeringsfarve5 7 6" xfId="15733" xr:uid="{00000000-0005-0000-0000-0000A1590000}"/>
    <cellStyle name="40 % - Markeringsfarve5 7 6 2" xfId="33690" xr:uid="{00000000-0005-0000-0000-0000A2590000}"/>
    <cellStyle name="40 % - Markeringsfarve5 7 7" xfId="7308" xr:uid="{00000000-0005-0000-0000-0000A3590000}"/>
    <cellStyle name="40 % - Markeringsfarve5 7 7 2" xfId="26688" xr:uid="{00000000-0005-0000-0000-0000A4590000}"/>
    <cellStyle name="40 % - Markeringsfarve5 7 8" xfId="22390" xr:uid="{00000000-0005-0000-0000-0000A5590000}"/>
    <cellStyle name="40 % - Markeringsfarve5 8" xfId="7313" xr:uid="{00000000-0005-0000-0000-0000A6590000}"/>
    <cellStyle name="40 % - Markeringsfarve5 8 2" xfId="7314" xr:uid="{00000000-0005-0000-0000-0000A7590000}"/>
    <cellStyle name="40 % - Markeringsfarve5 8 2 2" xfId="7315" xr:uid="{00000000-0005-0000-0000-0000A8590000}"/>
    <cellStyle name="40 % - Markeringsfarve5 8 2 2 2" xfId="10752" xr:uid="{00000000-0005-0000-0000-0000A9590000}"/>
    <cellStyle name="40 % - Markeringsfarve5 8 2 2 2 2" xfId="18524" xr:uid="{00000000-0005-0000-0000-0000AA590000}"/>
    <cellStyle name="40 % - Markeringsfarve5 8 2 2 2 2 2" xfId="36475" xr:uid="{00000000-0005-0000-0000-0000AB590000}"/>
    <cellStyle name="40 % - Markeringsfarve5 8 2 2 2 3" xfId="29474" xr:uid="{00000000-0005-0000-0000-0000AC590000}"/>
    <cellStyle name="40 % - Markeringsfarve5 8 2 2 3" xfId="15740" xr:uid="{00000000-0005-0000-0000-0000AD590000}"/>
    <cellStyle name="40 % - Markeringsfarve5 8 2 2 3 2" xfId="33697" xr:uid="{00000000-0005-0000-0000-0000AE590000}"/>
    <cellStyle name="40 % - Markeringsfarve5 8 2 2 4" xfId="26695" xr:uid="{00000000-0005-0000-0000-0000AF590000}"/>
    <cellStyle name="40 % - Markeringsfarve5 8 2 3" xfId="9297" xr:uid="{00000000-0005-0000-0000-0000B0590000}"/>
    <cellStyle name="40 % - Markeringsfarve5 8 2 3 2" xfId="17082" xr:uid="{00000000-0005-0000-0000-0000B1590000}"/>
    <cellStyle name="40 % - Markeringsfarve5 8 2 3 2 2" xfId="35033" xr:uid="{00000000-0005-0000-0000-0000B2590000}"/>
    <cellStyle name="40 % - Markeringsfarve5 8 2 3 3" xfId="28032" xr:uid="{00000000-0005-0000-0000-0000B3590000}"/>
    <cellStyle name="40 % - Markeringsfarve5 8 2 4" xfId="15739" xr:uid="{00000000-0005-0000-0000-0000B4590000}"/>
    <cellStyle name="40 % - Markeringsfarve5 8 2 4 2" xfId="33696" xr:uid="{00000000-0005-0000-0000-0000B5590000}"/>
    <cellStyle name="40 % - Markeringsfarve5 8 2 5" xfId="26694" xr:uid="{00000000-0005-0000-0000-0000B6590000}"/>
    <cellStyle name="40 % - Markeringsfarve5 8 3" xfId="7316" xr:uid="{00000000-0005-0000-0000-0000B7590000}"/>
    <cellStyle name="40 % - Markeringsfarve5 8 3 2" xfId="10028" xr:uid="{00000000-0005-0000-0000-0000B8590000}"/>
    <cellStyle name="40 % - Markeringsfarve5 8 3 2 2" xfId="17809" xr:uid="{00000000-0005-0000-0000-0000B9590000}"/>
    <cellStyle name="40 % - Markeringsfarve5 8 3 2 2 2" xfId="35760" xr:uid="{00000000-0005-0000-0000-0000BA590000}"/>
    <cellStyle name="40 % - Markeringsfarve5 8 3 2 3" xfId="28759" xr:uid="{00000000-0005-0000-0000-0000BB590000}"/>
    <cellStyle name="40 % - Markeringsfarve5 8 3 3" xfId="15741" xr:uid="{00000000-0005-0000-0000-0000BC590000}"/>
    <cellStyle name="40 % - Markeringsfarve5 8 3 3 2" xfId="33698" xr:uid="{00000000-0005-0000-0000-0000BD590000}"/>
    <cellStyle name="40 % - Markeringsfarve5 8 3 4" xfId="26696" xr:uid="{00000000-0005-0000-0000-0000BE590000}"/>
    <cellStyle name="40 % - Markeringsfarve5 8 4" xfId="7317" xr:uid="{00000000-0005-0000-0000-0000BF590000}"/>
    <cellStyle name="40 % - Markeringsfarve5 8 4 2" xfId="11628" xr:uid="{00000000-0005-0000-0000-0000C0590000}"/>
    <cellStyle name="40 % - Markeringsfarve5 8 4 2 2" xfId="19379" xr:uid="{00000000-0005-0000-0000-0000C1590000}"/>
    <cellStyle name="40 % - Markeringsfarve5 8 4 2 2 2" xfId="37330" xr:uid="{00000000-0005-0000-0000-0000C2590000}"/>
    <cellStyle name="40 % - Markeringsfarve5 8 4 2 3" xfId="30329" xr:uid="{00000000-0005-0000-0000-0000C3590000}"/>
    <cellStyle name="40 % - Markeringsfarve5 8 4 3" xfId="15742" xr:uid="{00000000-0005-0000-0000-0000C4590000}"/>
    <cellStyle name="40 % - Markeringsfarve5 8 4 3 2" xfId="33699" xr:uid="{00000000-0005-0000-0000-0000C5590000}"/>
    <cellStyle name="40 % - Markeringsfarve5 8 4 4" xfId="26697" xr:uid="{00000000-0005-0000-0000-0000C6590000}"/>
    <cellStyle name="40 % - Markeringsfarve5 8 5" xfId="8922" xr:uid="{00000000-0005-0000-0000-0000C7590000}"/>
    <cellStyle name="40 % - Markeringsfarve5 8 5 2" xfId="16711" xr:uid="{00000000-0005-0000-0000-0000C8590000}"/>
    <cellStyle name="40 % - Markeringsfarve5 8 5 2 2" xfId="34662" xr:uid="{00000000-0005-0000-0000-0000C9590000}"/>
    <cellStyle name="40 % - Markeringsfarve5 8 5 3" xfId="27661" xr:uid="{00000000-0005-0000-0000-0000CA590000}"/>
    <cellStyle name="40 % - Markeringsfarve5 8 6" xfId="15738" xr:uid="{00000000-0005-0000-0000-0000CB590000}"/>
    <cellStyle name="40 % - Markeringsfarve5 8 6 2" xfId="33695" xr:uid="{00000000-0005-0000-0000-0000CC590000}"/>
    <cellStyle name="40 % - Markeringsfarve5 8 7" xfId="26693" xr:uid="{00000000-0005-0000-0000-0000CD590000}"/>
    <cellStyle name="40 % - Markeringsfarve5 9" xfId="7318" xr:uid="{00000000-0005-0000-0000-0000CE590000}"/>
    <cellStyle name="40 % - Markeringsfarve5 9 2" xfId="7319" xr:uid="{00000000-0005-0000-0000-0000CF590000}"/>
    <cellStyle name="40 % - Markeringsfarve5 9 2 2" xfId="7320" xr:uid="{00000000-0005-0000-0000-0000D0590000}"/>
    <cellStyle name="40 % - Markeringsfarve5 9 2 2 2" xfId="10869" xr:uid="{00000000-0005-0000-0000-0000D1590000}"/>
    <cellStyle name="40 % - Markeringsfarve5 9 2 2 2 2" xfId="18641" xr:uid="{00000000-0005-0000-0000-0000D2590000}"/>
    <cellStyle name="40 % - Markeringsfarve5 9 2 2 2 2 2" xfId="36592" xr:uid="{00000000-0005-0000-0000-0000D3590000}"/>
    <cellStyle name="40 % - Markeringsfarve5 9 2 2 2 3" xfId="29591" xr:uid="{00000000-0005-0000-0000-0000D4590000}"/>
    <cellStyle name="40 % - Markeringsfarve5 9 2 2 3" xfId="15745" xr:uid="{00000000-0005-0000-0000-0000D5590000}"/>
    <cellStyle name="40 % - Markeringsfarve5 9 2 2 3 2" xfId="33702" xr:uid="{00000000-0005-0000-0000-0000D6590000}"/>
    <cellStyle name="40 % - Markeringsfarve5 9 2 2 4" xfId="26700" xr:uid="{00000000-0005-0000-0000-0000D7590000}"/>
    <cellStyle name="40 % - Markeringsfarve5 9 2 3" xfId="9396" xr:uid="{00000000-0005-0000-0000-0000D8590000}"/>
    <cellStyle name="40 % - Markeringsfarve5 9 2 3 2" xfId="17181" xr:uid="{00000000-0005-0000-0000-0000D9590000}"/>
    <cellStyle name="40 % - Markeringsfarve5 9 2 3 2 2" xfId="35132" xr:uid="{00000000-0005-0000-0000-0000DA590000}"/>
    <cellStyle name="40 % - Markeringsfarve5 9 2 3 3" xfId="28131" xr:uid="{00000000-0005-0000-0000-0000DB590000}"/>
    <cellStyle name="40 % - Markeringsfarve5 9 2 4" xfId="15744" xr:uid="{00000000-0005-0000-0000-0000DC590000}"/>
    <cellStyle name="40 % - Markeringsfarve5 9 2 4 2" xfId="33701" xr:uid="{00000000-0005-0000-0000-0000DD590000}"/>
    <cellStyle name="40 % - Markeringsfarve5 9 2 5" xfId="26699" xr:uid="{00000000-0005-0000-0000-0000DE590000}"/>
    <cellStyle name="40 % - Markeringsfarve5 9 3" xfId="7321" xr:uid="{00000000-0005-0000-0000-0000DF590000}"/>
    <cellStyle name="40 % - Markeringsfarve5 9 3 2" xfId="10145" xr:uid="{00000000-0005-0000-0000-0000E0590000}"/>
    <cellStyle name="40 % - Markeringsfarve5 9 3 2 2" xfId="17926" xr:uid="{00000000-0005-0000-0000-0000E1590000}"/>
    <cellStyle name="40 % - Markeringsfarve5 9 3 2 2 2" xfId="35877" xr:uid="{00000000-0005-0000-0000-0000E2590000}"/>
    <cellStyle name="40 % - Markeringsfarve5 9 3 2 3" xfId="28876" xr:uid="{00000000-0005-0000-0000-0000E3590000}"/>
    <cellStyle name="40 % - Markeringsfarve5 9 3 3" xfId="15746" xr:uid="{00000000-0005-0000-0000-0000E4590000}"/>
    <cellStyle name="40 % - Markeringsfarve5 9 3 3 2" xfId="33703" xr:uid="{00000000-0005-0000-0000-0000E5590000}"/>
    <cellStyle name="40 % - Markeringsfarve5 9 3 4" xfId="26701" xr:uid="{00000000-0005-0000-0000-0000E6590000}"/>
    <cellStyle name="40 % - Markeringsfarve5 9 4" xfId="7322" xr:uid="{00000000-0005-0000-0000-0000E7590000}"/>
    <cellStyle name="40 % - Markeringsfarve5 9 4 2" xfId="11352" xr:uid="{00000000-0005-0000-0000-0000E8590000}"/>
    <cellStyle name="40 % - Markeringsfarve5 9 4 2 2" xfId="19115" xr:uid="{00000000-0005-0000-0000-0000E9590000}"/>
    <cellStyle name="40 % - Markeringsfarve5 9 4 2 2 2" xfId="37066" xr:uid="{00000000-0005-0000-0000-0000EA590000}"/>
    <cellStyle name="40 % - Markeringsfarve5 9 4 2 3" xfId="30065" xr:uid="{00000000-0005-0000-0000-0000EB590000}"/>
    <cellStyle name="40 % - Markeringsfarve5 9 4 3" xfId="15747" xr:uid="{00000000-0005-0000-0000-0000EC590000}"/>
    <cellStyle name="40 % - Markeringsfarve5 9 4 3 2" xfId="33704" xr:uid="{00000000-0005-0000-0000-0000ED590000}"/>
    <cellStyle name="40 % - Markeringsfarve5 9 4 4" xfId="26702" xr:uid="{00000000-0005-0000-0000-0000EE590000}"/>
    <cellStyle name="40 % - Markeringsfarve5 9 5" xfId="8923" xr:uid="{00000000-0005-0000-0000-0000EF590000}"/>
    <cellStyle name="40 % - Markeringsfarve5 9 5 2" xfId="16712" xr:uid="{00000000-0005-0000-0000-0000F0590000}"/>
    <cellStyle name="40 % - Markeringsfarve5 9 5 2 2" xfId="34663" xr:uid="{00000000-0005-0000-0000-0000F1590000}"/>
    <cellStyle name="40 % - Markeringsfarve5 9 5 3" xfId="27662" xr:uid="{00000000-0005-0000-0000-0000F2590000}"/>
    <cellStyle name="40 % - Markeringsfarve5 9 6" xfId="15743" xr:uid="{00000000-0005-0000-0000-0000F3590000}"/>
    <cellStyle name="40 % - Markeringsfarve5 9 6 2" xfId="33700" xr:uid="{00000000-0005-0000-0000-0000F4590000}"/>
    <cellStyle name="40 % - Markeringsfarve5 9 7" xfId="26698" xr:uid="{00000000-0005-0000-0000-0000F5590000}"/>
    <cellStyle name="40 % - Markeringsfarve6 10" xfId="7324" xr:uid="{00000000-0005-0000-0000-0000F6590000}"/>
    <cellStyle name="40 % - Markeringsfarve6 10 2" xfId="7325" xr:uid="{00000000-0005-0000-0000-0000F7590000}"/>
    <cellStyle name="40 % - Markeringsfarve6 10 2 2" xfId="7326" xr:uid="{00000000-0005-0000-0000-0000F8590000}"/>
    <cellStyle name="40 % - Markeringsfarve6 10 2 2 2" xfId="11076" xr:uid="{00000000-0005-0000-0000-0000F9590000}"/>
    <cellStyle name="40 % - Markeringsfarve6 10 2 2 2 2" xfId="18848" xr:uid="{00000000-0005-0000-0000-0000FA590000}"/>
    <cellStyle name="40 % - Markeringsfarve6 10 2 2 2 2 2" xfId="36799" xr:uid="{00000000-0005-0000-0000-0000FB590000}"/>
    <cellStyle name="40 % - Markeringsfarve6 10 2 2 2 3" xfId="29798" xr:uid="{00000000-0005-0000-0000-0000FC590000}"/>
    <cellStyle name="40 % - Markeringsfarve6 10 2 2 3" xfId="15751" xr:uid="{00000000-0005-0000-0000-0000FD590000}"/>
    <cellStyle name="40 % - Markeringsfarve6 10 2 2 3 2" xfId="33708" xr:uid="{00000000-0005-0000-0000-0000FE590000}"/>
    <cellStyle name="40 % - Markeringsfarve6 10 2 2 4" xfId="26706" xr:uid="{00000000-0005-0000-0000-0000FF590000}"/>
    <cellStyle name="40 % - Markeringsfarve6 10 2 3" xfId="9569" xr:uid="{00000000-0005-0000-0000-0000005A0000}"/>
    <cellStyle name="40 % - Markeringsfarve6 10 2 3 2" xfId="17354" xr:uid="{00000000-0005-0000-0000-0000015A0000}"/>
    <cellStyle name="40 % - Markeringsfarve6 10 2 3 2 2" xfId="35305" xr:uid="{00000000-0005-0000-0000-0000025A0000}"/>
    <cellStyle name="40 % - Markeringsfarve6 10 2 3 3" xfId="28304" xr:uid="{00000000-0005-0000-0000-0000035A0000}"/>
    <cellStyle name="40 % - Markeringsfarve6 10 2 4" xfId="15750" xr:uid="{00000000-0005-0000-0000-0000045A0000}"/>
    <cellStyle name="40 % - Markeringsfarve6 10 2 4 2" xfId="33707" xr:uid="{00000000-0005-0000-0000-0000055A0000}"/>
    <cellStyle name="40 % - Markeringsfarve6 10 2 5" xfId="26705" xr:uid="{00000000-0005-0000-0000-0000065A0000}"/>
    <cellStyle name="40 % - Markeringsfarve6 10 3" xfId="7327" xr:uid="{00000000-0005-0000-0000-0000075A0000}"/>
    <cellStyle name="40 % - Markeringsfarve6 10 3 2" xfId="10353" xr:uid="{00000000-0005-0000-0000-0000085A0000}"/>
    <cellStyle name="40 % - Markeringsfarve6 10 3 2 2" xfId="18134" xr:uid="{00000000-0005-0000-0000-0000095A0000}"/>
    <cellStyle name="40 % - Markeringsfarve6 10 3 2 2 2" xfId="36085" xr:uid="{00000000-0005-0000-0000-00000A5A0000}"/>
    <cellStyle name="40 % - Markeringsfarve6 10 3 2 3" xfId="29084" xr:uid="{00000000-0005-0000-0000-00000B5A0000}"/>
    <cellStyle name="40 % - Markeringsfarve6 10 3 3" xfId="15752" xr:uid="{00000000-0005-0000-0000-00000C5A0000}"/>
    <cellStyle name="40 % - Markeringsfarve6 10 3 3 2" xfId="33709" xr:uid="{00000000-0005-0000-0000-00000D5A0000}"/>
    <cellStyle name="40 % - Markeringsfarve6 10 3 4" xfId="26707" xr:uid="{00000000-0005-0000-0000-00000E5A0000}"/>
    <cellStyle name="40 % - Markeringsfarve6 10 4" xfId="7328" xr:uid="{00000000-0005-0000-0000-00000F5A0000}"/>
    <cellStyle name="40 % - Markeringsfarve6 10 4 2" xfId="11311" xr:uid="{00000000-0005-0000-0000-0000105A0000}"/>
    <cellStyle name="40 % - Markeringsfarve6 10 4 2 2" xfId="19075" xr:uid="{00000000-0005-0000-0000-0000115A0000}"/>
    <cellStyle name="40 % - Markeringsfarve6 10 4 2 2 2" xfId="37026" xr:uid="{00000000-0005-0000-0000-0000125A0000}"/>
    <cellStyle name="40 % - Markeringsfarve6 10 4 2 3" xfId="30025" xr:uid="{00000000-0005-0000-0000-0000135A0000}"/>
    <cellStyle name="40 % - Markeringsfarve6 10 4 3" xfId="15753" xr:uid="{00000000-0005-0000-0000-0000145A0000}"/>
    <cellStyle name="40 % - Markeringsfarve6 10 4 3 2" xfId="33710" xr:uid="{00000000-0005-0000-0000-0000155A0000}"/>
    <cellStyle name="40 % - Markeringsfarve6 10 4 4" xfId="26708" xr:uid="{00000000-0005-0000-0000-0000165A0000}"/>
    <cellStyle name="40 % - Markeringsfarve6 10 5" xfId="8925" xr:uid="{00000000-0005-0000-0000-0000175A0000}"/>
    <cellStyle name="40 % - Markeringsfarve6 10 5 2" xfId="16714" xr:uid="{00000000-0005-0000-0000-0000185A0000}"/>
    <cellStyle name="40 % - Markeringsfarve6 10 5 2 2" xfId="34665" xr:uid="{00000000-0005-0000-0000-0000195A0000}"/>
    <cellStyle name="40 % - Markeringsfarve6 10 5 3" xfId="27664" xr:uid="{00000000-0005-0000-0000-00001A5A0000}"/>
    <cellStyle name="40 % - Markeringsfarve6 10 6" xfId="15749" xr:uid="{00000000-0005-0000-0000-00001B5A0000}"/>
    <cellStyle name="40 % - Markeringsfarve6 10 6 2" xfId="33706" xr:uid="{00000000-0005-0000-0000-00001C5A0000}"/>
    <cellStyle name="40 % - Markeringsfarve6 10 7" xfId="26704" xr:uid="{00000000-0005-0000-0000-00001D5A0000}"/>
    <cellStyle name="40 % - Markeringsfarve6 11" xfId="7329" xr:uid="{00000000-0005-0000-0000-00001E5A0000}"/>
    <cellStyle name="40 % - Markeringsfarve6 11 2" xfId="7330" xr:uid="{00000000-0005-0000-0000-00001F5A0000}"/>
    <cellStyle name="40 % - Markeringsfarve6 11 2 2" xfId="10396" xr:uid="{00000000-0005-0000-0000-0000205A0000}"/>
    <cellStyle name="40 % - Markeringsfarve6 11 2 2 2" xfId="18168" xr:uid="{00000000-0005-0000-0000-0000215A0000}"/>
    <cellStyle name="40 % - Markeringsfarve6 11 2 2 2 2" xfId="36119" xr:uid="{00000000-0005-0000-0000-0000225A0000}"/>
    <cellStyle name="40 % - Markeringsfarve6 11 2 2 3" xfId="29118" xr:uid="{00000000-0005-0000-0000-0000235A0000}"/>
    <cellStyle name="40 % - Markeringsfarve6 11 2 3" xfId="15755" xr:uid="{00000000-0005-0000-0000-0000245A0000}"/>
    <cellStyle name="40 % - Markeringsfarve6 11 2 3 2" xfId="33712" xr:uid="{00000000-0005-0000-0000-0000255A0000}"/>
    <cellStyle name="40 % - Markeringsfarve6 11 2 4" xfId="26710" xr:uid="{00000000-0005-0000-0000-0000265A0000}"/>
    <cellStyle name="40 % - Markeringsfarve6 11 3" xfId="7331" xr:uid="{00000000-0005-0000-0000-0000275A0000}"/>
    <cellStyle name="40 % - Markeringsfarve6 11 3 2" xfId="11523" xr:uid="{00000000-0005-0000-0000-0000285A0000}"/>
    <cellStyle name="40 % - Markeringsfarve6 11 3 2 2" xfId="19277" xr:uid="{00000000-0005-0000-0000-0000295A0000}"/>
    <cellStyle name="40 % - Markeringsfarve6 11 3 2 2 2" xfId="37228" xr:uid="{00000000-0005-0000-0000-00002A5A0000}"/>
    <cellStyle name="40 % - Markeringsfarve6 11 3 2 3" xfId="30227" xr:uid="{00000000-0005-0000-0000-00002B5A0000}"/>
    <cellStyle name="40 % - Markeringsfarve6 11 3 3" xfId="15756" xr:uid="{00000000-0005-0000-0000-00002C5A0000}"/>
    <cellStyle name="40 % - Markeringsfarve6 11 3 3 2" xfId="33713" xr:uid="{00000000-0005-0000-0000-00002D5A0000}"/>
    <cellStyle name="40 % - Markeringsfarve6 11 3 4" xfId="26711" xr:uid="{00000000-0005-0000-0000-00002E5A0000}"/>
    <cellStyle name="40 % - Markeringsfarve6 11 4" xfId="8926" xr:uid="{00000000-0005-0000-0000-00002F5A0000}"/>
    <cellStyle name="40 % - Markeringsfarve6 11 4 2" xfId="16715" xr:uid="{00000000-0005-0000-0000-0000305A0000}"/>
    <cellStyle name="40 % - Markeringsfarve6 11 4 2 2" xfId="34666" xr:uid="{00000000-0005-0000-0000-0000315A0000}"/>
    <cellStyle name="40 % - Markeringsfarve6 11 4 3" xfId="27665" xr:uid="{00000000-0005-0000-0000-0000325A0000}"/>
    <cellStyle name="40 % - Markeringsfarve6 11 5" xfId="15754" xr:uid="{00000000-0005-0000-0000-0000335A0000}"/>
    <cellStyle name="40 % - Markeringsfarve6 11 5 2" xfId="33711" xr:uid="{00000000-0005-0000-0000-0000345A0000}"/>
    <cellStyle name="40 % - Markeringsfarve6 11 6" xfId="26709" xr:uid="{00000000-0005-0000-0000-0000355A0000}"/>
    <cellStyle name="40 % - Markeringsfarve6 12" xfId="7332" xr:uid="{00000000-0005-0000-0000-0000365A0000}"/>
    <cellStyle name="40 % - Markeringsfarve6 12 2" xfId="7333" xr:uid="{00000000-0005-0000-0000-0000375A0000}"/>
    <cellStyle name="40 % - Markeringsfarve6 12 2 2" xfId="11173" xr:uid="{00000000-0005-0000-0000-0000385A0000}"/>
    <cellStyle name="40 % - Markeringsfarve6 12 2 2 2" xfId="18938" xr:uid="{00000000-0005-0000-0000-0000395A0000}"/>
    <cellStyle name="40 % - Markeringsfarve6 12 2 2 2 2" xfId="36889" xr:uid="{00000000-0005-0000-0000-00003A5A0000}"/>
    <cellStyle name="40 % - Markeringsfarve6 12 2 2 3" xfId="29888" xr:uid="{00000000-0005-0000-0000-00003B5A0000}"/>
    <cellStyle name="40 % - Markeringsfarve6 12 2 3" xfId="15758" xr:uid="{00000000-0005-0000-0000-00003C5A0000}"/>
    <cellStyle name="40 % - Markeringsfarve6 12 2 3 2" xfId="33715" xr:uid="{00000000-0005-0000-0000-00003D5A0000}"/>
    <cellStyle name="40 % - Markeringsfarve6 12 2 4" xfId="26713" xr:uid="{00000000-0005-0000-0000-00003E5A0000}"/>
    <cellStyle name="40 % - Markeringsfarve6 12 3" xfId="8927" xr:uid="{00000000-0005-0000-0000-00003F5A0000}"/>
    <cellStyle name="40 % - Markeringsfarve6 12 3 2" xfId="16716" xr:uid="{00000000-0005-0000-0000-0000405A0000}"/>
    <cellStyle name="40 % - Markeringsfarve6 12 3 2 2" xfId="34667" xr:uid="{00000000-0005-0000-0000-0000415A0000}"/>
    <cellStyle name="40 % - Markeringsfarve6 12 3 3" xfId="27666" xr:uid="{00000000-0005-0000-0000-0000425A0000}"/>
    <cellStyle name="40 % - Markeringsfarve6 12 4" xfId="15757" xr:uid="{00000000-0005-0000-0000-0000435A0000}"/>
    <cellStyle name="40 % - Markeringsfarve6 12 4 2" xfId="33714" xr:uid="{00000000-0005-0000-0000-0000445A0000}"/>
    <cellStyle name="40 % - Markeringsfarve6 12 5" xfId="26712" xr:uid="{00000000-0005-0000-0000-0000455A0000}"/>
    <cellStyle name="40 % - Markeringsfarve6 13" xfId="7334" xr:uid="{00000000-0005-0000-0000-0000465A0000}"/>
    <cellStyle name="40 % - Markeringsfarve6 13 2" xfId="7335" xr:uid="{00000000-0005-0000-0000-0000475A0000}"/>
    <cellStyle name="40 % - Markeringsfarve6 13 2 2" xfId="11497" xr:uid="{00000000-0005-0000-0000-0000485A0000}"/>
    <cellStyle name="40 % - Markeringsfarve6 13 2 2 2" xfId="19254" xr:uid="{00000000-0005-0000-0000-0000495A0000}"/>
    <cellStyle name="40 % - Markeringsfarve6 13 2 2 2 2" xfId="37205" xr:uid="{00000000-0005-0000-0000-00004A5A0000}"/>
    <cellStyle name="40 % - Markeringsfarve6 13 2 2 3" xfId="30204" xr:uid="{00000000-0005-0000-0000-00004B5A0000}"/>
    <cellStyle name="40 % - Markeringsfarve6 13 2 3" xfId="15760" xr:uid="{00000000-0005-0000-0000-00004C5A0000}"/>
    <cellStyle name="40 % - Markeringsfarve6 13 2 3 2" xfId="33717" xr:uid="{00000000-0005-0000-0000-00004D5A0000}"/>
    <cellStyle name="40 % - Markeringsfarve6 13 2 4" xfId="26715" xr:uid="{00000000-0005-0000-0000-00004E5A0000}"/>
    <cellStyle name="40 % - Markeringsfarve6 13 3" xfId="8928" xr:uid="{00000000-0005-0000-0000-00004F5A0000}"/>
    <cellStyle name="40 % - Markeringsfarve6 13 3 2" xfId="16717" xr:uid="{00000000-0005-0000-0000-0000505A0000}"/>
    <cellStyle name="40 % - Markeringsfarve6 13 3 2 2" xfId="34668" xr:uid="{00000000-0005-0000-0000-0000515A0000}"/>
    <cellStyle name="40 % - Markeringsfarve6 13 3 3" xfId="27667" xr:uid="{00000000-0005-0000-0000-0000525A0000}"/>
    <cellStyle name="40 % - Markeringsfarve6 13 4" xfId="15759" xr:uid="{00000000-0005-0000-0000-0000535A0000}"/>
    <cellStyle name="40 % - Markeringsfarve6 13 4 2" xfId="33716" xr:uid="{00000000-0005-0000-0000-0000545A0000}"/>
    <cellStyle name="40 % - Markeringsfarve6 13 5" xfId="26714" xr:uid="{00000000-0005-0000-0000-0000555A0000}"/>
    <cellStyle name="40 % - Markeringsfarve6 14" xfId="7336" xr:uid="{00000000-0005-0000-0000-0000565A0000}"/>
    <cellStyle name="40 % - Markeringsfarve6 14 2" xfId="7337" xr:uid="{00000000-0005-0000-0000-0000575A0000}"/>
    <cellStyle name="40 % - Markeringsfarve6 14 2 2" xfId="11609" xr:uid="{00000000-0005-0000-0000-0000585A0000}"/>
    <cellStyle name="40 % - Markeringsfarve6 14 2 2 2" xfId="19360" xr:uid="{00000000-0005-0000-0000-0000595A0000}"/>
    <cellStyle name="40 % - Markeringsfarve6 14 2 2 2 2" xfId="37311" xr:uid="{00000000-0005-0000-0000-00005A5A0000}"/>
    <cellStyle name="40 % - Markeringsfarve6 14 2 2 3" xfId="30310" xr:uid="{00000000-0005-0000-0000-00005B5A0000}"/>
    <cellStyle name="40 % - Markeringsfarve6 14 2 3" xfId="15762" xr:uid="{00000000-0005-0000-0000-00005C5A0000}"/>
    <cellStyle name="40 % - Markeringsfarve6 14 2 3 2" xfId="33719" xr:uid="{00000000-0005-0000-0000-00005D5A0000}"/>
    <cellStyle name="40 % - Markeringsfarve6 14 2 4" xfId="26717" xr:uid="{00000000-0005-0000-0000-00005E5A0000}"/>
    <cellStyle name="40 % - Markeringsfarve6 14 3" xfId="8924" xr:uid="{00000000-0005-0000-0000-00005F5A0000}"/>
    <cellStyle name="40 % - Markeringsfarve6 14 3 2" xfId="16713" xr:uid="{00000000-0005-0000-0000-0000605A0000}"/>
    <cellStyle name="40 % - Markeringsfarve6 14 3 2 2" xfId="34664" xr:uid="{00000000-0005-0000-0000-0000615A0000}"/>
    <cellStyle name="40 % - Markeringsfarve6 14 3 3" xfId="27663" xr:uid="{00000000-0005-0000-0000-0000625A0000}"/>
    <cellStyle name="40 % - Markeringsfarve6 14 4" xfId="15761" xr:uid="{00000000-0005-0000-0000-0000635A0000}"/>
    <cellStyle name="40 % - Markeringsfarve6 14 4 2" xfId="33718" xr:uid="{00000000-0005-0000-0000-0000645A0000}"/>
    <cellStyle name="40 % - Markeringsfarve6 14 5" xfId="26716" xr:uid="{00000000-0005-0000-0000-0000655A0000}"/>
    <cellStyle name="40 % - Markeringsfarve6 15" xfId="7338" xr:uid="{00000000-0005-0000-0000-0000665A0000}"/>
    <cellStyle name="40 % - Markeringsfarve6 15 2" xfId="9621" xr:uid="{00000000-0005-0000-0000-0000675A0000}"/>
    <cellStyle name="40 % - Markeringsfarve6 15 2 2" xfId="17405" xr:uid="{00000000-0005-0000-0000-0000685A0000}"/>
    <cellStyle name="40 % - Markeringsfarve6 15 2 2 2" xfId="35356" xr:uid="{00000000-0005-0000-0000-0000695A0000}"/>
    <cellStyle name="40 % - Markeringsfarve6 15 2 3" xfId="28355" xr:uid="{00000000-0005-0000-0000-00006A5A0000}"/>
    <cellStyle name="40 % - Markeringsfarve6 15 3" xfId="15763" xr:uid="{00000000-0005-0000-0000-00006B5A0000}"/>
    <cellStyle name="40 % - Markeringsfarve6 15 3 2" xfId="33720" xr:uid="{00000000-0005-0000-0000-00006C5A0000}"/>
    <cellStyle name="40 % - Markeringsfarve6 15 4" xfId="26718" xr:uid="{00000000-0005-0000-0000-00006D5A0000}"/>
    <cellStyle name="40 % - Markeringsfarve6 16" xfId="7339" xr:uid="{00000000-0005-0000-0000-00006E5A0000}"/>
    <cellStyle name="40 % - Markeringsfarve6 16 2" xfId="11342" xr:uid="{00000000-0005-0000-0000-00006F5A0000}"/>
    <cellStyle name="40 % - Markeringsfarve6 16 2 2" xfId="19105" xr:uid="{00000000-0005-0000-0000-0000705A0000}"/>
    <cellStyle name="40 % - Markeringsfarve6 16 2 2 2" xfId="37056" xr:uid="{00000000-0005-0000-0000-0000715A0000}"/>
    <cellStyle name="40 % - Markeringsfarve6 16 2 3" xfId="30055" xr:uid="{00000000-0005-0000-0000-0000725A0000}"/>
    <cellStyle name="40 % - Markeringsfarve6 16 3" xfId="15764" xr:uid="{00000000-0005-0000-0000-0000735A0000}"/>
    <cellStyle name="40 % - Markeringsfarve6 16 3 2" xfId="33721" xr:uid="{00000000-0005-0000-0000-0000745A0000}"/>
    <cellStyle name="40 % - Markeringsfarve6 16 4" xfId="26719" xr:uid="{00000000-0005-0000-0000-0000755A0000}"/>
    <cellStyle name="40 % - Markeringsfarve6 17" xfId="7340" xr:uid="{00000000-0005-0000-0000-0000765A0000}"/>
    <cellStyle name="40 % - Markeringsfarve6 17 2" xfId="11587" xr:uid="{00000000-0005-0000-0000-0000775A0000}"/>
    <cellStyle name="40 % - Markeringsfarve6 17 2 2" xfId="19339" xr:uid="{00000000-0005-0000-0000-0000785A0000}"/>
    <cellStyle name="40 % - Markeringsfarve6 17 2 2 2" xfId="37290" xr:uid="{00000000-0005-0000-0000-0000795A0000}"/>
    <cellStyle name="40 % - Markeringsfarve6 17 2 3" xfId="30289" xr:uid="{00000000-0005-0000-0000-00007A5A0000}"/>
    <cellStyle name="40 % - Markeringsfarve6 17 3" xfId="15765" xr:uid="{00000000-0005-0000-0000-00007B5A0000}"/>
    <cellStyle name="40 % - Markeringsfarve6 17 3 2" xfId="33722" xr:uid="{00000000-0005-0000-0000-00007C5A0000}"/>
    <cellStyle name="40 % - Markeringsfarve6 17 4" xfId="26720" xr:uid="{00000000-0005-0000-0000-00007D5A0000}"/>
    <cellStyle name="40 % - Markeringsfarve6 18" xfId="8301" xr:uid="{00000000-0005-0000-0000-00007E5A0000}"/>
    <cellStyle name="40 % - Markeringsfarve6 18 2" xfId="16091" xr:uid="{00000000-0005-0000-0000-00007F5A0000}"/>
    <cellStyle name="40 % - Markeringsfarve6 18 2 2" xfId="34042" xr:uid="{00000000-0005-0000-0000-0000805A0000}"/>
    <cellStyle name="40 % - Markeringsfarve6 18 3" xfId="27041" xr:uid="{00000000-0005-0000-0000-0000815A0000}"/>
    <cellStyle name="40 % - Markeringsfarve6 19" xfId="7323" xr:uid="{00000000-0005-0000-0000-0000825A0000}"/>
    <cellStyle name="40 % - Markeringsfarve6 19 2" xfId="15748" xr:uid="{00000000-0005-0000-0000-0000835A0000}"/>
    <cellStyle name="40 % - Markeringsfarve6 19 2 2" xfId="33705" xr:uid="{00000000-0005-0000-0000-0000845A0000}"/>
    <cellStyle name="40 % - Markeringsfarve6 19 3" xfId="26703" xr:uid="{00000000-0005-0000-0000-0000855A0000}"/>
    <cellStyle name="40 % - Markeringsfarve6 2" xfId="3013" xr:uid="{00000000-0005-0000-0000-0000865A0000}"/>
    <cellStyle name="40 % - Markeringsfarve6 2 10" xfId="7342" xr:uid="{00000000-0005-0000-0000-0000875A0000}"/>
    <cellStyle name="40 % - Markeringsfarve6 2 10 2" xfId="9650" xr:uid="{00000000-0005-0000-0000-0000885A0000}"/>
    <cellStyle name="40 % - Markeringsfarve6 2 10 2 2" xfId="17432" xr:uid="{00000000-0005-0000-0000-0000895A0000}"/>
    <cellStyle name="40 % - Markeringsfarve6 2 10 2 2 2" xfId="35383" xr:uid="{00000000-0005-0000-0000-00008A5A0000}"/>
    <cellStyle name="40 % - Markeringsfarve6 2 10 2 3" xfId="28382" xr:uid="{00000000-0005-0000-0000-00008B5A0000}"/>
    <cellStyle name="40 % - Markeringsfarve6 2 10 3" xfId="15767" xr:uid="{00000000-0005-0000-0000-00008C5A0000}"/>
    <cellStyle name="40 % - Markeringsfarve6 2 10 3 2" xfId="33724" xr:uid="{00000000-0005-0000-0000-00008D5A0000}"/>
    <cellStyle name="40 % - Markeringsfarve6 2 10 4" xfId="26722" xr:uid="{00000000-0005-0000-0000-00008E5A0000}"/>
    <cellStyle name="40 % - Markeringsfarve6 2 11" xfId="7343" xr:uid="{00000000-0005-0000-0000-00008F5A0000}"/>
    <cellStyle name="40 % - Markeringsfarve6 2 11 2" xfId="11148" xr:uid="{00000000-0005-0000-0000-0000905A0000}"/>
    <cellStyle name="40 % - Markeringsfarve6 2 11 2 2" xfId="18915" xr:uid="{00000000-0005-0000-0000-0000915A0000}"/>
    <cellStyle name="40 % - Markeringsfarve6 2 11 2 2 2" xfId="36866" xr:uid="{00000000-0005-0000-0000-0000925A0000}"/>
    <cellStyle name="40 % - Markeringsfarve6 2 11 2 3" xfId="29865" xr:uid="{00000000-0005-0000-0000-0000935A0000}"/>
    <cellStyle name="40 % - Markeringsfarve6 2 11 3" xfId="15768" xr:uid="{00000000-0005-0000-0000-0000945A0000}"/>
    <cellStyle name="40 % - Markeringsfarve6 2 11 3 2" xfId="33725" xr:uid="{00000000-0005-0000-0000-0000955A0000}"/>
    <cellStyle name="40 % - Markeringsfarve6 2 11 4" xfId="26723" xr:uid="{00000000-0005-0000-0000-0000965A0000}"/>
    <cellStyle name="40 % - Markeringsfarve6 2 12" xfId="8929" xr:uid="{00000000-0005-0000-0000-0000975A0000}"/>
    <cellStyle name="40 % - Markeringsfarve6 2 12 2" xfId="16718" xr:uid="{00000000-0005-0000-0000-0000985A0000}"/>
    <cellStyle name="40 % - Markeringsfarve6 2 12 2 2" xfId="34669" xr:uid="{00000000-0005-0000-0000-0000995A0000}"/>
    <cellStyle name="40 % - Markeringsfarve6 2 12 3" xfId="27668" xr:uid="{00000000-0005-0000-0000-00009A5A0000}"/>
    <cellStyle name="40 % - Markeringsfarve6 2 13" xfId="15766" xr:uid="{00000000-0005-0000-0000-00009B5A0000}"/>
    <cellStyle name="40 % - Markeringsfarve6 2 13 2" xfId="33723" xr:uid="{00000000-0005-0000-0000-00009C5A0000}"/>
    <cellStyle name="40 % - Markeringsfarve6 2 14" xfId="7341" xr:uid="{00000000-0005-0000-0000-00009D5A0000}"/>
    <cellStyle name="40 % - Markeringsfarve6 2 14 2" xfId="26721" xr:uid="{00000000-0005-0000-0000-00009E5A0000}"/>
    <cellStyle name="40 % - Markeringsfarve6 2 15" xfId="22391" xr:uid="{00000000-0005-0000-0000-00009F5A0000}"/>
    <cellStyle name="40 % - Markeringsfarve6 2 2" xfId="3014" xr:uid="{00000000-0005-0000-0000-0000A05A0000}"/>
    <cellStyle name="40 % - Markeringsfarve6 2 2 10" xfId="8930" xr:uid="{00000000-0005-0000-0000-0000A15A0000}"/>
    <cellStyle name="40 % - Markeringsfarve6 2 2 10 2" xfId="16719" xr:uid="{00000000-0005-0000-0000-0000A25A0000}"/>
    <cellStyle name="40 % - Markeringsfarve6 2 2 10 2 2" xfId="34670" xr:uid="{00000000-0005-0000-0000-0000A35A0000}"/>
    <cellStyle name="40 % - Markeringsfarve6 2 2 10 3" xfId="27669" xr:uid="{00000000-0005-0000-0000-0000A45A0000}"/>
    <cellStyle name="40 % - Markeringsfarve6 2 2 11" xfId="15769" xr:uid="{00000000-0005-0000-0000-0000A55A0000}"/>
    <cellStyle name="40 % - Markeringsfarve6 2 2 11 2" xfId="33726" xr:uid="{00000000-0005-0000-0000-0000A65A0000}"/>
    <cellStyle name="40 % - Markeringsfarve6 2 2 12" xfId="7344" xr:uid="{00000000-0005-0000-0000-0000A75A0000}"/>
    <cellStyle name="40 % - Markeringsfarve6 2 2 12 2" xfId="26724" xr:uid="{00000000-0005-0000-0000-0000A85A0000}"/>
    <cellStyle name="40 % - Markeringsfarve6 2 2 13" xfId="22392" xr:uid="{00000000-0005-0000-0000-0000A95A0000}"/>
    <cellStyle name="40 % - Markeringsfarve6 2 2 2" xfId="3015" xr:uid="{00000000-0005-0000-0000-0000AA5A0000}"/>
    <cellStyle name="40 % - Markeringsfarve6 2 2 2 2" xfId="7346" xr:uid="{00000000-0005-0000-0000-0000AB5A0000}"/>
    <cellStyle name="40 % - Markeringsfarve6 2 2 2 2 2" xfId="7347" xr:uid="{00000000-0005-0000-0000-0000AC5A0000}"/>
    <cellStyle name="40 % - Markeringsfarve6 2 2 2 2 2 2" xfId="10581" xr:uid="{00000000-0005-0000-0000-0000AD5A0000}"/>
    <cellStyle name="40 % - Markeringsfarve6 2 2 2 2 2 2 2" xfId="18353" xr:uid="{00000000-0005-0000-0000-0000AE5A0000}"/>
    <cellStyle name="40 % - Markeringsfarve6 2 2 2 2 2 2 2 2" xfId="36304" xr:uid="{00000000-0005-0000-0000-0000AF5A0000}"/>
    <cellStyle name="40 % - Markeringsfarve6 2 2 2 2 2 2 3" xfId="29303" xr:uid="{00000000-0005-0000-0000-0000B05A0000}"/>
    <cellStyle name="40 % - Markeringsfarve6 2 2 2 2 2 3" xfId="15772" xr:uid="{00000000-0005-0000-0000-0000B15A0000}"/>
    <cellStyle name="40 % - Markeringsfarve6 2 2 2 2 2 3 2" xfId="33729" xr:uid="{00000000-0005-0000-0000-0000B25A0000}"/>
    <cellStyle name="40 % - Markeringsfarve6 2 2 2 2 2 4" xfId="26727" xr:uid="{00000000-0005-0000-0000-0000B35A0000}"/>
    <cellStyle name="40 % - Markeringsfarve6 2 2 2 2 3" xfId="9152" xr:uid="{00000000-0005-0000-0000-0000B45A0000}"/>
    <cellStyle name="40 % - Markeringsfarve6 2 2 2 2 3 2" xfId="16940" xr:uid="{00000000-0005-0000-0000-0000B55A0000}"/>
    <cellStyle name="40 % - Markeringsfarve6 2 2 2 2 3 2 2" xfId="34891" xr:uid="{00000000-0005-0000-0000-0000B65A0000}"/>
    <cellStyle name="40 % - Markeringsfarve6 2 2 2 2 3 3" xfId="27890" xr:uid="{00000000-0005-0000-0000-0000B75A0000}"/>
    <cellStyle name="40 % - Markeringsfarve6 2 2 2 2 4" xfId="15771" xr:uid="{00000000-0005-0000-0000-0000B85A0000}"/>
    <cellStyle name="40 % - Markeringsfarve6 2 2 2 2 4 2" xfId="33728" xr:uid="{00000000-0005-0000-0000-0000B95A0000}"/>
    <cellStyle name="40 % - Markeringsfarve6 2 2 2 2 5" xfId="26726" xr:uid="{00000000-0005-0000-0000-0000BA5A0000}"/>
    <cellStyle name="40 % - Markeringsfarve6 2 2 2 3" xfId="7348" xr:uid="{00000000-0005-0000-0000-0000BB5A0000}"/>
    <cellStyle name="40 % - Markeringsfarve6 2 2 2 3 2" xfId="9811" xr:uid="{00000000-0005-0000-0000-0000BC5A0000}"/>
    <cellStyle name="40 % - Markeringsfarve6 2 2 2 3 2 2" xfId="17593" xr:uid="{00000000-0005-0000-0000-0000BD5A0000}"/>
    <cellStyle name="40 % - Markeringsfarve6 2 2 2 3 2 2 2" xfId="35544" xr:uid="{00000000-0005-0000-0000-0000BE5A0000}"/>
    <cellStyle name="40 % - Markeringsfarve6 2 2 2 3 2 3" xfId="28543" xr:uid="{00000000-0005-0000-0000-0000BF5A0000}"/>
    <cellStyle name="40 % - Markeringsfarve6 2 2 2 3 3" xfId="15773" xr:uid="{00000000-0005-0000-0000-0000C05A0000}"/>
    <cellStyle name="40 % - Markeringsfarve6 2 2 2 3 3 2" xfId="33730" xr:uid="{00000000-0005-0000-0000-0000C15A0000}"/>
    <cellStyle name="40 % - Markeringsfarve6 2 2 2 3 4" xfId="26728" xr:uid="{00000000-0005-0000-0000-0000C25A0000}"/>
    <cellStyle name="40 % - Markeringsfarve6 2 2 2 4" xfId="7349" xr:uid="{00000000-0005-0000-0000-0000C35A0000}"/>
    <cellStyle name="40 % - Markeringsfarve6 2 2 2 4 2" xfId="11442" xr:uid="{00000000-0005-0000-0000-0000C45A0000}"/>
    <cellStyle name="40 % - Markeringsfarve6 2 2 2 4 2 2" xfId="19201" xr:uid="{00000000-0005-0000-0000-0000C55A0000}"/>
    <cellStyle name="40 % - Markeringsfarve6 2 2 2 4 2 2 2" xfId="37152" xr:uid="{00000000-0005-0000-0000-0000C65A0000}"/>
    <cellStyle name="40 % - Markeringsfarve6 2 2 2 4 2 3" xfId="30151" xr:uid="{00000000-0005-0000-0000-0000C75A0000}"/>
    <cellStyle name="40 % - Markeringsfarve6 2 2 2 4 3" xfId="15774" xr:uid="{00000000-0005-0000-0000-0000C85A0000}"/>
    <cellStyle name="40 % - Markeringsfarve6 2 2 2 4 3 2" xfId="33731" xr:uid="{00000000-0005-0000-0000-0000C95A0000}"/>
    <cellStyle name="40 % - Markeringsfarve6 2 2 2 4 4" xfId="26729" xr:uid="{00000000-0005-0000-0000-0000CA5A0000}"/>
    <cellStyle name="40 % - Markeringsfarve6 2 2 2 5" xfId="8931" xr:uid="{00000000-0005-0000-0000-0000CB5A0000}"/>
    <cellStyle name="40 % - Markeringsfarve6 2 2 2 5 2" xfId="16720" xr:uid="{00000000-0005-0000-0000-0000CC5A0000}"/>
    <cellStyle name="40 % - Markeringsfarve6 2 2 2 5 2 2" xfId="34671" xr:uid="{00000000-0005-0000-0000-0000CD5A0000}"/>
    <cellStyle name="40 % - Markeringsfarve6 2 2 2 5 3" xfId="27670" xr:uid="{00000000-0005-0000-0000-0000CE5A0000}"/>
    <cellStyle name="40 % - Markeringsfarve6 2 2 2 6" xfId="15770" xr:uid="{00000000-0005-0000-0000-0000CF5A0000}"/>
    <cellStyle name="40 % - Markeringsfarve6 2 2 2 6 2" xfId="33727" xr:uid="{00000000-0005-0000-0000-0000D05A0000}"/>
    <cellStyle name="40 % - Markeringsfarve6 2 2 2 7" xfId="7345" xr:uid="{00000000-0005-0000-0000-0000D15A0000}"/>
    <cellStyle name="40 % - Markeringsfarve6 2 2 2 7 2" xfId="26725" xr:uid="{00000000-0005-0000-0000-0000D25A0000}"/>
    <cellStyle name="40 % - Markeringsfarve6 2 2 2 8" xfId="22393" xr:uid="{00000000-0005-0000-0000-0000D35A0000}"/>
    <cellStyle name="40 % - Markeringsfarve6 2 2 3" xfId="7350" xr:uid="{00000000-0005-0000-0000-0000D45A0000}"/>
    <cellStyle name="40 % - Markeringsfarve6 2 2 3 2" xfId="7351" xr:uid="{00000000-0005-0000-0000-0000D55A0000}"/>
    <cellStyle name="40 % - Markeringsfarve6 2 2 3 2 2" xfId="7352" xr:uid="{00000000-0005-0000-0000-0000D65A0000}"/>
    <cellStyle name="40 % - Markeringsfarve6 2 2 3 2 2 2" xfId="10724" xr:uid="{00000000-0005-0000-0000-0000D75A0000}"/>
    <cellStyle name="40 % - Markeringsfarve6 2 2 3 2 2 2 2" xfId="18496" xr:uid="{00000000-0005-0000-0000-0000D85A0000}"/>
    <cellStyle name="40 % - Markeringsfarve6 2 2 3 2 2 2 2 2" xfId="36447" xr:uid="{00000000-0005-0000-0000-0000D95A0000}"/>
    <cellStyle name="40 % - Markeringsfarve6 2 2 3 2 2 2 3" xfId="29446" xr:uid="{00000000-0005-0000-0000-0000DA5A0000}"/>
    <cellStyle name="40 % - Markeringsfarve6 2 2 3 2 2 3" xfId="15777" xr:uid="{00000000-0005-0000-0000-0000DB5A0000}"/>
    <cellStyle name="40 % - Markeringsfarve6 2 2 3 2 2 3 2" xfId="33734" xr:uid="{00000000-0005-0000-0000-0000DC5A0000}"/>
    <cellStyle name="40 % - Markeringsfarve6 2 2 3 2 2 4" xfId="26732" xr:uid="{00000000-0005-0000-0000-0000DD5A0000}"/>
    <cellStyle name="40 % - Markeringsfarve6 2 2 3 2 3" xfId="9270" xr:uid="{00000000-0005-0000-0000-0000DE5A0000}"/>
    <cellStyle name="40 % - Markeringsfarve6 2 2 3 2 3 2" xfId="17058" xr:uid="{00000000-0005-0000-0000-0000DF5A0000}"/>
    <cellStyle name="40 % - Markeringsfarve6 2 2 3 2 3 2 2" xfId="35009" xr:uid="{00000000-0005-0000-0000-0000E05A0000}"/>
    <cellStyle name="40 % - Markeringsfarve6 2 2 3 2 3 3" xfId="28008" xr:uid="{00000000-0005-0000-0000-0000E15A0000}"/>
    <cellStyle name="40 % - Markeringsfarve6 2 2 3 2 4" xfId="15776" xr:uid="{00000000-0005-0000-0000-0000E25A0000}"/>
    <cellStyle name="40 % - Markeringsfarve6 2 2 3 2 4 2" xfId="33733" xr:uid="{00000000-0005-0000-0000-0000E35A0000}"/>
    <cellStyle name="40 % - Markeringsfarve6 2 2 3 2 5" xfId="26731" xr:uid="{00000000-0005-0000-0000-0000E45A0000}"/>
    <cellStyle name="40 % - Markeringsfarve6 2 2 3 3" xfId="7353" xr:uid="{00000000-0005-0000-0000-0000E55A0000}"/>
    <cellStyle name="40 % - Markeringsfarve6 2 2 3 3 2" xfId="9954" xr:uid="{00000000-0005-0000-0000-0000E65A0000}"/>
    <cellStyle name="40 % - Markeringsfarve6 2 2 3 3 2 2" xfId="17736" xr:uid="{00000000-0005-0000-0000-0000E75A0000}"/>
    <cellStyle name="40 % - Markeringsfarve6 2 2 3 3 2 2 2" xfId="35687" xr:uid="{00000000-0005-0000-0000-0000E85A0000}"/>
    <cellStyle name="40 % - Markeringsfarve6 2 2 3 3 2 3" xfId="28686" xr:uid="{00000000-0005-0000-0000-0000E95A0000}"/>
    <cellStyle name="40 % - Markeringsfarve6 2 2 3 3 3" xfId="15778" xr:uid="{00000000-0005-0000-0000-0000EA5A0000}"/>
    <cellStyle name="40 % - Markeringsfarve6 2 2 3 3 3 2" xfId="33735" xr:uid="{00000000-0005-0000-0000-0000EB5A0000}"/>
    <cellStyle name="40 % - Markeringsfarve6 2 2 3 3 4" xfId="26733" xr:uid="{00000000-0005-0000-0000-0000EC5A0000}"/>
    <cellStyle name="40 % - Markeringsfarve6 2 2 3 4" xfId="7354" xr:uid="{00000000-0005-0000-0000-0000ED5A0000}"/>
    <cellStyle name="40 % - Markeringsfarve6 2 2 3 4 2" xfId="11657" xr:uid="{00000000-0005-0000-0000-0000EE5A0000}"/>
    <cellStyle name="40 % - Markeringsfarve6 2 2 3 4 2 2" xfId="19404" xr:uid="{00000000-0005-0000-0000-0000EF5A0000}"/>
    <cellStyle name="40 % - Markeringsfarve6 2 2 3 4 2 2 2" xfId="37355" xr:uid="{00000000-0005-0000-0000-0000F05A0000}"/>
    <cellStyle name="40 % - Markeringsfarve6 2 2 3 4 2 3" xfId="30354" xr:uid="{00000000-0005-0000-0000-0000F15A0000}"/>
    <cellStyle name="40 % - Markeringsfarve6 2 2 3 4 3" xfId="15779" xr:uid="{00000000-0005-0000-0000-0000F25A0000}"/>
    <cellStyle name="40 % - Markeringsfarve6 2 2 3 4 3 2" xfId="33736" xr:uid="{00000000-0005-0000-0000-0000F35A0000}"/>
    <cellStyle name="40 % - Markeringsfarve6 2 2 3 4 4" xfId="26734" xr:uid="{00000000-0005-0000-0000-0000F45A0000}"/>
    <cellStyle name="40 % - Markeringsfarve6 2 2 3 5" xfId="8932" xr:uid="{00000000-0005-0000-0000-0000F55A0000}"/>
    <cellStyle name="40 % - Markeringsfarve6 2 2 3 5 2" xfId="16721" xr:uid="{00000000-0005-0000-0000-0000F65A0000}"/>
    <cellStyle name="40 % - Markeringsfarve6 2 2 3 5 2 2" xfId="34672" xr:uid="{00000000-0005-0000-0000-0000F75A0000}"/>
    <cellStyle name="40 % - Markeringsfarve6 2 2 3 5 3" xfId="27671" xr:uid="{00000000-0005-0000-0000-0000F85A0000}"/>
    <cellStyle name="40 % - Markeringsfarve6 2 2 3 6" xfId="15775" xr:uid="{00000000-0005-0000-0000-0000F95A0000}"/>
    <cellStyle name="40 % - Markeringsfarve6 2 2 3 6 2" xfId="33732" xr:uid="{00000000-0005-0000-0000-0000FA5A0000}"/>
    <cellStyle name="40 % - Markeringsfarve6 2 2 3 7" xfId="26730" xr:uid="{00000000-0005-0000-0000-0000FB5A0000}"/>
    <cellStyle name="40 % - Markeringsfarve6 2 2 4" xfId="7355" xr:uid="{00000000-0005-0000-0000-0000FC5A0000}"/>
    <cellStyle name="40 % - Markeringsfarve6 2 2 4 2" xfId="7356" xr:uid="{00000000-0005-0000-0000-0000FD5A0000}"/>
    <cellStyle name="40 % - Markeringsfarve6 2 2 4 2 2" xfId="7357" xr:uid="{00000000-0005-0000-0000-0000FE5A0000}"/>
    <cellStyle name="40 % - Markeringsfarve6 2 2 4 2 2 2" xfId="10819" xr:uid="{00000000-0005-0000-0000-0000FF5A0000}"/>
    <cellStyle name="40 % - Markeringsfarve6 2 2 4 2 2 2 2" xfId="18591" xr:uid="{00000000-0005-0000-0000-0000005B0000}"/>
    <cellStyle name="40 % - Markeringsfarve6 2 2 4 2 2 2 2 2" xfId="36542" xr:uid="{00000000-0005-0000-0000-0000015B0000}"/>
    <cellStyle name="40 % - Markeringsfarve6 2 2 4 2 2 2 3" xfId="29541" xr:uid="{00000000-0005-0000-0000-0000025B0000}"/>
    <cellStyle name="40 % - Markeringsfarve6 2 2 4 2 2 3" xfId="15782" xr:uid="{00000000-0005-0000-0000-0000035B0000}"/>
    <cellStyle name="40 % - Markeringsfarve6 2 2 4 2 2 3 2" xfId="33739" xr:uid="{00000000-0005-0000-0000-0000045B0000}"/>
    <cellStyle name="40 % - Markeringsfarve6 2 2 4 2 2 4" xfId="26737" xr:uid="{00000000-0005-0000-0000-0000055B0000}"/>
    <cellStyle name="40 % - Markeringsfarve6 2 2 4 2 3" xfId="9354" xr:uid="{00000000-0005-0000-0000-0000065B0000}"/>
    <cellStyle name="40 % - Markeringsfarve6 2 2 4 2 3 2" xfId="17139" xr:uid="{00000000-0005-0000-0000-0000075B0000}"/>
    <cellStyle name="40 % - Markeringsfarve6 2 2 4 2 3 2 2" xfId="35090" xr:uid="{00000000-0005-0000-0000-0000085B0000}"/>
    <cellStyle name="40 % - Markeringsfarve6 2 2 4 2 3 3" xfId="28089" xr:uid="{00000000-0005-0000-0000-0000095B0000}"/>
    <cellStyle name="40 % - Markeringsfarve6 2 2 4 2 4" xfId="15781" xr:uid="{00000000-0005-0000-0000-00000A5B0000}"/>
    <cellStyle name="40 % - Markeringsfarve6 2 2 4 2 4 2" xfId="33738" xr:uid="{00000000-0005-0000-0000-00000B5B0000}"/>
    <cellStyle name="40 % - Markeringsfarve6 2 2 4 2 5" xfId="26736" xr:uid="{00000000-0005-0000-0000-00000C5B0000}"/>
    <cellStyle name="40 % - Markeringsfarve6 2 2 4 3" xfId="7358" xr:uid="{00000000-0005-0000-0000-00000D5B0000}"/>
    <cellStyle name="40 % - Markeringsfarve6 2 2 4 3 2" xfId="10095" xr:uid="{00000000-0005-0000-0000-00000E5B0000}"/>
    <cellStyle name="40 % - Markeringsfarve6 2 2 4 3 2 2" xfId="17876" xr:uid="{00000000-0005-0000-0000-00000F5B0000}"/>
    <cellStyle name="40 % - Markeringsfarve6 2 2 4 3 2 2 2" xfId="35827" xr:uid="{00000000-0005-0000-0000-0000105B0000}"/>
    <cellStyle name="40 % - Markeringsfarve6 2 2 4 3 2 3" xfId="28826" xr:uid="{00000000-0005-0000-0000-0000115B0000}"/>
    <cellStyle name="40 % - Markeringsfarve6 2 2 4 3 3" xfId="15783" xr:uid="{00000000-0005-0000-0000-0000125B0000}"/>
    <cellStyle name="40 % - Markeringsfarve6 2 2 4 3 3 2" xfId="33740" xr:uid="{00000000-0005-0000-0000-0000135B0000}"/>
    <cellStyle name="40 % - Markeringsfarve6 2 2 4 3 4" xfId="26738" xr:uid="{00000000-0005-0000-0000-0000145B0000}"/>
    <cellStyle name="40 % - Markeringsfarve6 2 2 4 4" xfId="7359" xr:uid="{00000000-0005-0000-0000-0000155B0000}"/>
    <cellStyle name="40 % - Markeringsfarve6 2 2 4 4 2" xfId="11377" xr:uid="{00000000-0005-0000-0000-0000165B0000}"/>
    <cellStyle name="40 % - Markeringsfarve6 2 2 4 4 2 2" xfId="19137" xr:uid="{00000000-0005-0000-0000-0000175B0000}"/>
    <cellStyle name="40 % - Markeringsfarve6 2 2 4 4 2 2 2" xfId="37088" xr:uid="{00000000-0005-0000-0000-0000185B0000}"/>
    <cellStyle name="40 % - Markeringsfarve6 2 2 4 4 2 3" xfId="30087" xr:uid="{00000000-0005-0000-0000-0000195B0000}"/>
    <cellStyle name="40 % - Markeringsfarve6 2 2 4 4 3" xfId="15784" xr:uid="{00000000-0005-0000-0000-00001A5B0000}"/>
    <cellStyle name="40 % - Markeringsfarve6 2 2 4 4 3 2" xfId="33741" xr:uid="{00000000-0005-0000-0000-00001B5B0000}"/>
    <cellStyle name="40 % - Markeringsfarve6 2 2 4 4 4" xfId="26739" xr:uid="{00000000-0005-0000-0000-00001C5B0000}"/>
    <cellStyle name="40 % - Markeringsfarve6 2 2 4 5" xfId="8933" xr:uid="{00000000-0005-0000-0000-00001D5B0000}"/>
    <cellStyle name="40 % - Markeringsfarve6 2 2 4 5 2" xfId="16722" xr:uid="{00000000-0005-0000-0000-00001E5B0000}"/>
    <cellStyle name="40 % - Markeringsfarve6 2 2 4 5 2 2" xfId="34673" xr:uid="{00000000-0005-0000-0000-00001F5B0000}"/>
    <cellStyle name="40 % - Markeringsfarve6 2 2 4 5 3" xfId="27672" xr:uid="{00000000-0005-0000-0000-0000205B0000}"/>
    <cellStyle name="40 % - Markeringsfarve6 2 2 4 6" xfId="15780" xr:uid="{00000000-0005-0000-0000-0000215B0000}"/>
    <cellStyle name="40 % - Markeringsfarve6 2 2 4 6 2" xfId="33737" xr:uid="{00000000-0005-0000-0000-0000225B0000}"/>
    <cellStyle name="40 % - Markeringsfarve6 2 2 4 7" xfId="26735" xr:uid="{00000000-0005-0000-0000-0000235B0000}"/>
    <cellStyle name="40 % - Markeringsfarve6 2 2 5" xfId="7360" xr:uid="{00000000-0005-0000-0000-0000245B0000}"/>
    <cellStyle name="40 % - Markeringsfarve6 2 2 5 2" xfId="7361" xr:uid="{00000000-0005-0000-0000-0000255B0000}"/>
    <cellStyle name="40 % - Markeringsfarve6 2 2 5 2 2" xfId="7362" xr:uid="{00000000-0005-0000-0000-0000265B0000}"/>
    <cellStyle name="40 % - Markeringsfarve6 2 2 5 2 2 2" xfId="10936" xr:uid="{00000000-0005-0000-0000-0000275B0000}"/>
    <cellStyle name="40 % - Markeringsfarve6 2 2 5 2 2 2 2" xfId="18708" xr:uid="{00000000-0005-0000-0000-0000285B0000}"/>
    <cellStyle name="40 % - Markeringsfarve6 2 2 5 2 2 2 2 2" xfId="36659" xr:uid="{00000000-0005-0000-0000-0000295B0000}"/>
    <cellStyle name="40 % - Markeringsfarve6 2 2 5 2 2 2 3" xfId="29658" xr:uid="{00000000-0005-0000-0000-00002A5B0000}"/>
    <cellStyle name="40 % - Markeringsfarve6 2 2 5 2 2 3" xfId="15787" xr:uid="{00000000-0005-0000-0000-00002B5B0000}"/>
    <cellStyle name="40 % - Markeringsfarve6 2 2 5 2 2 3 2" xfId="33744" xr:uid="{00000000-0005-0000-0000-00002C5B0000}"/>
    <cellStyle name="40 % - Markeringsfarve6 2 2 5 2 2 4" xfId="26742" xr:uid="{00000000-0005-0000-0000-00002D5B0000}"/>
    <cellStyle name="40 % - Markeringsfarve6 2 2 5 2 3" xfId="9453" xr:uid="{00000000-0005-0000-0000-00002E5B0000}"/>
    <cellStyle name="40 % - Markeringsfarve6 2 2 5 2 3 2" xfId="17238" xr:uid="{00000000-0005-0000-0000-00002F5B0000}"/>
    <cellStyle name="40 % - Markeringsfarve6 2 2 5 2 3 2 2" xfId="35189" xr:uid="{00000000-0005-0000-0000-0000305B0000}"/>
    <cellStyle name="40 % - Markeringsfarve6 2 2 5 2 3 3" xfId="28188" xr:uid="{00000000-0005-0000-0000-0000315B0000}"/>
    <cellStyle name="40 % - Markeringsfarve6 2 2 5 2 4" xfId="15786" xr:uid="{00000000-0005-0000-0000-0000325B0000}"/>
    <cellStyle name="40 % - Markeringsfarve6 2 2 5 2 4 2" xfId="33743" xr:uid="{00000000-0005-0000-0000-0000335B0000}"/>
    <cellStyle name="40 % - Markeringsfarve6 2 2 5 2 5" xfId="26741" xr:uid="{00000000-0005-0000-0000-0000345B0000}"/>
    <cellStyle name="40 % - Markeringsfarve6 2 2 5 3" xfId="7363" xr:uid="{00000000-0005-0000-0000-0000355B0000}"/>
    <cellStyle name="40 % - Markeringsfarve6 2 2 5 3 2" xfId="10212" xr:uid="{00000000-0005-0000-0000-0000365B0000}"/>
    <cellStyle name="40 % - Markeringsfarve6 2 2 5 3 2 2" xfId="17993" xr:uid="{00000000-0005-0000-0000-0000375B0000}"/>
    <cellStyle name="40 % - Markeringsfarve6 2 2 5 3 2 2 2" xfId="35944" xr:uid="{00000000-0005-0000-0000-0000385B0000}"/>
    <cellStyle name="40 % - Markeringsfarve6 2 2 5 3 2 3" xfId="28943" xr:uid="{00000000-0005-0000-0000-0000395B0000}"/>
    <cellStyle name="40 % - Markeringsfarve6 2 2 5 3 3" xfId="15788" xr:uid="{00000000-0005-0000-0000-00003A5B0000}"/>
    <cellStyle name="40 % - Markeringsfarve6 2 2 5 3 3 2" xfId="33745" xr:uid="{00000000-0005-0000-0000-00003B5B0000}"/>
    <cellStyle name="40 % - Markeringsfarve6 2 2 5 3 4" xfId="26743" xr:uid="{00000000-0005-0000-0000-00003C5B0000}"/>
    <cellStyle name="40 % - Markeringsfarve6 2 2 5 4" xfId="7364" xr:uid="{00000000-0005-0000-0000-00003D5B0000}"/>
    <cellStyle name="40 % - Markeringsfarve6 2 2 5 4 2" xfId="11615" xr:uid="{00000000-0005-0000-0000-00003E5B0000}"/>
    <cellStyle name="40 % - Markeringsfarve6 2 2 5 4 2 2" xfId="19366" xr:uid="{00000000-0005-0000-0000-00003F5B0000}"/>
    <cellStyle name="40 % - Markeringsfarve6 2 2 5 4 2 2 2" xfId="37317" xr:uid="{00000000-0005-0000-0000-0000405B0000}"/>
    <cellStyle name="40 % - Markeringsfarve6 2 2 5 4 2 3" xfId="30316" xr:uid="{00000000-0005-0000-0000-0000415B0000}"/>
    <cellStyle name="40 % - Markeringsfarve6 2 2 5 4 3" xfId="15789" xr:uid="{00000000-0005-0000-0000-0000425B0000}"/>
    <cellStyle name="40 % - Markeringsfarve6 2 2 5 4 3 2" xfId="33746" xr:uid="{00000000-0005-0000-0000-0000435B0000}"/>
    <cellStyle name="40 % - Markeringsfarve6 2 2 5 4 4" xfId="26744" xr:uid="{00000000-0005-0000-0000-0000445B0000}"/>
    <cellStyle name="40 % - Markeringsfarve6 2 2 5 5" xfId="8934" xr:uid="{00000000-0005-0000-0000-0000455B0000}"/>
    <cellStyle name="40 % - Markeringsfarve6 2 2 5 5 2" xfId="16723" xr:uid="{00000000-0005-0000-0000-0000465B0000}"/>
    <cellStyle name="40 % - Markeringsfarve6 2 2 5 5 2 2" xfId="34674" xr:uid="{00000000-0005-0000-0000-0000475B0000}"/>
    <cellStyle name="40 % - Markeringsfarve6 2 2 5 5 3" xfId="27673" xr:uid="{00000000-0005-0000-0000-0000485B0000}"/>
    <cellStyle name="40 % - Markeringsfarve6 2 2 5 6" xfId="15785" xr:uid="{00000000-0005-0000-0000-0000495B0000}"/>
    <cellStyle name="40 % - Markeringsfarve6 2 2 5 6 2" xfId="33742" xr:uid="{00000000-0005-0000-0000-00004A5B0000}"/>
    <cellStyle name="40 % - Markeringsfarve6 2 2 5 7" xfId="26740" xr:uid="{00000000-0005-0000-0000-00004B5B0000}"/>
    <cellStyle name="40 % - Markeringsfarve6 2 2 6" xfId="7365" xr:uid="{00000000-0005-0000-0000-00004C5B0000}"/>
    <cellStyle name="40 % - Markeringsfarve6 2 2 6 2" xfId="7366" xr:uid="{00000000-0005-0000-0000-00004D5B0000}"/>
    <cellStyle name="40 % - Markeringsfarve6 2 2 6 2 2" xfId="7367" xr:uid="{00000000-0005-0000-0000-00004E5B0000}"/>
    <cellStyle name="40 % - Markeringsfarve6 2 2 6 2 2 2" xfId="11078" xr:uid="{00000000-0005-0000-0000-00004F5B0000}"/>
    <cellStyle name="40 % - Markeringsfarve6 2 2 6 2 2 2 2" xfId="18850" xr:uid="{00000000-0005-0000-0000-0000505B0000}"/>
    <cellStyle name="40 % - Markeringsfarve6 2 2 6 2 2 2 2 2" xfId="36801" xr:uid="{00000000-0005-0000-0000-0000515B0000}"/>
    <cellStyle name="40 % - Markeringsfarve6 2 2 6 2 2 2 3" xfId="29800" xr:uid="{00000000-0005-0000-0000-0000525B0000}"/>
    <cellStyle name="40 % - Markeringsfarve6 2 2 6 2 2 3" xfId="15792" xr:uid="{00000000-0005-0000-0000-0000535B0000}"/>
    <cellStyle name="40 % - Markeringsfarve6 2 2 6 2 2 3 2" xfId="33749" xr:uid="{00000000-0005-0000-0000-0000545B0000}"/>
    <cellStyle name="40 % - Markeringsfarve6 2 2 6 2 2 4" xfId="26747" xr:uid="{00000000-0005-0000-0000-0000555B0000}"/>
    <cellStyle name="40 % - Markeringsfarve6 2 2 6 2 3" xfId="9571" xr:uid="{00000000-0005-0000-0000-0000565B0000}"/>
    <cellStyle name="40 % - Markeringsfarve6 2 2 6 2 3 2" xfId="17356" xr:uid="{00000000-0005-0000-0000-0000575B0000}"/>
    <cellStyle name="40 % - Markeringsfarve6 2 2 6 2 3 2 2" xfId="35307" xr:uid="{00000000-0005-0000-0000-0000585B0000}"/>
    <cellStyle name="40 % - Markeringsfarve6 2 2 6 2 3 3" xfId="28306" xr:uid="{00000000-0005-0000-0000-0000595B0000}"/>
    <cellStyle name="40 % - Markeringsfarve6 2 2 6 2 4" xfId="15791" xr:uid="{00000000-0005-0000-0000-00005A5B0000}"/>
    <cellStyle name="40 % - Markeringsfarve6 2 2 6 2 4 2" xfId="33748" xr:uid="{00000000-0005-0000-0000-00005B5B0000}"/>
    <cellStyle name="40 % - Markeringsfarve6 2 2 6 2 5" xfId="26746" xr:uid="{00000000-0005-0000-0000-00005C5B0000}"/>
    <cellStyle name="40 % - Markeringsfarve6 2 2 6 3" xfId="7368" xr:uid="{00000000-0005-0000-0000-00005D5B0000}"/>
    <cellStyle name="40 % - Markeringsfarve6 2 2 6 3 2" xfId="10355" xr:uid="{00000000-0005-0000-0000-00005E5B0000}"/>
    <cellStyle name="40 % - Markeringsfarve6 2 2 6 3 2 2" xfId="18136" xr:uid="{00000000-0005-0000-0000-00005F5B0000}"/>
    <cellStyle name="40 % - Markeringsfarve6 2 2 6 3 2 2 2" xfId="36087" xr:uid="{00000000-0005-0000-0000-0000605B0000}"/>
    <cellStyle name="40 % - Markeringsfarve6 2 2 6 3 2 3" xfId="29086" xr:uid="{00000000-0005-0000-0000-0000615B0000}"/>
    <cellStyle name="40 % - Markeringsfarve6 2 2 6 3 3" xfId="15793" xr:uid="{00000000-0005-0000-0000-0000625B0000}"/>
    <cellStyle name="40 % - Markeringsfarve6 2 2 6 3 3 2" xfId="33750" xr:uid="{00000000-0005-0000-0000-0000635B0000}"/>
    <cellStyle name="40 % - Markeringsfarve6 2 2 6 3 4" xfId="26748" xr:uid="{00000000-0005-0000-0000-0000645B0000}"/>
    <cellStyle name="40 % - Markeringsfarve6 2 2 6 4" xfId="7369" xr:uid="{00000000-0005-0000-0000-0000655B0000}"/>
    <cellStyle name="40 % - Markeringsfarve6 2 2 6 4 2" xfId="11340" xr:uid="{00000000-0005-0000-0000-0000665B0000}"/>
    <cellStyle name="40 % - Markeringsfarve6 2 2 6 4 2 2" xfId="19103" xr:uid="{00000000-0005-0000-0000-0000675B0000}"/>
    <cellStyle name="40 % - Markeringsfarve6 2 2 6 4 2 2 2" xfId="37054" xr:uid="{00000000-0005-0000-0000-0000685B0000}"/>
    <cellStyle name="40 % - Markeringsfarve6 2 2 6 4 2 3" xfId="30053" xr:uid="{00000000-0005-0000-0000-0000695B0000}"/>
    <cellStyle name="40 % - Markeringsfarve6 2 2 6 4 3" xfId="15794" xr:uid="{00000000-0005-0000-0000-00006A5B0000}"/>
    <cellStyle name="40 % - Markeringsfarve6 2 2 6 4 3 2" xfId="33751" xr:uid="{00000000-0005-0000-0000-00006B5B0000}"/>
    <cellStyle name="40 % - Markeringsfarve6 2 2 6 4 4" xfId="26749" xr:uid="{00000000-0005-0000-0000-00006C5B0000}"/>
    <cellStyle name="40 % - Markeringsfarve6 2 2 6 5" xfId="8935" xr:uid="{00000000-0005-0000-0000-00006D5B0000}"/>
    <cellStyle name="40 % - Markeringsfarve6 2 2 6 5 2" xfId="16724" xr:uid="{00000000-0005-0000-0000-00006E5B0000}"/>
    <cellStyle name="40 % - Markeringsfarve6 2 2 6 5 2 2" xfId="34675" xr:uid="{00000000-0005-0000-0000-00006F5B0000}"/>
    <cellStyle name="40 % - Markeringsfarve6 2 2 6 5 3" xfId="27674" xr:uid="{00000000-0005-0000-0000-0000705B0000}"/>
    <cellStyle name="40 % - Markeringsfarve6 2 2 6 6" xfId="15790" xr:uid="{00000000-0005-0000-0000-0000715B0000}"/>
    <cellStyle name="40 % - Markeringsfarve6 2 2 6 6 2" xfId="33747" xr:uid="{00000000-0005-0000-0000-0000725B0000}"/>
    <cellStyle name="40 % - Markeringsfarve6 2 2 6 7" xfId="26745" xr:uid="{00000000-0005-0000-0000-0000735B0000}"/>
    <cellStyle name="40 % - Markeringsfarve6 2 2 7" xfId="7370" xr:uid="{00000000-0005-0000-0000-0000745B0000}"/>
    <cellStyle name="40 % - Markeringsfarve6 2 2 7 2" xfId="7371" xr:uid="{00000000-0005-0000-0000-0000755B0000}"/>
    <cellStyle name="40 % - Markeringsfarve6 2 2 7 2 2" xfId="10462" xr:uid="{00000000-0005-0000-0000-0000765B0000}"/>
    <cellStyle name="40 % - Markeringsfarve6 2 2 7 2 2 2" xfId="18234" xr:uid="{00000000-0005-0000-0000-0000775B0000}"/>
    <cellStyle name="40 % - Markeringsfarve6 2 2 7 2 2 2 2" xfId="36185" xr:uid="{00000000-0005-0000-0000-0000785B0000}"/>
    <cellStyle name="40 % - Markeringsfarve6 2 2 7 2 2 3" xfId="29184" xr:uid="{00000000-0005-0000-0000-0000795B0000}"/>
    <cellStyle name="40 % - Markeringsfarve6 2 2 7 2 3" xfId="15796" xr:uid="{00000000-0005-0000-0000-00007A5B0000}"/>
    <cellStyle name="40 % - Markeringsfarve6 2 2 7 2 3 2" xfId="33753" xr:uid="{00000000-0005-0000-0000-00007B5B0000}"/>
    <cellStyle name="40 % - Markeringsfarve6 2 2 7 2 4" xfId="26751" xr:uid="{00000000-0005-0000-0000-00007C5B0000}"/>
    <cellStyle name="40 % - Markeringsfarve6 2 2 7 3" xfId="9053" xr:uid="{00000000-0005-0000-0000-00007D5B0000}"/>
    <cellStyle name="40 % - Markeringsfarve6 2 2 7 3 2" xfId="16841" xr:uid="{00000000-0005-0000-0000-00007E5B0000}"/>
    <cellStyle name="40 % - Markeringsfarve6 2 2 7 3 2 2" xfId="34792" xr:uid="{00000000-0005-0000-0000-00007F5B0000}"/>
    <cellStyle name="40 % - Markeringsfarve6 2 2 7 3 3" xfId="27791" xr:uid="{00000000-0005-0000-0000-0000805B0000}"/>
    <cellStyle name="40 % - Markeringsfarve6 2 2 7 4" xfId="15795" xr:uid="{00000000-0005-0000-0000-0000815B0000}"/>
    <cellStyle name="40 % - Markeringsfarve6 2 2 7 4 2" xfId="33752" xr:uid="{00000000-0005-0000-0000-0000825B0000}"/>
    <cellStyle name="40 % - Markeringsfarve6 2 2 7 5" xfId="26750" xr:uid="{00000000-0005-0000-0000-0000835B0000}"/>
    <cellStyle name="40 % - Markeringsfarve6 2 2 8" xfId="7372" xr:uid="{00000000-0005-0000-0000-0000845B0000}"/>
    <cellStyle name="40 % - Markeringsfarve6 2 2 8 2" xfId="9690" xr:uid="{00000000-0005-0000-0000-0000855B0000}"/>
    <cellStyle name="40 % - Markeringsfarve6 2 2 8 2 2" xfId="17472" xr:uid="{00000000-0005-0000-0000-0000865B0000}"/>
    <cellStyle name="40 % - Markeringsfarve6 2 2 8 2 2 2" xfId="35423" xr:uid="{00000000-0005-0000-0000-0000875B0000}"/>
    <cellStyle name="40 % - Markeringsfarve6 2 2 8 2 3" xfId="28422" xr:uid="{00000000-0005-0000-0000-0000885B0000}"/>
    <cellStyle name="40 % - Markeringsfarve6 2 2 8 3" xfId="15797" xr:uid="{00000000-0005-0000-0000-0000895B0000}"/>
    <cellStyle name="40 % - Markeringsfarve6 2 2 8 3 2" xfId="33754" xr:uid="{00000000-0005-0000-0000-00008A5B0000}"/>
    <cellStyle name="40 % - Markeringsfarve6 2 2 8 4" xfId="26752" xr:uid="{00000000-0005-0000-0000-00008B5B0000}"/>
    <cellStyle name="40 % - Markeringsfarve6 2 2 9" xfId="7373" xr:uid="{00000000-0005-0000-0000-00008C5B0000}"/>
    <cellStyle name="40 % - Markeringsfarve6 2 2 9 2" xfId="11101" xr:uid="{00000000-0005-0000-0000-00008D5B0000}"/>
    <cellStyle name="40 % - Markeringsfarve6 2 2 9 2 2" xfId="18870" xr:uid="{00000000-0005-0000-0000-00008E5B0000}"/>
    <cellStyle name="40 % - Markeringsfarve6 2 2 9 2 2 2" xfId="36821" xr:uid="{00000000-0005-0000-0000-00008F5B0000}"/>
    <cellStyle name="40 % - Markeringsfarve6 2 2 9 2 3" xfId="29820" xr:uid="{00000000-0005-0000-0000-0000905B0000}"/>
    <cellStyle name="40 % - Markeringsfarve6 2 2 9 3" xfId="15798" xr:uid="{00000000-0005-0000-0000-0000915B0000}"/>
    <cellStyle name="40 % - Markeringsfarve6 2 2 9 3 2" xfId="33755" xr:uid="{00000000-0005-0000-0000-0000925B0000}"/>
    <cellStyle name="40 % - Markeringsfarve6 2 2 9 4" xfId="26753" xr:uid="{00000000-0005-0000-0000-0000935B0000}"/>
    <cellStyle name="40 % - Markeringsfarve6 2 3" xfId="3016" xr:uid="{00000000-0005-0000-0000-0000945B0000}"/>
    <cellStyle name="40 % - Markeringsfarve6 2 3 10" xfId="8936" xr:uid="{00000000-0005-0000-0000-0000955B0000}"/>
    <cellStyle name="40 % - Markeringsfarve6 2 3 10 2" xfId="16725" xr:uid="{00000000-0005-0000-0000-0000965B0000}"/>
    <cellStyle name="40 % - Markeringsfarve6 2 3 10 2 2" xfId="34676" xr:uid="{00000000-0005-0000-0000-0000975B0000}"/>
    <cellStyle name="40 % - Markeringsfarve6 2 3 10 3" xfId="27675" xr:uid="{00000000-0005-0000-0000-0000985B0000}"/>
    <cellStyle name="40 % - Markeringsfarve6 2 3 11" xfId="15799" xr:uid="{00000000-0005-0000-0000-0000995B0000}"/>
    <cellStyle name="40 % - Markeringsfarve6 2 3 11 2" xfId="33756" xr:uid="{00000000-0005-0000-0000-00009A5B0000}"/>
    <cellStyle name="40 % - Markeringsfarve6 2 3 12" xfId="7374" xr:uid="{00000000-0005-0000-0000-00009B5B0000}"/>
    <cellStyle name="40 % - Markeringsfarve6 2 3 12 2" xfId="26754" xr:uid="{00000000-0005-0000-0000-00009C5B0000}"/>
    <cellStyle name="40 % - Markeringsfarve6 2 3 13" xfId="22394" xr:uid="{00000000-0005-0000-0000-00009D5B0000}"/>
    <cellStyle name="40 % - Markeringsfarve6 2 3 2" xfId="3017" xr:uid="{00000000-0005-0000-0000-00009E5B0000}"/>
    <cellStyle name="40 % - Markeringsfarve6 2 3 2 2" xfId="7376" xr:uid="{00000000-0005-0000-0000-00009F5B0000}"/>
    <cellStyle name="40 % - Markeringsfarve6 2 3 2 2 2" xfId="7377" xr:uid="{00000000-0005-0000-0000-0000A05B0000}"/>
    <cellStyle name="40 % - Markeringsfarve6 2 3 2 2 2 2" xfId="10620" xr:uid="{00000000-0005-0000-0000-0000A15B0000}"/>
    <cellStyle name="40 % - Markeringsfarve6 2 3 2 2 2 2 2" xfId="18392" xr:uid="{00000000-0005-0000-0000-0000A25B0000}"/>
    <cellStyle name="40 % - Markeringsfarve6 2 3 2 2 2 2 2 2" xfId="36343" xr:uid="{00000000-0005-0000-0000-0000A35B0000}"/>
    <cellStyle name="40 % - Markeringsfarve6 2 3 2 2 2 2 3" xfId="29342" xr:uid="{00000000-0005-0000-0000-0000A45B0000}"/>
    <cellStyle name="40 % - Markeringsfarve6 2 3 2 2 2 3" xfId="15802" xr:uid="{00000000-0005-0000-0000-0000A55B0000}"/>
    <cellStyle name="40 % - Markeringsfarve6 2 3 2 2 2 3 2" xfId="33759" xr:uid="{00000000-0005-0000-0000-0000A65B0000}"/>
    <cellStyle name="40 % - Markeringsfarve6 2 3 2 2 2 4" xfId="26757" xr:uid="{00000000-0005-0000-0000-0000A75B0000}"/>
    <cellStyle name="40 % - Markeringsfarve6 2 3 2 2 3" xfId="9185" xr:uid="{00000000-0005-0000-0000-0000A85B0000}"/>
    <cellStyle name="40 % - Markeringsfarve6 2 3 2 2 3 2" xfId="16973" xr:uid="{00000000-0005-0000-0000-0000A95B0000}"/>
    <cellStyle name="40 % - Markeringsfarve6 2 3 2 2 3 2 2" xfId="34924" xr:uid="{00000000-0005-0000-0000-0000AA5B0000}"/>
    <cellStyle name="40 % - Markeringsfarve6 2 3 2 2 3 3" xfId="27923" xr:uid="{00000000-0005-0000-0000-0000AB5B0000}"/>
    <cellStyle name="40 % - Markeringsfarve6 2 3 2 2 4" xfId="15801" xr:uid="{00000000-0005-0000-0000-0000AC5B0000}"/>
    <cellStyle name="40 % - Markeringsfarve6 2 3 2 2 4 2" xfId="33758" xr:uid="{00000000-0005-0000-0000-0000AD5B0000}"/>
    <cellStyle name="40 % - Markeringsfarve6 2 3 2 2 5" xfId="26756" xr:uid="{00000000-0005-0000-0000-0000AE5B0000}"/>
    <cellStyle name="40 % - Markeringsfarve6 2 3 2 3" xfId="7378" xr:uid="{00000000-0005-0000-0000-0000AF5B0000}"/>
    <cellStyle name="40 % - Markeringsfarve6 2 3 2 3 2" xfId="9850" xr:uid="{00000000-0005-0000-0000-0000B05B0000}"/>
    <cellStyle name="40 % - Markeringsfarve6 2 3 2 3 2 2" xfId="17632" xr:uid="{00000000-0005-0000-0000-0000B15B0000}"/>
    <cellStyle name="40 % - Markeringsfarve6 2 3 2 3 2 2 2" xfId="35583" xr:uid="{00000000-0005-0000-0000-0000B25B0000}"/>
    <cellStyle name="40 % - Markeringsfarve6 2 3 2 3 2 3" xfId="28582" xr:uid="{00000000-0005-0000-0000-0000B35B0000}"/>
    <cellStyle name="40 % - Markeringsfarve6 2 3 2 3 3" xfId="15803" xr:uid="{00000000-0005-0000-0000-0000B45B0000}"/>
    <cellStyle name="40 % - Markeringsfarve6 2 3 2 3 3 2" xfId="33760" xr:uid="{00000000-0005-0000-0000-0000B55B0000}"/>
    <cellStyle name="40 % - Markeringsfarve6 2 3 2 3 4" xfId="26758" xr:uid="{00000000-0005-0000-0000-0000B65B0000}"/>
    <cellStyle name="40 % - Markeringsfarve6 2 3 2 4" xfId="7379" xr:uid="{00000000-0005-0000-0000-0000B75B0000}"/>
    <cellStyle name="40 % - Markeringsfarve6 2 3 2 4 2" xfId="11298" xr:uid="{00000000-0005-0000-0000-0000B85B0000}"/>
    <cellStyle name="40 % - Markeringsfarve6 2 3 2 4 2 2" xfId="19062" xr:uid="{00000000-0005-0000-0000-0000B95B0000}"/>
    <cellStyle name="40 % - Markeringsfarve6 2 3 2 4 2 2 2" xfId="37013" xr:uid="{00000000-0005-0000-0000-0000BA5B0000}"/>
    <cellStyle name="40 % - Markeringsfarve6 2 3 2 4 2 3" xfId="30012" xr:uid="{00000000-0005-0000-0000-0000BB5B0000}"/>
    <cellStyle name="40 % - Markeringsfarve6 2 3 2 4 3" xfId="15804" xr:uid="{00000000-0005-0000-0000-0000BC5B0000}"/>
    <cellStyle name="40 % - Markeringsfarve6 2 3 2 4 3 2" xfId="33761" xr:uid="{00000000-0005-0000-0000-0000BD5B0000}"/>
    <cellStyle name="40 % - Markeringsfarve6 2 3 2 4 4" xfId="26759" xr:uid="{00000000-0005-0000-0000-0000BE5B0000}"/>
    <cellStyle name="40 % - Markeringsfarve6 2 3 2 5" xfId="8937" xr:uid="{00000000-0005-0000-0000-0000BF5B0000}"/>
    <cellStyle name="40 % - Markeringsfarve6 2 3 2 5 2" xfId="16726" xr:uid="{00000000-0005-0000-0000-0000C05B0000}"/>
    <cellStyle name="40 % - Markeringsfarve6 2 3 2 5 2 2" xfId="34677" xr:uid="{00000000-0005-0000-0000-0000C15B0000}"/>
    <cellStyle name="40 % - Markeringsfarve6 2 3 2 5 3" xfId="27676" xr:uid="{00000000-0005-0000-0000-0000C25B0000}"/>
    <cellStyle name="40 % - Markeringsfarve6 2 3 2 6" xfId="15800" xr:uid="{00000000-0005-0000-0000-0000C35B0000}"/>
    <cellStyle name="40 % - Markeringsfarve6 2 3 2 6 2" xfId="33757" xr:uid="{00000000-0005-0000-0000-0000C45B0000}"/>
    <cellStyle name="40 % - Markeringsfarve6 2 3 2 7" xfId="7375" xr:uid="{00000000-0005-0000-0000-0000C55B0000}"/>
    <cellStyle name="40 % - Markeringsfarve6 2 3 2 7 2" xfId="26755" xr:uid="{00000000-0005-0000-0000-0000C65B0000}"/>
    <cellStyle name="40 % - Markeringsfarve6 2 3 2 8" xfId="22395" xr:uid="{00000000-0005-0000-0000-0000C75B0000}"/>
    <cellStyle name="40 % - Markeringsfarve6 2 3 3" xfId="7380" xr:uid="{00000000-0005-0000-0000-0000C85B0000}"/>
    <cellStyle name="40 % - Markeringsfarve6 2 3 3 2" xfId="7381" xr:uid="{00000000-0005-0000-0000-0000C95B0000}"/>
    <cellStyle name="40 % - Markeringsfarve6 2 3 3 2 2" xfId="7382" xr:uid="{00000000-0005-0000-0000-0000CA5B0000}"/>
    <cellStyle name="40 % - Markeringsfarve6 2 3 3 2 2 2" xfId="10725" xr:uid="{00000000-0005-0000-0000-0000CB5B0000}"/>
    <cellStyle name="40 % - Markeringsfarve6 2 3 3 2 2 2 2" xfId="18497" xr:uid="{00000000-0005-0000-0000-0000CC5B0000}"/>
    <cellStyle name="40 % - Markeringsfarve6 2 3 3 2 2 2 2 2" xfId="36448" xr:uid="{00000000-0005-0000-0000-0000CD5B0000}"/>
    <cellStyle name="40 % - Markeringsfarve6 2 3 3 2 2 2 3" xfId="29447" xr:uid="{00000000-0005-0000-0000-0000CE5B0000}"/>
    <cellStyle name="40 % - Markeringsfarve6 2 3 3 2 2 3" xfId="15807" xr:uid="{00000000-0005-0000-0000-0000CF5B0000}"/>
    <cellStyle name="40 % - Markeringsfarve6 2 3 3 2 2 3 2" xfId="33764" xr:uid="{00000000-0005-0000-0000-0000D05B0000}"/>
    <cellStyle name="40 % - Markeringsfarve6 2 3 3 2 2 4" xfId="26762" xr:uid="{00000000-0005-0000-0000-0000D15B0000}"/>
    <cellStyle name="40 % - Markeringsfarve6 2 3 3 2 3" xfId="9271" xr:uid="{00000000-0005-0000-0000-0000D25B0000}"/>
    <cellStyle name="40 % - Markeringsfarve6 2 3 3 2 3 2" xfId="17059" xr:uid="{00000000-0005-0000-0000-0000D35B0000}"/>
    <cellStyle name="40 % - Markeringsfarve6 2 3 3 2 3 2 2" xfId="35010" xr:uid="{00000000-0005-0000-0000-0000D45B0000}"/>
    <cellStyle name="40 % - Markeringsfarve6 2 3 3 2 3 3" xfId="28009" xr:uid="{00000000-0005-0000-0000-0000D55B0000}"/>
    <cellStyle name="40 % - Markeringsfarve6 2 3 3 2 4" xfId="15806" xr:uid="{00000000-0005-0000-0000-0000D65B0000}"/>
    <cellStyle name="40 % - Markeringsfarve6 2 3 3 2 4 2" xfId="33763" xr:uid="{00000000-0005-0000-0000-0000D75B0000}"/>
    <cellStyle name="40 % - Markeringsfarve6 2 3 3 2 5" xfId="26761" xr:uid="{00000000-0005-0000-0000-0000D85B0000}"/>
    <cellStyle name="40 % - Markeringsfarve6 2 3 3 3" xfId="7383" xr:uid="{00000000-0005-0000-0000-0000D95B0000}"/>
    <cellStyle name="40 % - Markeringsfarve6 2 3 3 3 2" xfId="9955" xr:uid="{00000000-0005-0000-0000-0000DA5B0000}"/>
    <cellStyle name="40 % - Markeringsfarve6 2 3 3 3 2 2" xfId="17737" xr:uid="{00000000-0005-0000-0000-0000DB5B0000}"/>
    <cellStyle name="40 % - Markeringsfarve6 2 3 3 3 2 2 2" xfId="35688" xr:uid="{00000000-0005-0000-0000-0000DC5B0000}"/>
    <cellStyle name="40 % - Markeringsfarve6 2 3 3 3 2 3" xfId="28687" xr:uid="{00000000-0005-0000-0000-0000DD5B0000}"/>
    <cellStyle name="40 % - Markeringsfarve6 2 3 3 3 3" xfId="15808" xr:uid="{00000000-0005-0000-0000-0000DE5B0000}"/>
    <cellStyle name="40 % - Markeringsfarve6 2 3 3 3 3 2" xfId="33765" xr:uid="{00000000-0005-0000-0000-0000DF5B0000}"/>
    <cellStyle name="40 % - Markeringsfarve6 2 3 3 3 4" xfId="26763" xr:uid="{00000000-0005-0000-0000-0000E05B0000}"/>
    <cellStyle name="40 % - Markeringsfarve6 2 3 3 4" xfId="7384" xr:uid="{00000000-0005-0000-0000-0000E15B0000}"/>
    <cellStyle name="40 % - Markeringsfarve6 2 3 3 4 2" xfId="11522" xr:uid="{00000000-0005-0000-0000-0000E25B0000}"/>
    <cellStyle name="40 % - Markeringsfarve6 2 3 3 4 2 2" xfId="19276" xr:uid="{00000000-0005-0000-0000-0000E35B0000}"/>
    <cellStyle name="40 % - Markeringsfarve6 2 3 3 4 2 2 2" xfId="37227" xr:uid="{00000000-0005-0000-0000-0000E45B0000}"/>
    <cellStyle name="40 % - Markeringsfarve6 2 3 3 4 2 3" xfId="30226" xr:uid="{00000000-0005-0000-0000-0000E55B0000}"/>
    <cellStyle name="40 % - Markeringsfarve6 2 3 3 4 3" xfId="15809" xr:uid="{00000000-0005-0000-0000-0000E65B0000}"/>
    <cellStyle name="40 % - Markeringsfarve6 2 3 3 4 3 2" xfId="33766" xr:uid="{00000000-0005-0000-0000-0000E75B0000}"/>
    <cellStyle name="40 % - Markeringsfarve6 2 3 3 4 4" xfId="26764" xr:uid="{00000000-0005-0000-0000-0000E85B0000}"/>
    <cellStyle name="40 % - Markeringsfarve6 2 3 3 5" xfId="8938" xr:uid="{00000000-0005-0000-0000-0000E95B0000}"/>
    <cellStyle name="40 % - Markeringsfarve6 2 3 3 5 2" xfId="16727" xr:uid="{00000000-0005-0000-0000-0000EA5B0000}"/>
    <cellStyle name="40 % - Markeringsfarve6 2 3 3 5 2 2" xfId="34678" xr:uid="{00000000-0005-0000-0000-0000EB5B0000}"/>
    <cellStyle name="40 % - Markeringsfarve6 2 3 3 5 3" xfId="27677" xr:uid="{00000000-0005-0000-0000-0000EC5B0000}"/>
    <cellStyle name="40 % - Markeringsfarve6 2 3 3 6" xfId="15805" xr:uid="{00000000-0005-0000-0000-0000ED5B0000}"/>
    <cellStyle name="40 % - Markeringsfarve6 2 3 3 6 2" xfId="33762" xr:uid="{00000000-0005-0000-0000-0000EE5B0000}"/>
    <cellStyle name="40 % - Markeringsfarve6 2 3 3 7" xfId="26760" xr:uid="{00000000-0005-0000-0000-0000EF5B0000}"/>
    <cellStyle name="40 % - Markeringsfarve6 2 3 4" xfId="7385" xr:uid="{00000000-0005-0000-0000-0000F05B0000}"/>
    <cellStyle name="40 % - Markeringsfarve6 2 3 4 2" xfId="7386" xr:uid="{00000000-0005-0000-0000-0000F15B0000}"/>
    <cellStyle name="40 % - Markeringsfarve6 2 3 4 2 2" xfId="7387" xr:uid="{00000000-0005-0000-0000-0000F25B0000}"/>
    <cellStyle name="40 % - Markeringsfarve6 2 3 4 2 2 2" xfId="10858" xr:uid="{00000000-0005-0000-0000-0000F35B0000}"/>
    <cellStyle name="40 % - Markeringsfarve6 2 3 4 2 2 2 2" xfId="18630" xr:uid="{00000000-0005-0000-0000-0000F45B0000}"/>
    <cellStyle name="40 % - Markeringsfarve6 2 3 4 2 2 2 2 2" xfId="36581" xr:uid="{00000000-0005-0000-0000-0000F55B0000}"/>
    <cellStyle name="40 % - Markeringsfarve6 2 3 4 2 2 2 3" xfId="29580" xr:uid="{00000000-0005-0000-0000-0000F65B0000}"/>
    <cellStyle name="40 % - Markeringsfarve6 2 3 4 2 2 3" xfId="15812" xr:uid="{00000000-0005-0000-0000-0000F75B0000}"/>
    <cellStyle name="40 % - Markeringsfarve6 2 3 4 2 2 3 2" xfId="33769" xr:uid="{00000000-0005-0000-0000-0000F85B0000}"/>
    <cellStyle name="40 % - Markeringsfarve6 2 3 4 2 2 4" xfId="26767" xr:uid="{00000000-0005-0000-0000-0000F95B0000}"/>
    <cellStyle name="40 % - Markeringsfarve6 2 3 4 2 3" xfId="9387" xr:uid="{00000000-0005-0000-0000-0000FA5B0000}"/>
    <cellStyle name="40 % - Markeringsfarve6 2 3 4 2 3 2" xfId="17172" xr:uid="{00000000-0005-0000-0000-0000FB5B0000}"/>
    <cellStyle name="40 % - Markeringsfarve6 2 3 4 2 3 2 2" xfId="35123" xr:uid="{00000000-0005-0000-0000-0000FC5B0000}"/>
    <cellStyle name="40 % - Markeringsfarve6 2 3 4 2 3 3" xfId="28122" xr:uid="{00000000-0005-0000-0000-0000FD5B0000}"/>
    <cellStyle name="40 % - Markeringsfarve6 2 3 4 2 4" xfId="15811" xr:uid="{00000000-0005-0000-0000-0000FE5B0000}"/>
    <cellStyle name="40 % - Markeringsfarve6 2 3 4 2 4 2" xfId="33768" xr:uid="{00000000-0005-0000-0000-0000FF5B0000}"/>
    <cellStyle name="40 % - Markeringsfarve6 2 3 4 2 5" xfId="26766" xr:uid="{00000000-0005-0000-0000-0000005C0000}"/>
    <cellStyle name="40 % - Markeringsfarve6 2 3 4 3" xfId="7388" xr:uid="{00000000-0005-0000-0000-0000015C0000}"/>
    <cellStyle name="40 % - Markeringsfarve6 2 3 4 3 2" xfId="10134" xr:uid="{00000000-0005-0000-0000-0000025C0000}"/>
    <cellStyle name="40 % - Markeringsfarve6 2 3 4 3 2 2" xfId="17915" xr:uid="{00000000-0005-0000-0000-0000035C0000}"/>
    <cellStyle name="40 % - Markeringsfarve6 2 3 4 3 2 2 2" xfId="35866" xr:uid="{00000000-0005-0000-0000-0000045C0000}"/>
    <cellStyle name="40 % - Markeringsfarve6 2 3 4 3 2 3" xfId="28865" xr:uid="{00000000-0005-0000-0000-0000055C0000}"/>
    <cellStyle name="40 % - Markeringsfarve6 2 3 4 3 3" xfId="15813" xr:uid="{00000000-0005-0000-0000-0000065C0000}"/>
    <cellStyle name="40 % - Markeringsfarve6 2 3 4 3 3 2" xfId="33770" xr:uid="{00000000-0005-0000-0000-0000075C0000}"/>
    <cellStyle name="40 % - Markeringsfarve6 2 3 4 3 4" xfId="26768" xr:uid="{00000000-0005-0000-0000-0000085C0000}"/>
    <cellStyle name="40 % - Markeringsfarve6 2 3 4 4" xfId="7389" xr:uid="{00000000-0005-0000-0000-0000095C0000}"/>
    <cellStyle name="40 % - Markeringsfarve6 2 3 4 4 2" xfId="11172" xr:uid="{00000000-0005-0000-0000-00000A5C0000}"/>
    <cellStyle name="40 % - Markeringsfarve6 2 3 4 4 2 2" xfId="18937" xr:uid="{00000000-0005-0000-0000-00000B5C0000}"/>
    <cellStyle name="40 % - Markeringsfarve6 2 3 4 4 2 2 2" xfId="36888" xr:uid="{00000000-0005-0000-0000-00000C5C0000}"/>
    <cellStyle name="40 % - Markeringsfarve6 2 3 4 4 2 3" xfId="29887" xr:uid="{00000000-0005-0000-0000-00000D5C0000}"/>
    <cellStyle name="40 % - Markeringsfarve6 2 3 4 4 3" xfId="15814" xr:uid="{00000000-0005-0000-0000-00000E5C0000}"/>
    <cellStyle name="40 % - Markeringsfarve6 2 3 4 4 3 2" xfId="33771" xr:uid="{00000000-0005-0000-0000-00000F5C0000}"/>
    <cellStyle name="40 % - Markeringsfarve6 2 3 4 4 4" xfId="26769" xr:uid="{00000000-0005-0000-0000-0000105C0000}"/>
    <cellStyle name="40 % - Markeringsfarve6 2 3 4 5" xfId="8939" xr:uid="{00000000-0005-0000-0000-0000115C0000}"/>
    <cellStyle name="40 % - Markeringsfarve6 2 3 4 5 2" xfId="16728" xr:uid="{00000000-0005-0000-0000-0000125C0000}"/>
    <cellStyle name="40 % - Markeringsfarve6 2 3 4 5 2 2" xfId="34679" xr:uid="{00000000-0005-0000-0000-0000135C0000}"/>
    <cellStyle name="40 % - Markeringsfarve6 2 3 4 5 3" xfId="27678" xr:uid="{00000000-0005-0000-0000-0000145C0000}"/>
    <cellStyle name="40 % - Markeringsfarve6 2 3 4 6" xfId="15810" xr:uid="{00000000-0005-0000-0000-0000155C0000}"/>
    <cellStyle name="40 % - Markeringsfarve6 2 3 4 6 2" xfId="33767" xr:uid="{00000000-0005-0000-0000-0000165C0000}"/>
    <cellStyle name="40 % - Markeringsfarve6 2 3 4 7" xfId="26765" xr:uid="{00000000-0005-0000-0000-0000175C0000}"/>
    <cellStyle name="40 % - Markeringsfarve6 2 3 5" xfId="7390" xr:uid="{00000000-0005-0000-0000-0000185C0000}"/>
    <cellStyle name="40 % - Markeringsfarve6 2 3 5 2" xfId="7391" xr:uid="{00000000-0005-0000-0000-0000195C0000}"/>
    <cellStyle name="40 % - Markeringsfarve6 2 3 5 2 2" xfId="7392" xr:uid="{00000000-0005-0000-0000-00001A5C0000}"/>
    <cellStyle name="40 % - Markeringsfarve6 2 3 5 2 2 2" xfId="10975" xr:uid="{00000000-0005-0000-0000-00001B5C0000}"/>
    <cellStyle name="40 % - Markeringsfarve6 2 3 5 2 2 2 2" xfId="18747" xr:uid="{00000000-0005-0000-0000-00001C5C0000}"/>
    <cellStyle name="40 % - Markeringsfarve6 2 3 5 2 2 2 2 2" xfId="36698" xr:uid="{00000000-0005-0000-0000-00001D5C0000}"/>
    <cellStyle name="40 % - Markeringsfarve6 2 3 5 2 2 2 3" xfId="29697" xr:uid="{00000000-0005-0000-0000-00001E5C0000}"/>
    <cellStyle name="40 % - Markeringsfarve6 2 3 5 2 2 3" xfId="15817" xr:uid="{00000000-0005-0000-0000-00001F5C0000}"/>
    <cellStyle name="40 % - Markeringsfarve6 2 3 5 2 2 3 2" xfId="33774" xr:uid="{00000000-0005-0000-0000-0000205C0000}"/>
    <cellStyle name="40 % - Markeringsfarve6 2 3 5 2 2 4" xfId="26772" xr:uid="{00000000-0005-0000-0000-0000215C0000}"/>
    <cellStyle name="40 % - Markeringsfarve6 2 3 5 2 3" xfId="9486" xr:uid="{00000000-0005-0000-0000-0000225C0000}"/>
    <cellStyle name="40 % - Markeringsfarve6 2 3 5 2 3 2" xfId="17271" xr:uid="{00000000-0005-0000-0000-0000235C0000}"/>
    <cellStyle name="40 % - Markeringsfarve6 2 3 5 2 3 2 2" xfId="35222" xr:uid="{00000000-0005-0000-0000-0000245C0000}"/>
    <cellStyle name="40 % - Markeringsfarve6 2 3 5 2 3 3" xfId="28221" xr:uid="{00000000-0005-0000-0000-0000255C0000}"/>
    <cellStyle name="40 % - Markeringsfarve6 2 3 5 2 4" xfId="15816" xr:uid="{00000000-0005-0000-0000-0000265C0000}"/>
    <cellStyle name="40 % - Markeringsfarve6 2 3 5 2 4 2" xfId="33773" xr:uid="{00000000-0005-0000-0000-0000275C0000}"/>
    <cellStyle name="40 % - Markeringsfarve6 2 3 5 2 5" xfId="26771" xr:uid="{00000000-0005-0000-0000-0000285C0000}"/>
    <cellStyle name="40 % - Markeringsfarve6 2 3 5 3" xfId="7393" xr:uid="{00000000-0005-0000-0000-0000295C0000}"/>
    <cellStyle name="40 % - Markeringsfarve6 2 3 5 3 2" xfId="10251" xr:uid="{00000000-0005-0000-0000-00002A5C0000}"/>
    <cellStyle name="40 % - Markeringsfarve6 2 3 5 3 2 2" xfId="18032" xr:uid="{00000000-0005-0000-0000-00002B5C0000}"/>
    <cellStyle name="40 % - Markeringsfarve6 2 3 5 3 2 2 2" xfId="35983" xr:uid="{00000000-0005-0000-0000-00002C5C0000}"/>
    <cellStyle name="40 % - Markeringsfarve6 2 3 5 3 2 3" xfId="28982" xr:uid="{00000000-0005-0000-0000-00002D5C0000}"/>
    <cellStyle name="40 % - Markeringsfarve6 2 3 5 3 3" xfId="15818" xr:uid="{00000000-0005-0000-0000-00002E5C0000}"/>
    <cellStyle name="40 % - Markeringsfarve6 2 3 5 3 3 2" xfId="33775" xr:uid="{00000000-0005-0000-0000-00002F5C0000}"/>
    <cellStyle name="40 % - Markeringsfarve6 2 3 5 3 4" xfId="26773" xr:uid="{00000000-0005-0000-0000-0000305C0000}"/>
    <cellStyle name="40 % - Markeringsfarve6 2 3 5 4" xfId="7394" xr:uid="{00000000-0005-0000-0000-0000315C0000}"/>
    <cellStyle name="40 % - Markeringsfarve6 2 3 5 4 2" xfId="11483" xr:uid="{00000000-0005-0000-0000-0000325C0000}"/>
    <cellStyle name="40 % - Markeringsfarve6 2 3 5 4 2 2" xfId="19241" xr:uid="{00000000-0005-0000-0000-0000335C0000}"/>
    <cellStyle name="40 % - Markeringsfarve6 2 3 5 4 2 2 2" xfId="37192" xr:uid="{00000000-0005-0000-0000-0000345C0000}"/>
    <cellStyle name="40 % - Markeringsfarve6 2 3 5 4 2 3" xfId="30191" xr:uid="{00000000-0005-0000-0000-0000355C0000}"/>
    <cellStyle name="40 % - Markeringsfarve6 2 3 5 4 3" xfId="15819" xr:uid="{00000000-0005-0000-0000-0000365C0000}"/>
    <cellStyle name="40 % - Markeringsfarve6 2 3 5 4 3 2" xfId="33776" xr:uid="{00000000-0005-0000-0000-0000375C0000}"/>
    <cellStyle name="40 % - Markeringsfarve6 2 3 5 4 4" xfId="26774" xr:uid="{00000000-0005-0000-0000-0000385C0000}"/>
    <cellStyle name="40 % - Markeringsfarve6 2 3 5 5" xfId="8940" xr:uid="{00000000-0005-0000-0000-0000395C0000}"/>
    <cellStyle name="40 % - Markeringsfarve6 2 3 5 5 2" xfId="16729" xr:uid="{00000000-0005-0000-0000-00003A5C0000}"/>
    <cellStyle name="40 % - Markeringsfarve6 2 3 5 5 2 2" xfId="34680" xr:uid="{00000000-0005-0000-0000-00003B5C0000}"/>
    <cellStyle name="40 % - Markeringsfarve6 2 3 5 5 3" xfId="27679" xr:uid="{00000000-0005-0000-0000-00003C5C0000}"/>
    <cellStyle name="40 % - Markeringsfarve6 2 3 5 6" xfId="15815" xr:uid="{00000000-0005-0000-0000-00003D5C0000}"/>
    <cellStyle name="40 % - Markeringsfarve6 2 3 5 6 2" xfId="33772" xr:uid="{00000000-0005-0000-0000-00003E5C0000}"/>
    <cellStyle name="40 % - Markeringsfarve6 2 3 5 7" xfId="26770" xr:uid="{00000000-0005-0000-0000-00003F5C0000}"/>
    <cellStyle name="40 % - Markeringsfarve6 2 3 6" xfId="7395" xr:uid="{00000000-0005-0000-0000-0000405C0000}"/>
    <cellStyle name="40 % - Markeringsfarve6 2 3 6 2" xfId="7396" xr:uid="{00000000-0005-0000-0000-0000415C0000}"/>
    <cellStyle name="40 % - Markeringsfarve6 2 3 6 2 2" xfId="7397" xr:uid="{00000000-0005-0000-0000-0000425C0000}"/>
    <cellStyle name="40 % - Markeringsfarve6 2 3 6 2 2 2" xfId="11079" xr:uid="{00000000-0005-0000-0000-0000435C0000}"/>
    <cellStyle name="40 % - Markeringsfarve6 2 3 6 2 2 2 2" xfId="18851" xr:uid="{00000000-0005-0000-0000-0000445C0000}"/>
    <cellStyle name="40 % - Markeringsfarve6 2 3 6 2 2 2 2 2" xfId="36802" xr:uid="{00000000-0005-0000-0000-0000455C0000}"/>
    <cellStyle name="40 % - Markeringsfarve6 2 3 6 2 2 2 3" xfId="29801" xr:uid="{00000000-0005-0000-0000-0000465C0000}"/>
    <cellStyle name="40 % - Markeringsfarve6 2 3 6 2 2 3" xfId="15822" xr:uid="{00000000-0005-0000-0000-0000475C0000}"/>
    <cellStyle name="40 % - Markeringsfarve6 2 3 6 2 2 3 2" xfId="33779" xr:uid="{00000000-0005-0000-0000-0000485C0000}"/>
    <cellStyle name="40 % - Markeringsfarve6 2 3 6 2 2 4" xfId="26777" xr:uid="{00000000-0005-0000-0000-0000495C0000}"/>
    <cellStyle name="40 % - Markeringsfarve6 2 3 6 2 3" xfId="9572" xr:uid="{00000000-0005-0000-0000-00004A5C0000}"/>
    <cellStyle name="40 % - Markeringsfarve6 2 3 6 2 3 2" xfId="17357" xr:uid="{00000000-0005-0000-0000-00004B5C0000}"/>
    <cellStyle name="40 % - Markeringsfarve6 2 3 6 2 3 2 2" xfId="35308" xr:uid="{00000000-0005-0000-0000-00004C5C0000}"/>
    <cellStyle name="40 % - Markeringsfarve6 2 3 6 2 3 3" xfId="28307" xr:uid="{00000000-0005-0000-0000-00004D5C0000}"/>
    <cellStyle name="40 % - Markeringsfarve6 2 3 6 2 4" xfId="15821" xr:uid="{00000000-0005-0000-0000-00004E5C0000}"/>
    <cellStyle name="40 % - Markeringsfarve6 2 3 6 2 4 2" xfId="33778" xr:uid="{00000000-0005-0000-0000-00004F5C0000}"/>
    <cellStyle name="40 % - Markeringsfarve6 2 3 6 2 5" xfId="26776" xr:uid="{00000000-0005-0000-0000-0000505C0000}"/>
    <cellStyle name="40 % - Markeringsfarve6 2 3 6 3" xfId="7398" xr:uid="{00000000-0005-0000-0000-0000515C0000}"/>
    <cellStyle name="40 % - Markeringsfarve6 2 3 6 3 2" xfId="10356" xr:uid="{00000000-0005-0000-0000-0000525C0000}"/>
    <cellStyle name="40 % - Markeringsfarve6 2 3 6 3 2 2" xfId="18137" xr:uid="{00000000-0005-0000-0000-0000535C0000}"/>
    <cellStyle name="40 % - Markeringsfarve6 2 3 6 3 2 2 2" xfId="36088" xr:uid="{00000000-0005-0000-0000-0000545C0000}"/>
    <cellStyle name="40 % - Markeringsfarve6 2 3 6 3 2 3" xfId="29087" xr:uid="{00000000-0005-0000-0000-0000555C0000}"/>
    <cellStyle name="40 % - Markeringsfarve6 2 3 6 3 3" xfId="15823" xr:uid="{00000000-0005-0000-0000-0000565C0000}"/>
    <cellStyle name="40 % - Markeringsfarve6 2 3 6 3 3 2" xfId="33780" xr:uid="{00000000-0005-0000-0000-0000575C0000}"/>
    <cellStyle name="40 % - Markeringsfarve6 2 3 6 3 4" xfId="26778" xr:uid="{00000000-0005-0000-0000-0000585C0000}"/>
    <cellStyle name="40 % - Markeringsfarve6 2 3 6 4" xfId="7399" xr:uid="{00000000-0005-0000-0000-0000595C0000}"/>
    <cellStyle name="40 % - Markeringsfarve6 2 3 6 4 2" xfId="11133" xr:uid="{00000000-0005-0000-0000-00005A5C0000}"/>
    <cellStyle name="40 % - Markeringsfarve6 2 3 6 4 2 2" xfId="18901" xr:uid="{00000000-0005-0000-0000-00005B5C0000}"/>
    <cellStyle name="40 % - Markeringsfarve6 2 3 6 4 2 2 2" xfId="36852" xr:uid="{00000000-0005-0000-0000-00005C5C0000}"/>
    <cellStyle name="40 % - Markeringsfarve6 2 3 6 4 2 3" xfId="29851" xr:uid="{00000000-0005-0000-0000-00005D5C0000}"/>
    <cellStyle name="40 % - Markeringsfarve6 2 3 6 4 3" xfId="15824" xr:uid="{00000000-0005-0000-0000-00005E5C0000}"/>
    <cellStyle name="40 % - Markeringsfarve6 2 3 6 4 3 2" xfId="33781" xr:uid="{00000000-0005-0000-0000-00005F5C0000}"/>
    <cellStyle name="40 % - Markeringsfarve6 2 3 6 4 4" xfId="26779" xr:uid="{00000000-0005-0000-0000-0000605C0000}"/>
    <cellStyle name="40 % - Markeringsfarve6 2 3 6 5" xfId="8941" xr:uid="{00000000-0005-0000-0000-0000615C0000}"/>
    <cellStyle name="40 % - Markeringsfarve6 2 3 6 5 2" xfId="16730" xr:uid="{00000000-0005-0000-0000-0000625C0000}"/>
    <cellStyle name="40 % - Markeringsfarve6 2 3 6 5 2 2" xfId="34681" xr:uid="{00000000-0005-0000-0000-0000635C0000}"/>
    <cellStyle name="40 % - Markeringsfarve6 2 3 6 5 3" xfId="27680" xr:uid="{00000000-0005-0000-0000-0000645C0000}"/>
    <cellStyle name="40 % - Markeringsfarve6 2 3 6 6" xfId="15820" xr:uid="{00000000-0005-0000-0000-0000655C0000}"/>
    <cellStyle name="40 % - Markeringsfarve6 2 3 6 6 2" xfId="33777" xr:uid="{00000000-0005-0000-0000-0000665C0000}"/>
    <cellStyle name="40 % - Markeringsfarve6 2 3 6 7" xfId="26775" xr:uid="{00000000-0005-0000-0000-0000675C0000}"/>
    <cellStyle name="40 % - Markeringsfarve6 2 3 7" xfId="7400" xr:uid="{00000000-0005-0000-0000-0000685C0000}"/>
    <cellStyle name="40 % - Markeringsfarve6 2 3 7 2" xfId="7401" xr:uid="{00000000-0005-0000-0000-0000695C0000}"/>
    <cellStyle name="40 % - Markeringsfarve6 2 3 7 2 2" xfId="10501" xr:uid="{00000000-0005-0000-0000-00006A5C0000}"/>
    <cellStyle name="40 % - Markeringsfarve6 2 3 7 2 2 2" xfId="18273" xr:uid="{00000000-0005-0000-0000-00006B5C0000}"/>
    <cellStyle name="40 % - Markeringsfarve6 2 3 7 2 2 2 2" xfId="36224" xr:uid="{00000000-0005-0000-0000-00006C5C0000}"/>
    <cellStyle name="40 % - Markeringsfarve6 2 3 7 2 2 3" xfId="29223" xr:uid="{00000000-0005-0000-0000-00006D5C0000}"/>
    <cellStyle name="40 % - Markeringsfarve6 2 3 7 2 3" xfId="15826" xr:uid="{00000000-0005-0000-0000-00006E5C0000}"/>
    <cellStyle name="40 % - Markeringsfarve6 2 3 7 2 3 2" xfId="33783" xr:uid="{00000000-0005-0000-0000-00006F5C0000}"/>
    <cellStyle name="40 % - Markeringsfarve6 2 3 7 2 4" xfId="26781" xr:uid="{00000000-0005-0000-0000-0000705C0000}"/>
    <cellStyle name="40 % - Markeringsfarve6 2 3 7 3" xfId="9086" xr:uid="{00000000-0005-0000-0000-0000715C0000}"/>
    <cellStyle name="40 % - Markeringsfarve6 2 3 7 3 2" xfId="16874" xr:uid="{00000000-0005-0000-0000-0000725C0000}"/>
    <cellStyle name="40 % - Markeringsfarve6 2 3 7 3 2 2" xfId="34825" xr:uid="{00000000-0005-0000-0000-0000735C0000}"/>
    <cellStyle name="40 % - Markeringsfarve6 2 3 7 3 3" xfId="27824" xr:uid="{00000000-0005-0000-0000-0000745C0000}"/>
    <cellStyle name="40 % - Markeringsfarve6 2 3 7 4" xfId="15825" xr:uid="{00000000-0005-0000-0000-0000755C0000}"/>
    <cellStyle name="40 % - Markeringsfarve6 2 3 7 4 2" xfId="33782" xr:uid="{00000000-0005-0000-0000-0000765C0000}"/>
    <cellStyle name="40 % - Markeringsfarve6 2 3 7 5" xfId="26780" xr:uid="{00000000-0005-0000-0000-0000775C0000}"/>
    <cellStyle name="40 % - Markeringsfarve6 2 3 8" xfId="7402" xr:uid="{00000000-0005-0000-0000-0000785C0000}"/>
    <cellStyle name="40 % - Markeringsfarve6 2 3 8 2" xfId="9729" xr:uid="{00000000-0005-0000-0000-0000795C0000}"/>
    <cellStyle name="40 % - Markeringsfarve6 2 3 8 2 2" xfId="17511" xr:uid="{00000000-0005-0000-0000-00007A5C0000}"/>
    <cellStyle name="40 % - Markeringsfarve6 2 3 8 2 2 2" xfId="35462" xr:uid="{00000000-0005-0000-0000-00007B5C0000}"/>
    <cellStyle name="40 % - Markeringsfarve6 2 3 8 2 3" xfId="28461" xr:uid="{00000000-0005-0000-0000-00007C5C0000}"/>
    <cellStyle name="40 % - Markeringsfarve6 2 3 8 3" xfId="15827" xr:uid="{00000000-0005-0000-0000-00007D5C0000}"/>
    <cellStyle name="40 % - Markeringsfarve6 2 3 8 3 2" xfId="33784" xr:uid="{00000000-0005-0000-0000-00007E5C0000}"/>
    <cellStyle name="40 % - Markeringsfarve6 2 3 8 4" xfId="26782" xr:uid="{00000000-0005-0000-0000-00007F5C0000}"/>
    <cellStyle name="40 % - Markeringsfarve6 2 3 9" xfId="7403" xr:uid="{00000000-0005-0000-0000-0000805C0000}"/>
    <cellStyle name="40 % - Markeringsfarve6 2 3 9 2" xfId="11574" xr:uid="{00000000-0005-0000-0000-0000815C0000}"/>
    <cellStyle name="40 % - Markeringsfarve6 2 3 9 2 2" xfId="19327" xr:uid="{00000000-0005-0000-0000-0000825C0000}"/>
    <cellStyle name="40 % - Markeringsfarve6 2 3 9 2 2 2" xfId="37278" xr:uid="{00000000-0005-0000-0000-0000835C0000}"/>
    <cellStyle name="40 % - Markeringsfarve6 2 3 9 2 3" xfId="30277" xr:uid="{00000000-0005-0000-0000-0000845C0000}"/>
    <cellStyle name="40 % - Markeringsfarve6 2 3 9 3" xfId="15828" xr:uid="{00000000-0005-0000-0000-0000855C0000}"/>
    <cellStyle name="40 % - Markeringsfarve6 2 3 9 3 2" xfId="33785" xr:uid="{00000000-0005-0000-0000-0000865C0000}"/>
    <cellStyle name="40 % - Markeringsfarve6 2 3 9 4" xfId="26783" xr:uid="{00000000-0005-0000-0000-0000875C0000}"/>
    <cellStyle name="40 % - Markeringsfarve6 2 4" xfId="3018" xr:uid="{00000000-0005-0000-0000-0000885C0000}"/>
    <cellStyle name="40 % - Markeringsfarve6 2 4 2" xfId="7405" xr:uid="{00000000-0005-0000-0000-0000895C0000}"/>
    <cellStyle name="40 % - Markeringsfarve6 2 4 2 2" xfId="7406" xr:uid="{00000000-0005-0000-0000-00008A5C0000}"/>
    <cellStyle name="40 % - Markeringsfarve6 2 4 2 2 2" xfId="10542" xr:uid="{00000000-0005-0000-0000-00008B5C0000}"/>
    <cellStyle name="40 % - Markeringsfarve6 2 4 2 2 2 2" xfId="18314" xr:uid="{00000000-0005-0000-0000-00008C5C0000}"/>
    <cellStyle name="40 % - Markeringsfarve6 2 4 2 2 2 2 2" xfId="36265" xr:uid="{00000000-0005-0000-0000-00008D5C0000}"/>
    <cellStyle name="40 % - Markeringsfarve6 2 4 2 2 2 3" xfId="29264" xr:uid="{00000000-0005-0000-0000-00008E5C0000}"/>
    <cellStyle name="40 % - Markeringsfarve6 2 4 2 2 3" xfId="15831" xr:uid="{00000000-0005-0000-0000-00008F5C0000}"/>
    <cellStyle name="40 % - Markeringsfarve6 2 4 2 2 3 2" xfId="33788" xr:uid="{00000000-0005-0000-0000-0000905C0000}"/>
    <cellStyle name="40 % - Markeringsfarve6 2 4 2 2 4" xfId="26786" xr:uid="{00000000-0005-0000-0000-0000915C0000}"/>
    <cellStyle name="40 % - Markeringsfarve6 2 4 2 3" xfId="9119" xr:uid="{00000000-0005-0000-0000-0000925C0000}"/>
    <cellStyle name="40 % - Markeringsfarve6 2 4 2 3 2" xfId="16907" xr:uid="{00000000-0005-0000-0000-0000935C0000}"/>
    <cellStyle name="40 % - Markeringsfarve6 2 4 2 3 2 2" xfId="34858" xr:uid="{00000000-0005-0000-0000-0000945C0000}"/>
    <cellStyle name="40 % - Markeringsfarve6 2 4 2 3 3" xfId="27857" xr:uid="{00000000-0005-0000-0000-0000955C0000}"/>
    <cellStyle name="40 % - Markeringsfarve6 2 4 2 4" xfId="15830" xr:uid="{00000000-0005-0000-0000-0000965C0000}"/>
    <cellStyle name="40 % - Markeringsfarve6 2 4 2 4 2" xfId="33787" xr:uid="{00000000-0005-0000-0000-0000975C0000}"/>
    <cellStyle name="40 % - Markeringsfarve6 2 4 2 5" xfId="26785" xr:uid="{00000000-0005-0000-0000-0000985C0000}"/>
    <cellStyle name="40 % - Markeringsfarve6 2 4 3" xfId="7407" xr:uid="{00000000-0005-0000-0000-0000995C0000}"/>
    <cellStyle name="40 % - Markeringsfarve6 2 4 3 2" xfId="9772" xr:uid="{00000000-0005-0000-0000-00009A5C0000}"/>
    <cellStyle name="40 % - Markeringsfarve6 2 4 3 2 2" xfId="17554" xr:uid="{00000000-0005-0000-0000-00009B5C0000}"/>
    <cellStyle name="40 % - Markeringsfarve6 2 4 3 2 2 2" xfId="35505" xr:uid="{00000000-0005-0000-0000-00009C5C0000}"/>
    <cellStyle name="40 % - Markeringsfarve6 2 4 3 2 3" xfId="28504" xr:uid="{00000000-0005-0000-0000-00009D5C0000}"/>
    <cellStyle name="40 % - Markeringsfarve6 2 4 3 3" xfId="15832" xr:uid="{00000000-0005-0000-0000-00009E5C0000}"/>
    <cellStyle name="40 % - Markeringsfarve6 2 4 3 3 2" xfId="33789" xr:uid="{00000000-0005-0000-0000-00009F5C0000}"/>
    <cellStyle name="40 % - Markeringsfarve6 2 4 3 4" xfId="26787" xr:uid="{00000000-0005-0000-0000-0000A05C0000}"/>
    <cellStyle name="40 % - Markeringsfarve6 2 4 4" xfId="7408" xr:uid="{00000000-0005-0000-0000-0000A15C0000}"/>
    <cellStyle name="40 % - Markeringsfarve6 2 4 4 2" xfId="9613" xr:uid="{00000000-0005-0000-0000-0000A25C0000}"/>
    <cellStyle name="40 % - Markeringsfarve6 2 4 4 2 2" xfId="17397" xr:uid="{00000000-0005-0000-0000-0000A35C0000}"/>
    <cellStyle name="40 % - Markeringsfarve6 2 4 4 2 2 2" xfId="35348" xr:uid="{00000000-0005-0000-0000-0000A45C0000}"/>
    <cellStyle name="40 % - Markeringsfarve6 2 4 4 2 3" xfId="28347" xr:uid="{00000000-0005-0000-0000-0000A55C0000}"/>
    <cellStyle name="40 % - Markeringsfarve6 2 4 4 3" xfId="15833" xr:uid="{00000000-0005-0000-0000-0000A65C0000}"/>
    <cellStyle name="40 % - Markeringsfarve6 2 4 4 3 2" xfId="33790" xr:uid="{00000000-0005-0000-0000-0000A75C0000}"/>
    <cellStyle name="40 % - Markeringsfarve6 2 4 4 4" xfId="26788" xr:uid="{00000000-0005-0000-0000-0000A85C0000}"/>
    <cellStyle name="40 % - Markeringsfarve6 2 4 5" xfId="8942" xr:uid="{00000000-0005-0000-0000-0000A95C0000}"/>
    <cellStyle name="40 % - Markeringsfarve6 2 4 5 2" xfId="16731" xr:uid="{00000000-0005-0000-0000-0000AA5C0000}"/>
    <cellStyle name="40 % - Markeringsfarve6 2 4 5 2 2" xfId="34682" xr:uid="{00000000-0005-0000-0000-0000AB5C0000}"/>
    <cellStyle name="40 % - Markeringsfarve6 2 4 5 3" xfId="27681" xr:uid="{00000000-0005-0000-0000-0000AC5C0000}"/>
    <cellStyle name="40 % - Markeringsfarve6 2 4 6" xfId="15829" xr:uid="{00000000-0005-0000-0000-0000AD5C0000}"/>
    <cellStyle name="40 % - Markeringsfarve6 2 4 6 2" xfId="33786" xr:uid="{00000000-0005-0000-0000-0000AE5C0000}"/>
    <cellStyle name="40 % - Markeringsfarve6 2 4 7" xfId="7404" xr:uid="{00000000-0005-0000-0000-0000AF5C0000}"/>
    <cellStyle name="40 % - Markeringsfarve6 2 4 7 2" xfId="26784" xr:uid="{00000000-0005-0000-0000-0000B05C0000}"/>
    <cellStyle name="40 % - Markeringsfarve6 2 4 8" xfId="22396" xr:uid="{00000000-0005-0000-0000-0000B15C0000}"/>
    <cellStyle name="40 % - Markeringsfarve6 2 5" xfId="7409" xr:uid="{00000000-0005-0000-0000-0000B25C0000}"/>
    <cellStyle name="40 % - Markeringsfarve6 2 5 2" xfId="7410" xr:uid="{00000000-0005-0000-0000-0000B35C0000}"/>
    <cellStyle name="40 % - Markeringsfarve6 2 5 2 2" xfId="7411" xr:uid="{00000000-0005-0000-0000-0000B45C0000}"/>
    <cellStyle name="40 % - Markeringsfarve6 2 5 2 2 2" xfId="10723" xr:uid="{00000000-0005-0000-0000-0000B55C0000}"/>
    <cellStyle name="40 % - Markeringsfarve6 2 5 2 2 2 2" xfId="18495" xr:uid="{00000000-0005-0000-0000-0000B65C0000}"/>
    <cellStyle name="40 % - Markeringsfarve6 2 5 2 2 2 2 2" xfId="36446" xr:uid="{00000000-0005-0000-0000-0000B75C0000}"/>
    <cellStyle name="40 % - Markeringsfarve6 2 5 2 2 2 3" xfId="29445" xr:uid="{00000000-0005-0000-0000-0000B85C0000}"/>
    <cellStyle name="40 % - Markeringsfarve6 2 5 2 2 3" xfId="15836" xr:uid="{00000000-0005-0000-0000-0000B95C0000}"/>
    <cellStyle name="40 % - Markeringsfarve6 2 5 2 2 3 2" xfId="33793" xr:uid="{00000000-0005-0000-0000-0000BA5C0000}"/>
    <cellStyle name="40 % - Markeringsfarve6 2 5 2 2 4" xfId="26791" xr:uid="{00000000-0005-0000-0000-0000BB5C0000}"/>
    <cellStyle name="40 % - Markeringsfarve6 2 5 2 3" xfId="9269" xr:uid="{00000000-0005-0000-0000-0000BC5C0000}"/>
    <cellStyle name="40 % - Markeringsfarve6 2 5 2 3 2" xfId="17057" xr:uid="{00000000-0005-0000-0000-0000BD5C0000}"/>
    <cellStyle name="40 % - Markeringsfarve6 2 5 2 3 2 2" xfId="35008" xr:uid="{00000000-0005-0000-0000-0000BE5C0000}"/>
    <cellStyle name="40 % - Markeringsfarve6 2 5 2 3 3" xfId="28007" xr:uid="{00000000-0005-0000-0000-0000BF5C0000}"/>
    <cellStyle name="40 % - Markeringsfarve6 2 5 2 4" xfId="15835" xr:uid="{00000000-0005-0000-0000-0000C05C0000}"/>
    <cellStyle name="40 % - Markeringsfarve6 2 5 2 4 2" xfId="33792" xr:uid="{00000000-0005-0000-0000-0000C15C0000}"/>
    <cellStyle name="40 % - Markeringsfarve6 2 5 2 5" xfId="26790" xr:uid="{00000000-0005-0000-0000-0000C25C0000}"/>
    <cellStyle name="40 % - Markeringsfarve6 2 5 3" xfId="7412" xr:uid="{00000000-0005-0000-0000-0000C35C0000}"/>
    <cellStyle name="40 % - Markeringsfarve6 2 5 3 2" xfId="9953" xr:uid="{00000000-0005-0000-0000-0000C45C0000}"/>
    <cellStyle name="40 % - Markeringsfarve6 2 5 3 2 2" xfId="17735" xr:uid="{00000000-0005-0000-0000-0000C55C0000}"/>
    <cellStyle name="40 % - Markeringsfarve6 2 5 3 2 2 2" xfId="35686" xr:uid="{00000000-0005-0000-0000-0000C65C0000}"/>
    <cellStyle name="40 % - Markeringsfarve6 2 5 3 2 3" xfId="28685" xr:uid="{00000000-0005-0000-0000-0000C75C0000}"/>
    <cellStyle name="40 % - Markeringsfarve6 2 5 3 3" xfId="15837" xr:uid="{00000000-0005-0000-0000-0000C85C0000}"/>
    <cellStyle name="40 % - Markeringsfarve6 2 5 3 3 2" xfId="33794" xr:uid="{00000000-0005-0000-0000-0000C95C0000}"/>
    <cellStyle name="40 % - Markeringsfarve6 2 5 3 4" xfId="26792" xr:uid="{00000000-0005-0000-0000-0000CA5C0000}"/>
    <cellStyle name="40 % - Markeringsfarve6 2 5 4" xfId="7413" xr:uid="{00000000-0005-0000-0000-0000CB5C0000}"/>
    <cellStyle name="40 % - Markeringsfarve6 2 5 4 2" xfId="11433" xr:uid="{00000000-0005-0000-0000-0000CC5C0000}"/>
    <cellStyle name="40 % - Markeringsfarve6 2 5 4 2 2" xfId="19192" xr:uid="{00000000-0005-0000-0000-0000CD5C0000}"/>
    <cellStyle name="40 % - Markeringsfarve6 2 5 4 2 2 2" xfId="37143" xr:uid="{00000000-0005-0000-0000-0000CE5C0000}"/>
    <cellStyle name="40 % - Markeringsfarve6 2 5 4 2 3" xfId="30142" xr:uid="{00000000-0005-0000-0000-0000CF5C0000}"/>
    <cellStyle name="40 % - Markeringsfarve6 2 5 4 3" xfId="15838" xr:uid="{00000000-0005-0000-0000-0000D05C0000}"/>
    <cellStyle name="40 % - Markeringsfarve6 2 5 4 3 2" xfId="33795" xr:uid="{00000000-0005-0000-0000-0000D15C0000}"/>
    <cellStyle name="40 % - Markeringsfarve6 2 5 4 4" xfId="26793" xr:uid="{00000000-0005-0000-0000-0000D25C0000}"/>
    <cellStyle name="40 % - Markeringsfarve6 2 5 5" xfId="8943" xr:uid="{00000000-0005-0000-0000-0000D35C0000}"/>
    <cellStyle name="40 % - Markeringsfarve6 2 5 5 2" xfId="16732" xr:uid="{00000000-0005-0000-0000-0000D45C0000}"/>
    <cellStyle name="40 % - Markeringsfarve6 2 5 5 2 2" xfId="34683" xr:uid="{00000000-0005-0000-0000-0000D55C0000}"/>
    <cellStyle name="40 % - Markeringsfarve6 2 5 5 3" xfId="27682" xr:uid="{00000000-0005-0000-0000-0000D65C0000}"/>
    <cellStyle name="40 % - Markeringsfarve6 2 5 6" xfId="15834" xr:uid="{00000000-0005-0000-0000-0000D75C0000}"/>
    <cellStyle name="40 % - Markeringsfarve6 2 5 6 2" xfId="33791" xr:uid="{00000000-0005-0000-0000-0000D85C0000}"/>
    <cellStyle name="40 % - Markeringsfarve6 2 5 7" xfId="26789" xr:uid="{00000000-0005-0000-0000-0000D95C0000}"/>
    <cellStyle name="40 % - Markeringsfarve6 2 6" xfId="7414" xr:uid="{00000000-0005-0000-0000-0000DA5C0000}"/>
    <cellStyle name="40 % - Markeringsfarve6 2 6 2" xfId="7415" xr:uid="{00000000-0005-0000-0000-0000DB5C0000}"/>
    <cellStyle name="40 % - Markeringsfarve6 2 6 2 2" xfId="7416" xr:uid="{00000000-0005-0000-0000-0000DC5C0000}"/>
    <cellStyle name="40 % - Markeringsfarve6 2 6 2 2 2" xfId="10780" xr:uid="{00000000-0005-0000-0000-0000DD5C0000}"/>
    <cellStyle name="40 % - Markeringsfarve6 2 6 2 2 2 2" xfId="18552" xr:uid="{00000000-0005-0000-0000-0000DE5C0000}"/>
    <cellStyle name="40 % - Markeringsfarve6 2 6 2 2 2 2 2" xfId="36503" xr:uid="{00000000-0005-0000-0000-0000DF5C0000}"/>
    <cellStyle name="40 % - Markeringsfarve6 2 6 2 2 2 3" xfId="29502" xr:uid="{00000000-0005-0000-0000-0000E05C0000}"/>
    <cellStyle name="40 % - Markeringsfarve6 2 6 2 2 3" xfId="15841" xr:uid="{00000000-0005-0000-0000-0000E15C0000}"/>
    <cellStyle name="40 % - Markeringsfarve6 2 6 2 2 3 2" xfId="33798" xr:uid="{00000000-0005-0000-0000-0000E25C0000}"/>
    <cellStyle name="40 % - Markeringsfarve6 2 6 2 2 4" xfId="26796" xr:uid="{00000000-0005-0000-0000-0000E35C0000}"/>
    <cellStyle name="40 % - Markeringsfarve6 2 6 2 3" xfId="9321" xr:uid="{00000000-0005-0000-0000-0000E45C0000}"/>
    <cellStyle name="40 % - Markeringsfarve6 2 6 2 3 2" xfId="17106" xr:uid="{00000000-0005-0000-0000-0000E55C0000}"/>
    <cellStyle name="40 % - Markeringsfarve6 2 6 2 3 2 2" xfId="35057" xr:uid="{00000000-0005-0000-0000-0000E65C0000}"/>
    <cellStyle name="40 % - Markeringsfarve6 2 6 2 3 3" xfId="28056" xr:uid="{00000000-0005-0000-0000-0000E75C0000}"/>
    <cellStyle name="40 % - Markeringsfarve6 2 6 2 4" xfId="15840" xr:uid="{00000000-0005-0000-0000-0000E85C0000}"/>
    <cellStyle name="40 % - Markeringsfarve6 2 6 2 4 2" xfId="33797" xr:uid="{00000000-0005-0000-0000-0000E95C0000}"/>
    <cellStyle name="40 % - Markeringsfarve6 2 6 2 5" xfId="26795" xr:uid="{00000000-0005-0000-0000-0000EA5C0000}"/>
    <cellStyle name="40 % - Markeringsfarve6 2 6 3" xfId="7417" xr:uid="{00000000-0005-0000-0000-0000EB5C0000}"/>
    <cellStyle name="40 % - Markeringsfarve6 2 6 3 2" xfId="10056" xr:uid="{00000000-0005-0000-0000-0000EC5C0000}"/>
    <cellStyle name="40 % - Markeringsfarve6 2 6 3 2 2" xfId="17837" xr:uid="{00000000-0005-0000-0000-0000ED5C0000}"/>
    <cellStyle name="40 % - Markeringsfarve6 2 6 3 2 2 2" xfId="35788" xr:uid="{00000000-0005-0000-0000-0000EE5C0000}"/>
    <cellStyle name="40 % - Markeringsfarve6 2 6 3 2 3" xfId="28787" xr:uid="{00000000-0005-0000-0000-0000EF5C0000}"/>
    <cellStyle name="40 % - Markeringsfarve6 2 6 3 3" xfId="15842" xr:uid="{00000000-0005-0000-0000-0000F05C0000}"/>
    <cellStyle name="40 % - Markeringsfarve6 2 6 3 3 2" xfId="33799" xr:uid="{00000000-0005-0000-0000-0000F15C0000}"/>
    <cellStyle name="40 % - Markeringsfarve6 2 6 3 4" xfId="26797" xr:uid="{00000000-0005-0000-0000-0000F25C0000}"/>
    <cellStyle name="40 % - Markeringsfarve6 2 6 4" xfId="7418" xr:uid="{00000000-0005-0000-0000-0000F35C0000}"/>
    <cellStyle name="40 % - Markeringsfarve6 2 6 4 2" xfId="11654" xr:uid="{00000000-0005-0000-0000-0000F45C0000}"/>
    <cellStyle name="40 % - Markeringsfarve6 2 6 4 2 2" xfId="19401" xr:uid="{00000000-0005-0000-0000-0000F55C0000}"/>
    <cellStyle name="40 % - Markeringsfarve6 2 6 4 2 2 2" xfId="37352" xr:uid="{00000000-0005-0000-0000-0000F65C0000}"/>
    <cellStyle name="40 % - Markeringsfarve6 2 6 4 2 3" xfId="30351" xr:uid="{00000000-0005-0000-0000-0000F75C0000}"/>
    <cellStyle name="40 % - Markeringsfarve6 2 6 4 3" xfId="15843" xr:uid="{00000000-0005-0000-0000-0000F85C0000}"/>
    <cellStyle name="40 % - Markeringsfarve6 2 6 4 3 2" xfId="33800" xr:uid="{00000000-0005-0000-0000-0000F95C0000}"/>
    <cellStyle name="40 % - Markeringsfarve6 2 6 4 4" xfId="26798" xr:uid="{00000000-0005-0000-0000-0000FA5C0000}"/>
    <cellStyle name="40 % - Markeringsfarve6 2 6 5" xfId="8944" xr:uid="{00000000-0005-0000-0000-0000FB5C0000}"/>
    <cellStyle name="40 % - Markeringsfarve6 2 6 5 2" xfId="16733" xr:uid="{00000000-0005-0000-0000-0000FC5C0000}"/>
    <cellStyle name="40 % - Markeringsfarve6 2 6 5 2 2" xfId="34684" xr:uid="{00000000-0005-0000-0000-0000FD5C0000}"/>
    <cellStyle name="40 % - Markeringsfarve6 2 6 5 3" xfId="27683" xr:uid="{00000000-0005-0000-0000-0000FE5C0000}"/>
    <cellStyle name="40 % - Markeringsfarve6 2 6 6" xfId="15839" xr:uid="{00000000-0005-0000-0000-0000FF5C0000}"/>
    <cellStyle name="40 % - Markeringsfarve6 2 6 6 2" xfId="33796" xr:uid="{00000000-0005-0000-0000-0000005D0000}"/>
    <cellStyle name="40 % - Markeringsfarve6 2 6 7" xfId="26794" xr:uid="{00000000-0005-0000-0000-0000015D0000}"/>
    <cellStyle name="40 % - Markeringsfarve6 2 7" xfId="7419" xr:uid="{00000000-0005-0000-0000-0000025D0000}"/>
    <cellStyle name="40 % - Markeringsfarve6 2 7 2" xfId="7420" xr:uid="{00000000-0005-0000-0000-0000035D0000}"/>
    <cellStyle name="40 % - Markeringsfarve6 2 7 2 2" xfId="7421" xr:uid="{00000000-0005-0000-0000-0000045D0000}"/>
    <cellStyle name="40 % - Markeringsfarve6 2 7 2 2 2" xfId="10897" xr:uid="{00000000-0005-0000-0000-0000055D0000}"/>
    <cellStyle name="40 % - Markeringsfarve6 2 7 2 2 2 2" xfId="18669" xr:uid="{00000000-0005-0000-0000-0000065D0000}"/>
    <cellStyle name="40 % - Markeringsfarve6 2 7 2 2 2 2 2" xfId="36620" xr:uid="{00000000-0005-0000-0000-0000075D0000}"/>
    <cellStyle name="40 % - Markeringsfarve6 2 7 2 2 2 3" xfId="29619" xr:uid="{00000000-0005-0000-0000-0000085D0000}"/>
    <cellStyle name="40 % - Markeringsfarve6 2 7 2 2 3" xfId="15846" xr:uid="{00000000-0005-0000-0000-0000095D0000}"/>
    <cellStyle name="40 % - Markeringsfarve6 2 7 2 2 3 2" xfId="33803" xr:uid="{00000000-0005-0000-0000-00000A5D0000}"/>
    <cellStyle name="40 % - Markeringsfarve6 2 7 2 2 4" xfId="26801" xr:uid="{00000000-0005-0000-0000-00000B5D0000}"/>
    <cellStyle name="40 % - Markeringsfarve6 2 7 2 3" xfId="9420" xr:uid="{00000000-0005-0000-0000-00000C5D0000}"/>
    <cellStyle name="40 % - Markeringsfarve6 2 7 2 3 2" xfId="17205" xr:uid="{00000000-0005-0000-0000-00000D5D0000}"/>
    <cellStyle name="40 % - Markeringsfarve6 2 7 2 3 2 2" xfId="35156" xr:uid="{00000000-0005-0000-0000-00000E5D0000}"/>
    <cellStyle name="40 % - Markeringsfarve6 2 7 2 3 3" xfId="28155" xr:uid="{00000000-0005-0000-0000-00000F5D0000}"/>
    <cellStyle name="40 % - Markeringsfarve6 2 7 2 4" xfId="15845" xr:uid="{00000000-0005-0000-0000-0000105D0000}"/>
    <cellStyle name="40 % - Markeringsfarve6 2 7 2 4 2" xfId="33802" xr:uid="{00000000-0005-0000-0000-0000115D0000}"/>
    <cellStyle name="40 % - Markeringsfarve6 2 7 2 5" xfId="26800" xr:uid="{00000000-0005-0000-0000-0000125D0000}"/>
    <cellStyle name="40 % - Markeringsfarve6 2 7 3" xfId="7422" xr:uid="{00000000-0005-0000-0000-0000135D0000}"/>
    <cellStyle name="40 % - Markeringsfarve6 2 7 3 2" xfId="10173" xr:uid="{00000000-0005-0000-0000-0000145D0000}"/>
    <cellStyle name="40 % - Markeringsfarve6 2 7 3 2 2" xfId="17954" xr:uid="{00000000-0005-0000-0000-0000155D0000}"/>
    <cellStyle name="40 % - Markeringsfarve6 2 7 3 2 2 2" xfId="35905" xr:uid="{00000000-0005-0000-0000-0000165D0000}"/>
    <cellStyle name="40 % - Markeringsfarve6 2 7 3 2 3" xfId="28904" xr:uid="{00000000-0005-0000-0000-0000175D0000}"/>
    <cellStyle name="40 % - Markeringsfarve6 2 7 3 3" xfId="15847" xr:uid="{00000000-0005-0000-0000-0000185D0000}"/>
    <cellStyle name="40 % - Markeringsfarve6 2 7 3 3 2" xfId="33804" xr:uid="{00000000-0005-0000-0000-0000195D0000}"/>
    <cellStyle name="40 % - Markeringsfarve6 2 7 3 4" xfId="26802" xr:uid="{00000000-0005-0000-0000-00001A5D0000}"/>
    <cellStyle name="40 % - Markeringsfarve6 2 7 4" xfId="7423" xr:uid="{00000000-0005-0000-0000-00001B5D0000}"/>
    <cellStyle name="40 % - Markeringsfarve6 2 7 4 2" xfId="11374" xr:uid="{00000000-0005-0000-0000-00001C5D0000}"/>
    <cellStyle name="40 % - Markeringsfarve6 2 7 4 2 2" xfId="19134" xr:uid="{00000000-0005-0000-0000-00001D5D0000}"/>
    <cellStyle name="40 % - Markeringsfarve6 2 7 4 2 2 2" xfId="37085" xr:uid="{00000000-0005-0000-0000-00001E5D0000}"/>
    <cellStyle name="40 % - Markeringsfarve6 2 7 4 2 3" xfId="30084" xr:uid="{00000000-0005-0000-0000-00001F5D0000}"/>
    <cellStyle name="40 % - Markeringsfarve6 2 7 4 3" xfId="15848" xr:uid="{00000000-0005-0000-0000-0000205D0000}"/>
    <cellStyle name="40 % - Markeringsfarve6 2 7 4 3 2" xfId="33805" xr:uid="{00000000-0005-0000-0000-0000215D0000}"/>
    <cellStyle name="40 % - Markeringsfarve6 2 7 4 4" xfId="26803" xr:uid="{00000000-0005-0000-0000-0000225D0000}"/>
    <cellStyle name="40 % - Markeringsfarve6 2 7 5" xfId="8945" xr:uid="{00000000-0005-0000-0000-0000235D0000}"/>
    <cellStyle name="40 % - Markeringsfarve6 2 7 5 2" xfId="16734" xr:uid="{00000000-0005-0000-0000-0000245D0000}"/>
    <cellStyle name="40 % - Markeringsfarve6 2 7 5 2 2" xfId="34685" xr:uid="{00000000-0005-0000-0000-0000255D0000}"/>
    <cellStyle name="40 % - Markeringsfarve6 2 7 5 3" xfId="27684" xr:uid="{00000000-0005-0000-0000-0000265D0000}"/>
    <cellStyle name="40 % - Markeringsfarve6 2 7 6" xfId="15844" xr:uid="{00000000-0005-0000-0000-0000275D0000}"/>
    <cellStyle name="40 % - Markeringsfarve6 2 7 6 2" xfId="33801" xr:uid="{00000000-0005-0000-0000-0000285D0000}"/>
    <cellStyle name="40 % - Markeringsfarve6 2 7 7" xfId="26799" xr:uid="{00000000-0005-0000-0000-0000295D0000}"/>
    <cellStyle name="40 % - Markeringsfarve6 2 8" xfId="7424" xr:uid="{00000000-0005-0000-0000-00002A5D0000}"/>
    <cellStyle name="40 % - Markeringsfarve6 2 8 2" xfId="7425" xr:uid="{00000000-0005-0000-0000-00002B5D0000}"/>
    <cellStyle name="40 % - Markeringsfarve6 2 8 2 2" xfId="7426" xr:uid="{00000000-0005-0000-0000-00002C5D0000}"/>
    <cellStyle name="40 % - Markeringsfarve6 2 8 2 2 2" xfId="11077" xr:uid="{00000000-0005-0000-0000-00002D5D0000}"/>
    <cellStyle name="40 % - Markeringsfarve6 2 8 2 2 2 2" xfId="18849" xr:uid="{00000000-0005-0000-0000-00002E5D0000}"/>
    <cellStyle name="40 % - Markeringsfarve6 2 8 2 2 2 2 2" xfId="36800" xr:uid="{00000000-0005-0000-0000-00002F5D0000}"/>
    <cellStyle name="40 % - Markeringsfarve6 2 8 2 2 2 3" xfId="29799" xr:uid="{00000000-0005-0000-0000-0000305D0000}"/>
    <cellStyle name="40 % - Markeringsfarve6 2 8 2 2 3" xfId="15851" xr:uid="{00000000-0005-0000-0000-0000315D0000}"/>
    <cellStyle name="40 % - Markeringsfarve6 2 8 2 2 3 2" xfId="33808" xr:uid="{00000000-0005-0000-0000-0000325D0000}"/>
    <cellStyle name="40 % - Markeringsfarve6 2 8 2 2 4" xfId="26806" xr:uid="{00000000-0005-0000-0000-0000335D0000}"/>
    <cellStyle name="40 % - Markeringsfarve6 2 8 2 3" xfId="9570" xr:uid="{00000000-0005-0000-0000-0000345D0000}"/>
    <cellStyle name="40 % - Markeringsfarve6 2 8 2 3 2" xfId="17355" xr:uid="{00000000-0005-0000-0000-0000355D0000}"/>
    <cellStyle name="40 % - Markeringsfarve6 2 8 2 3 2 2" xfId="35306" xr:uid="{00000000-0005-0000-0000-0000365D0000}"/>
    <cellStyle name="40 % - Markeringsfarve6 2 8 2 3 3" xfId="28305" xr:uid="{00000000-0005-0000-0000-0000375D0000}"/>
    <cellStyle name="40 % - Markeringsfarve6 2 8 2 4" xfId="15850" xr:uid="{00000000-0005-0000-0000-0000385D0000}"/>
    <cellStyle name="40 % - Markeringsfarve6 2 8 2 4 2" xfId="33807" xr:uid="{00000000-0005-0000-0000-0000395D0000}"/>
    <cellStyle name="40 % - Markeringsfarve6 2 8 2 5" xfId="26805" xr:uid="{00000000-0005-0000-0000-00003A5D0000}"/>
    <cellStyle name="40 % - Markeringsfarve6 2 8 3" xfId="7427" xr:uid="{00000000-0005-0000-0000-00003B5D0000}"/>
    <cellStyle name="40 % - Markeringsfarve6 2 8 3 2" xfId="10354" xr:uid="{00000000-0005-0000-0000-00003C5D0000}"/>
    <cellStyle name="40 % - Markeringsfarve6 2 8 3 2 2" xfId="18135" xr:uid="{00000000-0005-0000-0000-00003D5D0000}"/>
    <cellStyle name="40 % - Markeringsfarve6 2 8 3 2 2 2" xfId="36086" xr:uid="{00000000-0005-0000-0000-00003E5D0000}"/>
    <cellStyle name="40 % - Markeringsfarve6 2 8 3 2 3" xfId="29085" xr:uid="{00000000-0005-0000-0000-00003F5D0000}"/>
    <cellStyle name="40 % - Markeringsfarve6 2 8 3 3" xfId="15852" xr:uid="{00000000-0005-0000-0000-0000405D0000}"/>
    <cellStyle name="40 % - Markeringsfarve6 2 8 3 3 2" xfId="33809" xr:uid="{00000000-0005-0000-0000-0000415D0000}"/>
    <cellStyle name="40 % - Markeringsfarve6 2 8 3 4" xfId="26807" xr:uid="{00000000-0005-0000-0000-0000425D0000}"/>
    <cellStyle name="40 % - Markeringsfarve6 2 8 4" xfId="7428" xr:uid="{00000000-0005-0000-0000-0000435D0000}"/>
    <cellStyle name="40 % - Markeringsfarve6 2 8 4 2" xfId="11607" xr:uid="{00000000-0005-0000-0000-0000445D0000}"/>
    <cellStyle name="40 % - Markeringsfarve6 2 8 4 2 2" xfId="19358" xr:uid="{00000000-0005-0000-0000-0000455D0000}"/>
    <cellStyle name="40 % - Markeringsfarve6 2 8 4 2 2 2" xfId="37309" xr:uid="{00000000-0005-0000-0000-0000465D0000}"/>
    <cellStyle name="40 % - Markeringsfarve6 2 8 4 2 3" xfId="30308" xr:uid="{00000000-0005-0000-0000-0000475D0000}"/>
    <cellStyle name="40 % - Markeringsfarve6 2 8 4 3" xfId="15853" xr:uid="{00000000-0005-0000-0000-0000485D0000}"/>
    <cellStyle name="40 % - Markeringsfarve6 2 8 4 3 2" xfId="33810" xr:uid="{00000000-0005-0000-0000-0000495D0000}"/>
    <cellStyle name="40 % - Markeringsfarve6 2 8 4 4" xfId="26808" xr:uid="{00000000-0005-0000-0000-00004A5D0000}"/>
    <cellStyle name="40 % - Markeringsfarve6 2 8 5" xfId="8946" xr:uid="{00000000-0005-0000-0000-00004B5D0000}"/>
    <cellStyle name="40 % - Markeringsfarve6 2 8 5 2" xfId="16735" xr:uid="{00000000-0005-0000-0000-00004C5D0000}"/>
    <cellStyle name="40 % - Markeringsfarve6 2 8 5 2 2" xfId="34686" xr:uid="{00000000-0005-0000-0000-00004D5D0000}"/>
    <cellStyle name="40 % - Markeringsfarve6 2 8 5 3" xfId="27685" xr:uid="{00000000-0005-0000-0000-00004E5D0000}"/>
    <cellStyle name="40 % - Markeringsfarve6 2 8 6" xfId="15849" xr:uid="{00000000-0005-0000-0000-00004F5D0000}"/>
    <cellStyle name="40 % - Markeringsfarve6 2 8 6 2" xfId="33806" xr:uid="{00000000-0005-0000-0000-0000505D0000}"/>
    <cellStyle name="40 % - Markeringsfarve6 2 8 7" xfId="26804" xr:uid="{00000000-0005-0000-0000-0000515D0000}"/>
    <cellStyle name="40 % - Markeringsfarve6 2 9" xfId="7429" xr:uid="{00000000-0005-0000-0000-0000525D0000}"/>
    <cellStyle name="40 % - Markeringsfarve6 2 9 2" xfId="7430" xr:uid="{00000000-0005-0000-0000-0000535D0000}"/>
    <cellStyle name="40 % - Markeringsfarve6 2 9 2 2" xfId="10423" xr:uid="{00000000-0005-0000-0000-0000545D0000}"/>
    <cellStyle name="40 % - Markeringsfarve6 2 9 2 2 2" xfId="18195" xr:uid="{00000000-0005-0000-0000-0000555D0000}"/>
    <cellStyle name="40 % - Markeringsfarve6 2 9 2 2 2 2" xfId="36146" xr:uid="{00000000-0005-0000-0000-0000565D0000}"/>
    <cellStyle name="40 % - Markeringsfarve6 2 9 2 2 3" xfId="29145" xr:uid="{00000000-0005-0000-0000-0000575D0000}"/>
    <cellStyle name="40 % - Markeringsfarve6 2 9 2 3" xfId="15855" xr:uid="{00000000-0005-0000-0000-0000585D0000}"/>
    <cellStyle name="40 % - Markeringsfarve6 2 9 2 3 2" xfId="33812" xr:uid="{00000000-0005-0000-0000-0000595D0000}"/>
    <cellStyle name="40 % - Markeringsfarve6 2 9 2 4" xfId="26810" xr:uid="{00000000-0005-0000-0000-00005A5D0000}"/>
    <cellStyle name="40 % - Markeringsfarve6 2 9 3" xfId="9020" xr:uid="{00000000-0005-0000-0000-00005B5D0000}"/>
    <cellStyle name="40 % - Markeringsfarve6 2 9 3 2" xfId="16808" xr:uid="{00000000-0005-0000-0000-00005C5D0000}"/>
    <cellStyle name="40 % - Markeringsfarve6 2 9 3 2 2" xfId="34759" xr:uid="{00000000-0005-0000-0000-00005D5D0000}"/>
    <cellStyle name="40 % - Markeringsfarve6 2 9 3 3" xfId="27758" xr:uid="{00000000-0005-0000-0000-00005E5D0000}"/>
    <cellStyle name="40 % - Markeringsfarve6 2 9 4" xfId="15854" xr:uid="{00000000-0005-0000-0000-00005F5D0000}"/>
    <cellStyle name="40 % - Markeringsfarve6 2 9 4 2" xfId="33811" xr:uid="{00000000-0005-0000-0000-0000605D0000}"/>
    <cellStyle name="40 % - Markeringsfarve6 2 9 5" xfId="26809" xr:uid="{00000000-0005-0000-0000-0000615D0000}"/>
    <cellStyle name="40 % - Markeringsfarve6 3" xfId="3019" xr:uid="{00000000-0005-0000-0000-0000625D0000}"/>
    <cellStyle name="40 % - Markeringsfarve6 3 10" xfId="7432" xr:uid="{00000000-0005-0000-0000-0000635D0000}"/>
    <cellStyle name="40 % - Markeringsfarve6 3 10 2" xfId="9636" xr:uid="{00000000-0005-0000-0000-0000645D0000}"/>
    <cellStyle name="40 % - Markeringsfarve6 3 10 2 2" xfId="17419" xr:uid="{00000000-0005-0000-0000-0000655D0000}"/>
    <cellStyle name="40 % - Markeringsfarve6 3 10 2 2 2" xfId="35370" xr:uid="{00000000-0005-0000-0000-0000665D0000}"/>
    <cellStyle name="40 % - Markeringsfarve6 3 10 2 3" xfId="28369" xr:uid="{00000000-0005-0000-0000-0000675D0000}"/>
    <cellStyle name="40 % - Markeringsfarve6 3 10 3" xfId="15857" xr:uid="{00000000-0005-0000-0000-0000685D0000}"/>
    <cellStyle name="40 % - Markeringsfarve6 3 10 3 2" xfId="33814" xr:uid="{00000000-0005-0000-0000-0000695D0000}"/>
    <cellStyle name="40 % - Markeringsfarve6 3 10 4" xfId="26812" xr:uid="{00000000-0005-0000-0000-00006A5D0000}"/>
    <cellStyle name="40 % - Markeringsfarve6 3 11" xfId="7433" xr:uid="{00000000-0005-0000-0000-00006B5D0000}"/>
    <cellStyle name="40 % - Markeringsfarve6 3 11 2" xfId="11332" xr:uid="{00000000-0005-0000-0000-00006C5D0000}"/>
    <cellStyle name="40 % - Markeringsfarve6 3 11 2 2" xfId="19095" xr:uid="{00000000-0005-0000-0000-00006D5D0000}"/>
    <cellStyle name="40 % - Markeringsfarve6 3 11 2 2 2" xfId="37046" xr:uid="{00000000-0005-0000-0000-00006E5D0000}"/>
    <cellStyle name="40 % - Markeringsfarve6 3 11 2 3" xfId="30045" xr:uid="{00000000-0005-0000-0000-00006F5D0000}"/>
    <cellStyle name="40 % - Markeringsfarve6 3 11 3" xfId="15858" xr:uid="{00000000-0005-0000-0000-0000705D0000}"/>
    <cellStyle name="40 % - Markeringsfarve6 3 11 3 2" xfId="33815" xr:uid="{00000000-0005-0000-0000-0000715D0000}"/>
    <cellStyle name="40 % - Markeringsfarve6 3 11 4" xfId="26813" xr:uid="{00000000-0005-0000-0000-0000725D0000}"/>
    <cellStyle name="40 % - Markeringsfarve6 3 12" xfId="8947" xr:uid="{00000000-0005-0000-0000-0000735D0000}"/>
    <cellStyle name="40 % - Markeringsfarve6 3 12 2" xfId="16736" xr:uid="{00000000-0005-0000-0000-0000745D0000}"/>
    <cellStyle name="40 % - Markeringsfarve6 3 12 2 2" xfId="34687" xr:uid="{00000000-0005-0000-0000-0000755D0000}"/>
    <cellStyle name="40 % - Markeringsfarve6 3 12 3" xfId="27686" xr:uid="{00000000-0005-0000-0000-0000765D0000}"/>
    <cellStyle name="40 % - Markeringsfarve6 3 13" xfId="15856" xr:uid="{00000000-0005-0000-0000-0000775D0000}"/>
    <cellStyle name="40 % - Markeringsfarve6 3 13 2" xfId="33813" xr:uid="{00000000-0005-0000-0000-0000785D0000}"/>
    <cellStyle name="40 % - Markeringsfarve6 3 14" xfId="7431" xr:uid="{00000000-0005-0000-0000-0000795D0000}"/>
    <cellStyle name="40 % - Markeringsfarve6 3 14 2" xfId="26811" xr:uid="{00000000-0005-0000-0000-00007A5D0000}"/>
    <cellStyle name="40 % - Markeringsfarve6 3 15" xfId="22397" xr:uid="{00000000-0005-0000-0000-00007B5D0000}"/>
    <cellStyle name="40 % - Markeringsfarve6 3 2" xfId="3020" xr:uid="{00000000-0005-0000-0000-00007C5D0000}"/>
    <cellStyle name="40 % - Markeringsfarve6 3 2 10" xfId="8948" xr:uid="{00000000-0005-0000-0000-00007D5D0000}"/>
    <cellStyle name="40 % - Markeringsfarve6 3 2 10 2" xfId="16737" xr:uid="{00000000-0005-0000-0000-00007E5D0000}"/>
    <cellStyle name="40 % - Markeringsfarve6 3 2 10 2 2" xfId="34688" xr:uid="{00000000-0005-0000-0000-00007F5D0000}"/>
    <cellStyle name="40 % - Markeringsfarve6 3 2 10 3" xfId="27687" xr:uid="{00000000-0005-0000-0000-0000805D0000}"/>
    <cellStyle name="40 % - Markeringsfarve6 3 2 11" xfId="15859" xr:uid="{00000000-0005-0000-0000-0000815D0000}"/>
    <cellStyle name="40 % - Markeringsfarve6 3 2 11 2" xfId="33816" xr:uid="{00000000-0005-0000-0000-0000825D0000}"/>
    <cellStyle name="40 % - Markeringsfarve6 3 2 12" xfId="7434" xr:uid="{00000000-0005-0000-0000-0000835D0000}"/>
    <cellStyle name="40 % - Markeringsfarve6 3 2 12 2" xfId="26814" xr:uid="{00000000-0005-0000-0000-0000845D0000}"/>
    <cellStyle name="40 % - Markeringsfarve6 3 2 13" xfId="22398" xr:uid="{00000000-0005-0000-0000-0000855D0000}"/>
    <cellStyle name="40 % - Markeringsfarve6 3 2 2" xfId="7435" xr:uid="{00000000-0005-0000-0000-0000865D0000}"/>
    <cellStyle name="40 % - Markeringsfarve6 3 2 2 2" xfId="7436" xr:uid="{00000000-0005-0000-0000-0000875D0000}"/>
    <cellStyle name="40 % - Markeringsfarve6 3 2 2 2 2" xfId="7437" xr:uid="{00000000-0005-0000-0000-0000885D0000}"/>
    <cellStyle name="40 % - Markeringsfarve6 3 2 2 2 2 2" xfId="10569" xr:uid="{00000000-0005-0000-0000-0000895D0000}"/>
    <cellStyle name="40 % - Markeringsfarve6 3 2 2 2 2 2 2" xfId="18341" xr:uid="{00000000-0005-0000-0000-00008A5D0000}"/>
    <cellStyle name="40 % - Markeringsfarve6 3 2 2 2 2 2 2 2" xfId="36292" xr:uid="{00000000-0005-0000-0000-00008B5D0000}"/>
    <cellStyle name="40 % - Markeringsfarve6 3 2 2 2 2 2 3" xfId="29291" xr:uid="{00000000-0005-0000-0000-00008C5D0000}"/>
    <cellStyle name="40 % - Markeringsfarve6 3 2 2 2 2 3" xfId="15862" xr:uid="{00000000-0005-0000-0000-00008D5D0000}"/>
    <cellStyle name="40 % - Markeringsfarve6 3 2 2 2 2 3 2" xfId="33819" xr:uid="{00000000-0005-0000-0000-00008E5D0000}"/>
    <cellStyle name="40 % - Markeringsfarve6 3 2 2 2 2 4" xfId="26817" xr:uid="{00000000-0005-0000-0000-00008F5D0000}"/>
    <cellStyle name="40 % - Markeringsfarve6 3 2 2 2 3" xfId="9142" xr:uid="{00000000-0005-0000-0000-0000905D0000}"/>
    <cellStyle name="40 % - Markeringsfarve6 3 2 2 2 3 2" xfId="16930" xr:uid="{00000000-0005-0000-0000-0000915D0000}"/>
    <cellStyle name="40 % - Markeringsfarve6 3 2 2 2 3 2 2" xfId="34881" xr:uid="{00000000-0005-0000-0000-0000925D0000}"/>
    <cellStyle name="40 % - Markeringsfarve6 3 2 2 2 3 3" xfId="27880" xr:uid="{00000000-0005-0000-0000-0000935D0000}"/>
    <cellStyle name="40 % - Markeringsfarve6 3 2 2 2 4" xfId="15861" xr:uid="{00000000-0005-0000-0000-0000945D0000}"/>
    <cellStyle name="40 % - Markeringsfarve6 3 2 2 2 4 2" xfId="33818" xr:uid="{00000000-0005-0000-0000-0000955D0000}"/>
    <cellStyle name="40 % - Markeringsfarve6 3 2 2 2 5" xfId="26816" xr:uid="{00000000-0005-0000-0000-0000965D0000}"/>
    <cellStyle name="40 % - Markeringsfarve6 3 2 2 3" xfId="7438" xr:uid="{00000000-0005-0000-0000-0000975D0000}"/>
    <cellStyle name="40 % - Markeringsfarve6 3 2 2 3 2" xfId="9799" xr:uid="{00000000-0005-0000-0000-0000985D0000}"/>
    <cellStyle name="40 % - Markeringsfarve6 3 2 2 3 2 2" xfId="17581" xr:uid="{00000000-0005-0000-0000-0000995D0000}"/>
    <cellStyle name="40 % - Markeringsfarve6 3 2 2 3 2 2 2" xfId="35532" xr:uid="{00000000-0005-0000-0000-00009A5D0000}"/>
    <cellStyle name="40 % - Markeringsfarve6 3 2 2 3 2 3" xfId="28531" xr:uid="{00000000-0005-0000-0000-00009B5D0000}"/>
    <cellStyle name="40 % - Markeringsfarve6 3 2 2 3 3" xfId="15863" xr:uid="{00000000-0005-0000-0000-00009C5D0000}"/>
    <cellStyle name="40 % - Markeringsfarve6 3 2 2 3 3 2" xfId="33820" xr:uid="{00000000-0005-0000-0000-00009D5D0000}"/>
    <cellStyle name="40 % - Markeringsfarve6 3 2 2 3 4" xfId="26818" xr:uid="{00000000-0005-0000-0000-00009E5D0000}"/>
    <cellStyle name="40 % - Markeringsfarve6 3 2 2 4" xfId="7439" xr:uid="{00000000-0005-0000-0000-00009F5D0000}"/>
    <cellStyle name="40 % - Markeringsfarve6 3 2 2 4 2" xfId="11290" xr:uid="{00000000-0005-0000-0000-0000A05D0000}"/>
    <cellStyle name="40 % - Markeringsfarve6 3 2 2 4 2 2" xfId="19054" xr:uid="{00000000-0005-0000-0000-0000A15D0000}"/>
    <cellStyle name="40 % - Markeringsfarve6 3 2 2 4 2 2 2" xfId="37005" xr:uid="{00000000-0005-0000-0000-0000A25D0000}"/>
    <cellStyle name="40 % - Markeringsfarve6 3 2 2 4 2 3" xfId="30004" xr:uid="{00000000-0005-0000-0000-0000A35D0000}"/>
    <cellStyle name="40 % - Markeringsfarve6 3 2 2 4 3" xfId="15864" xr:uid="{00000000-0005-0000-0000-0000A45D0000}"/>
    <cellStyle name="40 % - Markeringsfarve6 3 2 2 4 3 2" xfId="33821" xr:uid="{00000000-0005-0000-0000-0000A55D0000}"/>
    <cellStyle name="40 % - Markeringsfarve6 3 2 2 4 4" xfId="26819" xr:uid="{00000000-0005-0000-0000-0000A65D0000}"/>
    <cellStyle name="40 % - Markeringsfarve6 3 2 2 5" xfId="8949" xr:uid="{00000000-0005-0000-0000-0000A75D0000}"/>
    <cellStyle name="40 % - Markeringsfarve6 3 2 2 5 2" xfId="16738" xr:uid="{00000000-0005-0000-0000-0000A85D0000}"/>
    <cellStyle name="40 % - Markeringsfarve6 3 2 2 5 2 2" xfId="34689" xr:uid="{00000000-0005-0000-0000-0000A95D0000}"/>
    <cellStyle name="40 % - Markeringsfarve6 3 2 2 5 3" xfId="27688" xr:uid="{00000000-0005-0000-0000-0000AA5D0000}"/>
    <cellStyle name="40 % - Markeringsfarve6 3 2 2 6" xfId="15860" xr:uid="{00000000-0005-0000-0000-0000AB5D0000}"/>
    <cellStyle name="40 % - Markeringsfarve6 3 2 2 6 2" xfId="33817" xr:uid="{00000000-0005-0000-0000-0000AC5D0000}"/>
    <cellStyle name="40 % - Markeringsfarve6 3 2 2 7" xfId="26815" xr:uid="{00000000-0005-0000-0000-0000AD5D0000}"/>
    <cellStyle name="40 % - Markeringsfarve6 3 2 3" xfId="7440" xr:uid="{00000000-0005-0000-0000-0000AE5D0000}"/>
    <cellStyle name="40 % - Markeringsfarve6 3 2 3 2" xfId="7441" xr:uid="{00000000-0005-0000-0000-0000AF5D0000}"/>
    <cellStyle name="40 % - Markeringsfarve6 3 2 3 2 2" xfId="7442" xr:uid="{00000000-0005-0000-0000-0000B05D0000}"/>
    <cellStyle name="40 % - Markeringsfarve6 3 2 3 2 2 2" xfId="10727" xr:uid="{00000000-0005-0000-0000-0000B15D0000}"/>
    <cellStyle name="40 % - Markeringsfarve6 3 2 3 2 2 2 2" xfId="18499" xr:uid="{00000000-0005-0000-0000-0000B25D0000}"/>
    <cellStyle name="40 % - Markeringsfarve6 3 2 3 2 2 2 2 2" xfId="36450" xr:uid="{00000000-0005-0000-0000-0000B35D0000}"/>
    <cellStyle name="40 % - Markeringsfarve6 3 2 3 2 2 2 3" xfId="29449" xr:uid="{00000000-0005-0000-0000-0000B45D0000}"/>
    <cellStyle name="40 % - Markeringsfarve6 3 2 3 2 2 3" xfId="15867" xr:uid="{00000000-0005-0000-0000-0000B55D0000}"/>
    <cellStyle name="40 % - Markeringsfarve6 3 2 3 2 2 3 2" xfId="33824" xr:uid="{00000000-0005-0000-0000-0000B65D0000}"/>
    <cellStyle name="40 % - Markeringsfarve6 3 2 3 2 2 4" xfId="26822" xr:uid="{00000000-0005-0000-0000-0000B75D0000}"/>
    <cellStyle name="40 % - Markeringsfarve6 3 2 3 2 3" xfId="9273" xr:uid="{00000000-0005-0000-0000-0000B85D0000}"/>
    <cellStyle name="40 % - Markeringsfarve6 3 2 3 2 3 2" xfId="17061" xr:uid="{00000000-0005-0000-0000-0000B95D0000}"/>
    <cellStyle name="40 % - Markeringsfarve6 3 2 3 2 3 2 2" xfId="35012" xr:uid="{00000000-0005-0000-0000-0000BA5D0000}"/>
    <cellStyle name="40 % - Markeringsfarve6 3 2 3 2 3 3" xfId="28011" xr:uid="{00000000-0005-0000-0000-0000BB5D0000}"/>
    <cellStyle name="40 % - Markeringsfarve6 3 2 3 2 4" xfId="15866" xr:uid="{00000000-0005-0000-0000-0000BC5D0000}"/>
    <cellStyle name="40 % - Markeringsfarve6 3 2 3 2 4 2" xfId="33823" xr:uid="{00000000-0005-0000-0000-0000BD5D0000}"/>
    <cellStyle name="40 % - Markeringsfarve6 3 2 3 2 5" xfId="26821" xr:uid="{00000000-0005-0000-0000-0000BE5D0000}"/>
    <cellStyle name="40 % - Markeringsfarve6 3 2 3 3" xfId="7443" xr:uid="{00000000-0005-0000-0000-0000BF5D0000}"/>
    <cellStyle name="40 % - Markeringsfarve6 3 2 3 3 2" xfId="9957" xr:uid="{00000000-0005-0000-0000-0000C05D0000}"/>
    <cellStyle name="40 % - Markeringsfarve6 3 2 3 3 2 2" xfId="17739" xr:uid="{00000000-0005-0000-0000-0000C15D0000}"/>
    <cellStyle name="40 % - Markeringsfarve6 3 2 3 3 2 2 2" xfId="35690" xr:uid="{00000000-0005-0000-0000-0000C25D0000}"/>
    <cellStyle name="40 % - Markeringsfarve6 3 2 3 3 2 3" xfId="28689" xr:uid="{00000000-0005-0000-0000-0000C35D0000}"/>
    <cellStyle name="40 % - Markeringsfarve6 3 2 3 3 3" xfId="15868" xr:uid="{00000000-0005-0000-0000-0000C45D0000}"/>
    <cellStyle name="40 % - Markeringsfarve6 3 2 3 3 3 2" xfId="33825" xr:uid="{00000000-0005-0000-0000-0000C55D0000}"/>
    <cellStyle name="40 % - Markeringsfarve6 3 2 3 3 4" xfId="26823" xr:uid="{00000000-0005-0000-0000-0000C65D0000}"/>
    <cellStyle name="40 % - Markeringsfarve6 3 2 3 4" xfId="7444" xr:uid="{00000000-0005-0000-0000-0000C75D0000}"/>
    <cellStyle name="40 % - Markeringsfarve6 3 2 3 4 2" xfId="11519" xr:uid="{00000000-0005-0000-0000-0000C85D0000}"/>
    <cellStyle name="40 % - Markeringsfarve6 3 2 3 4 2 2" xfId="19273" xr:uid="{00000000-0005-0000-0000-0000C95D0000}"/>
    <cellStyle name="40 % - Markeringsfarve6 3 2 3 4 2 2 2" xfId="37224" xr:uid="{00000000-0005-0000-0000-0000CA5D0000}"/>
    <cellStyle name="40 % - Markeringsfarve6 3 2 3 4 2 3" xfId="30223" xr:uid="{00000000-0005-0000-0000-0000CB5D0000}"/>
    <cellStyle name="40 % - Markeringsfarve6 3 2 3 4 3" xfId="15869" xr:uid="{00000000-0005-0000-0000-0000CC5D0000}"/>
    <cellStyle name="40 % - Markeringsfarve6 3 2 3 4 3 2" xfId="33826" xr:uid="{00000000-0005-0000-0000-0000CD5D0000}"/>
    <cellStyle name="40 % - Markeringsfarve6 3 2 3 4 4" xfId="26824" xr:uid="{00000000-0005-0000-0000-0000CE5D0000}"/>
    <cellStyle name="40 % - Markeringsfarve6 3 2 3 5" xfId="8950" xr:uid="{00000000-0005-0000-0000-0000CF5D0000}"/>
    <cellStyle name="40 % - Markeringsfarve6 3 2 3 5 2" xfId="16739" xr:uid="{00000000-0005-0000-0000-0000D05D0000}"/>
    <cellStyle name="40 % - Markeringsfarve6 3 2 3 5 2 2" xfId="34690" xr:uid="{00000000-0005-0000-0000-0000D15D0000}"/>
    <cellStyle name="40 % - Markeringsfarve6 3 2 3 5 3" xfId="27689" xr:uid="{00000000-0005-0000-0000-0000D25D0000}"/>
    <cellStyle name="40 % - Markeringsfarve6 3 2 3 6" xfId="15865" xr:uid="{00000000-0005-0000-0000-0000D35D0000}"/>
    <cellStyle name="40 % - Markeringsfarve6 3 2 3 6 2" xfId="33822" xr:uid="{00000000-0005-0000-0000-0000D45D0000}"/>
    <cellStyle name="40 % - Markeringsfarve6 3 2 3 7" xfId="26820" xr:uid="{00000000-0005-0000-0000-0000D55D0000}"/>
    <cellStyle name="40 % - Markeringsfarve6 3 2 4" xfId="7445" xr:uid="{00000000-0005-0000-0000-0000D65D0000}"/>
    <cellStyle name="40 % - Markeringsfarve6 3 2 4 2" xfId="7446" xr:uid="{00000000-0005-0000-0000-0000D75D0000}"/>
    <cellStyle name="40 % - Markeringsfarve6 3 2 4 2 2" xfId="7447" xr:uid="{00000000-0005-0000-0000-0000D85D0000}"/>
    <cellStyle name="40 % - Markeringsfarve6 3 2 4 2 2 2" xfId="10807" xr:uid="{00000000-0005-0000-0000-0000D95D0000}"/>
    <cellStyle name="40 % - Markeringsfarve6 3 2 4 2 2 2 2" xfId="18579" xr:uid="{00000000-0005-0000-0000-0000DA5D0000}"/>
    <cellStyle name="40 % - Markeringsfarve6 3 2 4 2 2 2 2 2" xfId="36530" xr:uid="{00000000-0005-0000-0000-0000DB5D0000}"/>
    <cellStyle name="40 % - Markeringsfarve6 3 2 4 2 2 2 3" xfId="29529" xr:uid="{00000000-0005-0000-0000-0000DC5D0000}"/>
    <cellStyle name="40 % - Markeringsfarve6 3 2 4 2 2 3" xfId="15872" xr:uid="{00000000-0005-0000-0000-0000DD5D0000}"/>
    <cellStyle name="40 % - Markeringsfarve6 3 2 4 2 2 3 2" xfId="33829" xr:uid="{00000000-0005-0000-0000-0000DE5D0000}"/>
    <cellStyle name="40 % - Markeringsfarve6 3 2 4 2 2 4" xfId="26827" xr:uid="{00000000-0005-0000-0000-0000DF5D0000}"/>
    <cellStyle name="40 % - Markeringsfarve6 3 2 4 2 3" xfId="9344" xr:uid="{00000000-0005-0000-0000-0000E05D0000}"/>
    <cellStyle name="40 % - Markeringsfarve6 3 2 4 2 3 2" xfId="17129" xr:uid="{00000000-0005-0000-0000-0000E15D0000}"/>
    <cellStyle name="40 % - Markeringsfarve6 3 2 4 2 3 2 2" xfId="35080" xr:uid="{00000000-0005-0000-0000-0000E25D0000}"/>
    <cellStyle name="40 % - Markeringsfarve6 3 2 4 2 3 3" xfId="28079" xr:uid="{00000000-0005-0000-0000-0000E35D0000}"/>
    <cellStyle name="40 % - Markeringsfarve6 3 2 4 2 4" xfId="15871" xr:uid="{00000000-0005-0000-0000-0000E45D0000}"/>
    <cellStyle name="40 % - Markeringsfarve6 3 2 4 2 4 2" xfId="33828" xr:uid="{00000000-0005-0000-0000-0000E55D0000}"/>
    <cellStyle name="40 % - Markeringsfarve6 3 2 4 2 5" xfId="26826" xr:uid="{00000000-0005-0000-0000-0000E65D0000}"/>
    <cellStyle name="40 % - Markeringsfarve6 3 2 4 3" xfId="7448" xr:uid="{00000000-0005-0000-0000-0000E75D0000}"/>
    <cellStyle name="40 % - Markeringsfarve6 3 2 4 3 2" xfId="10083" xr:uid="{00000000-0005-0000-0000-0000E85D0000}"/>
    <cellStyle name="40 % - Markeringsfarve6 3 2 4 3 2 2" xfId="17864" xr:uid="{00000000-0005-0000-0000-0000E95D0000}"/>
    <cellStyle name="40 % - Markeringsfarve6 3 2 4 3 2 2 2" xfId="35815" xr:uid="{00000000-0005-0000-0000-0000EA5D0000}"/>
    <cellStyle name="40 % - Markeringsfarve6 3 2 4 3 2 3" xfId="28814" xr:uid="{00000000-0005-0000-0000-0000EB5D0000}"/>
    <cellStyle name="40 % - Markeringsfarve6 3 2 4 3 3" xfId="15873" xr:uid="{00000000-0005-0000-0000-0000EC5D0000}"/>
    <cellStyle name="40 % - Markeringsfarve6 3 2 4 3 3 2" xfId="33830" xr:uid="{00000000-0005-0000-0000-0000ED5D0000}"/>
    <cellStyle name="40 % - Markeringsfarve6 3 2 4 3 4" xfId="26828" xr:uid="{00000000-0005-0000-0000-0000EE5D0000}"/>
    <cellStyle name="40 % - Markeringsfarve6 3 2 4 4" xfId="7449" xr:uid="{00000000-0005-0000-0000-0000EF5D0000}"/>
    <cellStyle name="40 % - Markeringsfarve6 3 2 4 4 2" xfId="11169" xr:uid="{00000000-0005-0000-0000-0000F05D0000}"/>
    <cellStyle name="40 % - Markeringsfarve6 3 2 4 4 2 2" xfId="18934" xr:uid="{00000000-0005-0000-0000-0000F15D0000}"/>
    <cellStyle name="40 % - Markeringsfarve6 3 2 4 4 2 2 2" xfId="36885" xr:uid="{00000000-0005-0000-0000-0000F25D0000}"/>
    <cellStyle name="40 % - Markeringsfarve6 3 2 4 4 2 3" xfId="29884" xr:uid="{00000000-0005-0000-0000-0000F35D0000}"/>
    <cellStyle name="40 % - Markeringsfarve6 3 2 4 4 3" xfId="15874" xr:uid="{00000000-0005-0000-0000-0000F45D0000}"/>
    <cellStyle name="40 % - Markeringsfarve6 3 2 4 4 3 2" xfId="33831" xr:uid="{00000000-0005-0000-0000-0000F55D0000}"/>
    <cellStyle name="40 % - Markeringsfarve6 3 2 4 4 4" xfId="26829" xr:uid="{00000000-0005-0000-0000-0000F65D0000}"/>
    <cellStyle name="40 % - Markeringsfarve6 3 2 4 5" xfId="8951" xr:uid="{00000000-0005-0000-0000-0000F75D0000}"/>
    <cellStyle name="40 % - Markeringsfarve6 3 2 4 5 2" xfId="16740" xr:uid="{00000000-0005-0000-0000-0000F85D0000}"/>
    <cellStyle name="40 % - Markeringsfarve6 3 2 4 5 2 2" xfId="34691" xr:uid="{00000000-0005-0000-0000-0000F95D0000}"/>
    <cellStyle name="40 % - Markeringsfarve6 3 2 4 5 3" xfId="27690" xr:uid="{00000000-0005-0000-0000-0000FA5D0000}"/>
    <cellStyle name="40 % - Markeringsfarve6 3 2 4 6" xfId="15870" xr:uid="{00000000-0005-0000-0000-0000FB5D0000}"/>
    <cellStyle name="40 % - Markeringsfarve6 3 2 4 6 2" xfId="33827" xr:uid="{00000000-0005-0000-0000-0000FC5D0000}"/>
    <cellStyle name="40 % - Markeringsfarve6 3 2 4 7" xfId="26825" xr:uid="{00000000-0005-0000-0000-0000FD5D0000}"/>
    <cellStyle name="40 % - Markeringsfarve6 3 2 5" xfId="7450" xr:uid="{00000000-0005-0000-0000-0000FE5D0000}"/>
    <cellStyle name="40 % - Markeringsfarve6 3 2 5 2" xfId="7451" xr:uid="{00000000-0005-0000-0000-0000FF5D0000}"/>
    <cellStyle name="40 % - Markeringsfarve6 3 2 5 2 2" xfId="7452" xr:uid="{00000000-0005-0000-0000-0000005E0000}"/>
    <cellStyle name="40 % - Markeringsfarve6 3 2 5 2 2 2" xfId="10924" xr:uid="{00000000-0005-0000-0000-0000015E0000}"/>
    <cellStyle name="40 % - Markeringsfarve6 3 2 5 2 2 2 2" xfId="18696" xr:uid="{00000000-0005-0000-0000-0000025E0000}"/>
    <cellStyle name="40 % - Markeringsfarve6 3 2 5 2 2 2 2 2" xfId="36647" xr:uid="{00000000-0005-0000-0000-0000035E0000}"/>
    <cellStyle name="40 % - Markeringsfarve6 3 2 5 2 2 2 3" xfId="29646" xr:uid="{00000000-0005-0000-0000-0000045E0000}"/>
    <cellStyle name="40 % - Markeringsfarve6 3 2 5 2 2 3" xfId="15877" xr:uid="{00000000-0005-0000-0000-0000055E0000}"/>
    <cellStyle name="40 % - Markeringsfarve6 3 2 5 2 2 3 2" xfId="33834" xr:uid="{00000000-0005-0000-0000-0000065E0000}"/>
    <cellStyle name="40 % - Markeringsfarve6 3 2 5 2 2 4" xfId="26832" xr:uid="{00000000-0005-0000-0000-0000075E0000}"/>
    <cellStyle name="40 % - Markeringsfarve6 3 2 5 2 3" xfId="9443" xr:uid="{00000000-0005-0000-0000-0000085E0000}"/>
    <cellStyle name="40 % - Markeringsfarve6 3 2 5 2 3 2" xfId="17228" xr:uid="{00000000-0005-0000-0000-0000095E0000}"/>
    <cellStyle name="40 % - Markeringsfarve6 3 2 5 2 3 2 2" xfId="35179" xr:uid="{00000000-0005-0000-0000-00000A5E0000}"/>
    <cellStyle name="40 % - Markeringsfarve6 3 2 5 2 3 3" xfId="28178" xr:uid="{00000000-0005-0000-0000-00000B5E0000}"/>
    <cellStyle name="40 % - Markeringsfarve6 3 2 5 2 4" xfId="15876" xr:uid="{00000000-0005-0000-0000-00000C5E0000}"/>
    <cellStyle name="40 % - Markeringsfarve6 3 2 5 2 4 2" xfId="33833" xr:uid="{00000000-0005-0000-0000-00000D5E0000}"/>
    <cellStyle name="40 % - Markeringsfarve6 3 2 5 2 5" xfId="26831" xr:uid="{00000000-0005-0000-0000-00000E5E0000}"/>
    <cellStyle name="40 % - Markeringsfarve6 3 2 5 3" xfId="7453" xr:uid="{00000000-0005-0000-0000-00000F5E0000}"/>
    <cellStyle name="40 % - Markeringsfarve6 3 2 5 3 2" xfId="10200" xr:uid="{00000000-0005-0000-0000-0000105E0000}"/>
    <cellStyle name="40 % - Markeringsfarve6 3 2 5 3 2 2" xfId="17981" xr:uid="{00000000-0005-0000-0000-0000115E0000}"/>
    <cellStyle name="40 % - Markeringsfarve6 3 2 5 3 2 2 2" xfId="35932" xr:uid="{00000000-0005-0000-0000-0000125E0000}"/>
    <cellStyle name="40 % - Markeringsfarve6 3 2 5 3 2 3" xfId="28931" xr:uid="{00000000-0005-0000-0000-0000135E0000}"/>
    <cellStyle name="40 % - Markeringsfarve6 3 2 5 3 3" xfId="15878" xr:uid="{00000000-0005-0000-0000-0000145E0000}"/>
    <cellStyle name="40 % - Markeringsfarve6 3 2 5 3 3 2" xfId="33835" xr:uid="{00000000-0005-0000-0000-0000155E0000}"/>
    <cellStyle name="40 % - Markeringsfarve6 3 2 5 3 4" xfId="26833" xr:uid="{00000000-0005-0000-0000-0000165E0000}"/>
    <cellStyle name="40 % - Markeringsfarve6 3 2 5 4" xfId="7454" xr:uid="{00000000-0005-0000-0000-0000175E0000}"/>
    <cellStyle name="40 % - Markeringsfarve6 3 2 5 4 2" xfId="11475" xr:uid="{00000000-0005-0000-0000-0000185E0000}"/>
    <cellStyle name="40 % - Markeringsfarve6 3 2 5 4 2 2" xfId="19233" xr:uid="{00000000-0005-0000-0000-0000195E0000}"/>
    <cellStyle name="40 % - Markeringsfarve6 3 2 5 4 2 2 2" xfId="37184" xr:uid="{00000000-0005-0000-0000-00001A5E0000}"/>
    <cellStyle name="40 % - Markeringsfarve6 3 2 5 4 2 3" xfId="30183" xr:uid="{00000000-0005-0000-0000-00001B5E0000}"/>
    <cellStyle name="40 % - Markeringsfarve6 3 2 5 4 3" xfId="15879" xr:uid="{00000000-0005-0000-0000-00001C5E0000}"/>
    <cellStyle name="40 % - Markeringsfarve6 3 2 5 4 3 2" xfId="33836" xr:uid="{00000000-0005-0000-0000-00001D5E0000}"/>
    <cellStyle name="40 % - Markeringsfarve6 3 2 5 4 4" xfId="26834" xr:uid="{00000000-0005-0000-0000-00001E5E0000}"/>
    <cellStyle name="40 % - Markeringsfarve6 3 2 5 5" xfId="8952" xr:uid="{00000000-0005-0000-0000-00001F5E0000}"/>
    <cellStyle name="40 % - Markeringsfarve6 3 2 5 5 2" xfId="16741" xr:uid="{00000000-0005-0000-0000-0000205E0000}"/>
    <cellStyle name="40 % - Markeringsfarve6 3 2 5 5 2 2" xfId="34692" xr:uid="{00000000-0005-0000-0000-0000215E0000}"/>
    <cellStyle name="40 % - Markeringsfarve6 3 2 5 5 3" xfId="27691" xr:uid="{00000000-0005-0000-0000-0000225E0000}"/>
    <cellStyle name="40 % - Markeringsfarve6 3 2 5 6" xfId="15875" xr:uid="{00000000-0005-0000-0000-0000235E0000}"/>
    <cellStyle name="40 % - Markeringsfarve6 3 2 5 6 2" xfId="33832" xr:uid="{00000000-0005-0000-0000-0000245E0000}"/>
    <cellStyle name="40 % - Markeringsfarve6 3 2 5 7" xfId="26830" xr:uid="{00000000-0005-0000-0000-0000255E0000}"/>
    <cellStyle name="40 % - Markeringsfarve6 3 2 6" xfId="7455" xr:uid="{00000000-0005-0000-0000-0000265E0000}"/>
    <cellStyle name="40 % - Markeringsfarve6 3 2 6 2" xfId="7456" xr:uid="{00000000-0005-0000-0000-0000275E0000}"/>
    <cellStyle name="40 % - Markeringsfarve6 3 2 6 2 2" xfId="7457" xr:uid="{00000000-0005-0000-0000-0000285E0000}"/>
    <cellStyle name="40 % - Markeringsfarve6 3 2 6 2 2 2" xfId="11081" xr:uid="{00000000-0005-0000-0000-0000295E0000}"/>
    <cellStyle name="40 % - Markeringsfarve6 3 2 6 2 2 2 2" xfId="18853" xr:uid="{00000000-0005-0000-0000-00002A5E0000}"/>
    <cellStyle name="40 % - Markeringsfarve6 3 2 6 2 2 2 2 2" xfId="36804" xr:uid="{00000000-0005-0000-0000-00002B5E0000}"/>
    <cellStyle name="40 % - Markeringsfarve6 3 2 6 2 2 2 3" xfId="29803" xr:uid="{00000000-0005-0000-0000-00002C5E0000}"/>
    <cellStyle name="40 % - Markeringsfarve6 3 2 6 2 2 3" xfId="15882" xr:uid="{00000000-0005-0000-0000-00002D5E0000}"/>
    <cellStyle name="40 % - Markeringsfarve6 3 2 6 2 2 3 2" xfId="33839" xr:uid="{00000000-0005-0000-0000-00002E5E0000}"/>
    <cellStyle name="40 % - Markeringsfarve6 3 2 6 2 2 4" xfId="26837" xr:uid="{00000000-0005-0000-0000-00002F5E0000}"/>
    <cellStyle name="40 % - Markeringsfarve6 3 2 6 2 3" xfId="9574" xr:uid="{00000000-0005-0000-0000-0000305E0000}"/>
    <cellStyle name="40 % - Markeringsfarve6 3 2 6 2 3 2" xfId="17359" xr:uid="{00000000-0005-0000-0000-0000315E0000}"/>
    <cellStyle name="40 % - Markeringsfarve6 3 2 6 2 3 2 2" xfId="35310" xr:uid="{00000000-0005-0000-0000-0000325E0000}"/>
    <cellStyle name="40 % - Markeringsfarve6 3 2 6 2 3 3" xfId="28309" xr:uid="{00000000-0005-0000-0000-0000335E0000}"/>
    <cellStyle name="40 % - Markeringsfarve6 3 2 6 2 4" xfId="15881" xr:uid="{00000000-0005-0000-0000-0000345E0000}"/>
    <cellStyle name="40 % - Markeringsfarve6 3 2 6 2 4 2" xfId="33838" xr:uid="{00000000-0005-0000-0000-0000355E0000}"/>
    <cellStyle name="40 % - Markeringsfarve6 3 2 6 2 5" xfId="26836" xr:uid="{00000000-0005-0000-0000-0000365E0000}"/>
    <cellStyle name="40 % - Markeringsfarve6 3 2 6 3" xfId="7458" xr:uid="{00000000-0005-0000-0000-0000375E0000}"/>
    <cellStyle name="40 % - Markeringsfarve6 3 2 6 3 2" xfId="10358" xr:uid="{00000000-0005-0000-0000-0000385E0000}"/>
    <cellStyle name="40 % - Markeringsfarve6 3 2 6 3 2 2" xfId="18139" xr:uid="{00000000-0005-0000-0000-0000395E0000}"/>
    <cellStyle name="40 % - Markeringsfarve6 3 2 6 3 2 2 2" xfId="36090" xr:uid="{00000000-0005-0000-0000-00003A5E0000}"/>
    <cellStyle name="40 % - Markeringsfarve6 3 2 6 3 2 3" xfId="29089" xr:uid="{00000000-0005-0000-0000-00003B5E0000}"/>
    <cellStyle name="40 % - Markeringsfarve6 3 2 6 3 3" xfId="15883" xr:uid="{00000000-0005-0000-0000-00003C5E0000}"/>
    <cellStyle name="40 % - Markeringsfarve6 3 2 6 3 3 2" xfId="33840" xr:uid="{00000000-0005-0000-0000-00003D5E0000}"/>
    <cellStyle name="40 % - Markeringsfarve6 3 2 6 3 4" xfId="26838" xr:uid="{00000000-0005-0000-0000-00003E5E0000}"/>
    <cellStyle name="40 % - Markeringsfarve6 3 2 6 4" xfId="7459" xr:uid="{00000000-0005-0000-0000-00003F5E0000}"/>
    <cellStyle name="40 % - Markeringsfarve6 3 2 6 4 2" xfId="11124" xr:uid="{00000000-0005-0000-0000-0000405E0000}"/>
    <cellStyle name="40 % - Markeringsfarve6 3 2 6 4 2 2" xfId="18892" xr:uid="{00000000-0005-0000-0000-0000415E0000}"/>
    <cellStyle name="40 % - Markeringsfarve6 3 2 6 4 2 2 2" xfId="36843" xr:uid="{00000000-0005-0000-0000-0000425E0000}"/>
    <cellStyle name="40 % - Markeringsfarve6 3 2 6 4 2 3" xfId="29842" xr:uid="{00000000-0005-0000-0000-0000435E0000}"/>
    <cellStyle name="40 % - Markeringsfarve6 3 2 6 4 3" xfId="15884" xr:uid="{00000000-0005-0000-0000-0000445E0000}"/>
    <cellStyle name="40 % - Markeringsfarve6 3 2 6 4 3 2" xfId="33841" xr:uid="{00000000-0005-0000-0000-0000455E0000}"/>
    <cellStyle name="40 % - Markeringsfarve6 3 2 6 4 4" xfId="26839" xr:uid="{00000000-0005-0000-0000-0000465E0000}"/>
    <cellStyle name="40 % - Markeringsfarve6 3 2 6 5" xfId="8953" xr:uid="{00000000-0005-0000-0000-0000475E0000}"/>
    <cellStyle name="40 % - Markeringsfarve6 3 2 6 5 2" xfId="16742" xr:uid="{00000000-0005-0000-0000-0000485E0000}"/>
    <cellStyle name="40 % - Markeringsfarve6 3 2 6 5 2 2" xfId="34693" xr:uid="{00000000-0005-0000-0000-0000495E0000}"/>
    <cellStyle name="40 % - Markeringsfarve6 3 2 6 5 3" xfId="27692" xr:uid="{00000000-0005-0000-0000-00004A5E0000}"/>
    <cellStyle name="40 % - Markeringsfarve6 3 2 6 6" xfId="15880" xr:uid="{00000000-0005-0000-0000-00004B5E0000}"/>
    <cellStyle name="40 % - Markeringsfarve6 3 2 6 6 2" xfId="33837" xr:uid="{00000000-0005-0000-0000-00004C5E0000}"/>
    <cellStyle name="40 % - Markeringsfarve6 3 2 6 7" xfId="26835" xr:uid="{00000000-0005-0000-0000-00004D5E0000}"/>
    <cellStyle name="40 % - Markeringsfarve6 3 2 7" xfId="7460" xr:uid="{00000000-0005-0000-0000-00004E5E0000}"/>
    <cellStyle name="40 % - Markeringsfarve6 3 2 7 2" xfId="7461" xr:uid="{00000000-0005-0000-0000-00004F5E0000}"/>
    <cellStyle name="40 % - Markeringsfarve6 3 2 7 2 2" xfId="10450" xr:uid="{00000000-0005-0000-0000-0000505E0000}"/>
    <cellStyle name="40 % - Markeringsfarve6 3 2 7 2 2 2" xfId="18222" xr:uid="{00000000-0005-0000-0000-0000515E0000}"/>
    <cellStyle name="40 % - Markeringsfarve6 3 2 7 2 2 2 2" xfId="36173" xr:uid="{00000000-0005-0000-0000-0000525E0000}"/>
    <cellStyle name="40 % - Markeringsfarve6 3 2 7 2 2 3" xfId="29172" xr:uid="{00000000-0005-0000-0000-0000535E0000}"/>
    <cellStyle name="40 % - Markeringsfarve6 3 2 7 2 3" xfId="15886" xr:uid="{00000000-0005-0000-0000-0000545E0000}"/>
    <cellStyle name="40 % - Markeringsfarve6 3 2 7 2 3 2" xfId="33843" xr:uid="{00000000-0005-0000-0000-0000555E0000}"/>
    <cellStyle name="40 % - Markeringsfarve6 3 2 7 2 4" xfId="26841" xr:uid="{00000000-0005-0000-0000-0000565E0000}"/>
    <cellStyle name="40 % - Markeringsfarve6 3 2 7 3" xfId="9043" xr:uid="{00000000-0005-0000-0000-0000575E0000}"/>
    <cellStyle name="40 % - Markeringsfarve6 3 2 7 3 2" xfId="16831" xr:uid="{00000000-0005-0000-0000-0000585E0000}"/>
    <cellStyle name="40 % - Markeringsfarve6 3 2 7 3 2 2" xfId="34782" xr:uid="{00000000-0005-0000-0000-0000595E0000}"/>
    <cellStyle name="40 % - Markeringsfarve6 3 2 7 3 3" xfId="27781" xr:uid="{00000000-0005-0000-0000-00005A5E0000}"/>
    <cellStyle name="40 % - Markeringsfarve6 3 2 7 4" xfId="15885" xr:uid="{00000000-0005-0000-0000-00005B5E0000}"/>
    <cellStyle name="40 % - Markeringsfarve6 3 2 7 4 2" xfId="33842" xr:uid="{00000000-0005-0000-0000-00005C5E0000}"/>
    <cellStyle name="40 % - Markeringsfarve6 3 2 7 5" xfId="26840" xr:uid="{00000000-0005-0000-0000-00005D5E0000}"/>
    <cellStyle name="40 % - Markeringsfarve6 3 2 8" xfId="7462" xr:uid="{00000000-0005-0000-0000-00005E5E0000}"/>
    <cellStyle name="40 % - Markeringsfarve6 3 2 8 2" xfId="9678" xr:uid="{00000000-0005-0000-0000-00005F5E0000}"/>
    <cellStyle name="40 % - Markeringsfarve6 3 2 8 2 2" xfId="17460" xr:uid="{00000000-0005-0000-0000-0000605E0000}"/>
    <cellStyle name="40 % - Markeringsfarve6 3 2 8 2 2 2" xfId="35411" xr:uid="{00000000-0005-0000-0000-0000615E0000}"/>
    <cellStyle name="40 % - Markeringsfarve6 3 2 8 2 3" xfId="28410" xr:uid="{00000000-0005-0000-0000-0000625E0000}"/>
    <cellStyle name="40 % - Markeringsfarve6 3 2 8 3" xfId="15887" xr:uid="{00000000-0005-0000-0000-0000635E0000}"/>
    <cellStyle name="40 % - Markeringsfarve6 3 2 8 3 2" xfId="33844" xr:uid="{00000000-0005-0000-0000-0000645E0000}"/>
    <cellStyle name="40 % - Markeringsfarve6 3 2 8 4" xfId="26842" xr:uid="{00000000-0005-0000-0000-0000655E0000}"/>
    <cellStyle name="40 % - Markeringsfarve6 3 2 9" xfId="7463" xr:uid="{00000000-0005-0000-0000-0000665E0000}"/>
    <cellStyle name="40 % - Markeringsfarve6 3 2 9 2" xfId="11567" xr:uid="{00000000-0005-0000-0000-0000675E0000}"/>
    <cellStyle name="40 % - Markeringsfarve6 3 2 9 2 2" xfId="19320" xr:uid="{00000000-0005-0000-0000-0000685E0000}"/>
    <cellStyle name="40 % - Markeringsfarve6 3 2 9 2 2 2" xfId="37271" xr:uid="{00000000-0005-0000-0000-0000695E0000}"/>
    <cellStyle name="40 % - Markeringsfarve6 3 2 9 2 3" xfId="30270" xr:uid="{00000000-0005-0000-0000-00006A5E0000}"/>
    <cellStyle name="40 % - Markeringsfarve6 3 2 9 3" xfId="15888" xr:uid="{00000000-0005-0000-0000-00006B5E0000}"/>
    <cellStyle name="40 % - Markeringsfarve6 3 2 9 3 2" xfId="33845" xr:uid="{00000000-0005-0000-0000-00006C5E0000}"/>
    <cellStyle name="40 % - Markeringsfarve6 3 2 9 4" xfId="26843" xr:uid="{00000000-0005-0000-0000-00006D5E0000}"/>
    <cellStyle name="40 % - Markeringsfarve6 3 3" xfId="7464" xr:uid="{00000000-0005-0000-0000-00006E5E0000}"/>
    <cellStyle name="40 % - Markeringsfarve6 3 3 10" xfId="8954" xr:uid="{00000000-0005-0000-0000-00006F5E0000}"/>
    <cellStyle name="40 % - Markeringsfarve6 3 3 10 2" xfId="16743" xr:uid="{00000000-0005-0000-0000-0000705E0000}"/>
    <cellStyle name="40 % - Markeringsfarve6 3 3 10 2 2" xfId="34694" xr:uid="{00000000-0005-0000-0000-0000715E0000}"/>
    <cellStyle name="40 % - Markeringsfarve6 3 3 10 3" xfId="27693" xr:uid="{00000000-0005-0000-0000-0000725E0000}"/>
    <cellStyle name="40 % - Markeringsfarve6 3 3 11" xfId="15889" xr:uid="{00000000-0005-0000-0000-0000735E0000}"/>
    <cellStyle name="40 % - Markeringsfarve6 3 3 11 2" xfId="33846" xr:uid="{00000000-0005-0000-0000-0000745E0000}"/>
    <cellStyle name="40 % - Markeringsfarve6 3 3 12" xfId="26844" xr:uid="{00000000-0005-0000-0000-0000755E0000}"/>
    <cellStyle name="40 % - Markeringsfarve6 3 3 2" xfId="7465" xr:uid="{00000000-0005-0000-0000-0000765E0000}"/>
    <cellStyle name="40 % - Markeringsfarve6 3 3 2 2" xfId="7466" xr:uid="{00000000-0005-0000-0000-0000775E0000}"/>
    <cellStyle name="40 % - Markeringsfarve6 3 3 2 2 2" xfId="7467" xr:uid="{00000000-0005-0000-0000-0000785E0000}"/>
    <cellStyle name="40 % - Markeringsfarve6 3 3 2 2 2 2" xfId="10608" xr:uid="{00000000-0005-0000-0000-0000795E0000}"/>
    <cellStyle name="40 % - Markeringsfarve6 3 3 2 2 2 2 2" xfId="18380" xr:uid="{00000000-0005-0000-0000-00007A5E0000}"/>
    <cellStyle name="40 % - Markeringsfarve6 3 3 2 2 2 2 2 2" xfId="36331" xr:uid="{00000000-0005-0000-0000-00007B5E0000}"/>
    <cellStyle name="40 % - Markeringsfarve6 3 3 2 2 2 2 3" xfId="29330" xr:uid="{00000000-0005-0000-0000-00007C5E0000}"/>
    <cellStyle name="40 % - Markeringsfarve6 3 3 2 2 2 3" xfId="15892" xr:uid="{00000000-0005-0000-0000-00007D5E0000}"/>
    <cellStyle name="40 % - Markeringsfarve6 3 3 2 2 2 3 2" xfId="33849" xr:uid="{00000000-0005-0000-0000-00007E5E0000}"/>
    <cellStyle name="40 % - Markeringsfarve6 3 3 2 2 2 4" xfId="26847" xr:uid="{00000000-0005-0000-0000-00007F5E0000}"/>
    <cellStyle name="40 % - Markeringsfarve6 3 3 2 2 3" xfId="9175" xr:uid="{00000000-0005-0000-0000-0000805E0000}"/>
    <cellStyle name="40 % - Markeringsfarve6 3 3 2 2 3 2" xfId="16963" xr:uid="{00000000-0005-0000-0000-0000815E0000}"/>
    <cellStyle name="40 % - Markeringsfarve6 3 3 2 2 3 2 2" xfId="34914" xr:uid="{00000000-0005-0000-0000-0000825E0000}"/>
    <cellStyle name="40 % - Markeringsfarve6 3 3 2 2 3 3" xfId="27913" xr:uid="{00000000-0005-0000-0000-0000835E0000}"/>
    <cellStyle name="40 % - Markeringsfarve6 3 3 2 2 4" xfId="15891" xr:uid="{00000000-0005-0000-0000-0000845E0000}"/>
    <cellStyle name="40 % - Markeringsfarve6 3 3 2 2 4 2" xfId="33848" xr:uid="{00000000-0005-0000-0000-0000855E0000}"/>
    <cellStyle name="40 % - Markeringsfarve6 3 3 2 2 5" xfId="26846" xr:uid="{00000000-0005-0000-0000-0000865E0000}"/>
    <cellStyle name="40 % - Markeringsfarve6 3 3 2 3" xfId="7468" xr:uid="{00000000-0005-0000-0000-0000875E0000}"/>
    <cellStyle name="40 % - Markeringsfarve6 3 3 2 3 2" xfId="9838" xr:uid="{00000000-0005-0000-0000-0000885E0000}"/>
    <cellStyle name="40 % - Markeringsfarve6 3 3 2 3 2 2" xfId="17620" xr:uid="{00000000-0005-0000-0000-0000895E0000}"/>
    <cellStyle name="40 % - Markeringsfarve6 3 3 2 3 2 2 2" xfId="35571" xr:uid="{00000000-0005-0000-0000-00008A5E0000}"/>
    <cellStyle name="40 % - Markeringsfarve6 3 3 2 3 2 3" xfId="28570" xr:uid="{00000000-0005-0000-0000-00008B5E0000}"/>
    <cellStyle name="40 % - Markeringsfarve6 3 3 2 3 3" xfId="15893" xr:uid="{00000000-0005-0000-0000-00008C5E0000}"/>
    <cellStyle name="40 % - Markeringsfarve6 3 3 2 3 3 2" xfId="33850" xr:uid="{00000000-0005-0000-0000-00008D5E0000}"/>
    <cellStyle name="40 % - Markeringsfarve6 3 3 2 3 4" xfId="26848" xr:uid="{00000000-0005-0000-0000-00008E5E0000}"/>
    <cellStyle name="40 % - Markeringsfarve6 3 3 2 4" xfId="7469" xr:uid="{00000000-0005-0000-0000-00008F5E0000}"/>
    <cellStyle name="40 % - Markeringsfarve6 3 3 2 4 2" xfId="11656" xr:uid="{00000000-0005-0000-0000-0000905E0000}"/>
    <cellStyle name="40 % - Markeringsfarve6 3 3 2 4 2 2" xfId="19403" xr:uid="{00000000-0005-0000-0000-0000915E0000}"/>
    <cellStyle name="40 % - Markeringsfarve6 3 3 2 4 2 2 2" xfId="37354" xr:uid="{00000000-0005-0000-0000-0000925E0000}"/>
    <cellStyle name="40 % - Markeringsfarve6 3 3 2 4 2 3" xfId="30353" xr:uid="{00000000-0005-0000-0000-0000935E0000}"/>
    <cellStyle name="40 % - Markeringsfarve6 3 3 2 4 3" xfId="15894" xr:uid="{00000000-0005-0000-0000-0000945E0000}"/>
    <cellStyle name="40 % - Markeringsfarve6 3 3 2 4 3 2" xfId="33851" xr:uid="{00000000-0005-0000-0000-0000955E0000}"/>
    <cellStyle name="40 % - Markeringsfarve6 3 3 2 4 4" xfId="26849" xr:uid="{00000000-0005-0000-0000-0000965E0000}"/>
    <cellStyle name="40 % - Markeringsfarve6 3 3 2 5" xfId="8955" xr:uid="{00000000-0005-0000-0000-0000975E0000}"/>
    <cellStyle name="40 % - Markeringsfarve6 3 3 2 5 2" xfId="16744" xr:uid="{00000000-0005-0000-0000-0000985E0000}"/>
    <cellStyle name="40 % - Markeringsfarve6 3 3 2 5 2 2" xfId="34695" xr:uid="{00000000-0005-0000-0000-0000995E0000}"/>
    <cellStyle name="40 % - Markeringsfarve6 3 3 2 5 3" xfId="27694" xr:uid="{00000000-0005-0000-0000-00009A5E0000}"/>
    <cellStyle name="40 % - Markeringsfarve6 3 3 2 6" xfId="15890" xr:uid="{00000000-0005-0000-0000-00009B5E0000}"/>
    <cellStyle name="40 % - Markeringsfarve6 3 3 2 6 2" xfId="33847" xr:uid="{00000000-0005-0000-0000-00009C5E0000}"/>
    <cellStyle name="40 % - Markeringsfarve6 3 3 2 7" xfId="26845" xr:uid="{00000000-0005-0000-0000-00009D5E0000}"/>
    <cellStyle name="40 % - Markeringsfarve6 3 3 3" xfId="7470" xr:uid="{00000000-0005-0000-0000-00009E5E0000}"/>
    <cellStyle name="40 % - Markeringsfarve6 3 3 3 2" xfId="7471" xr:uid="{00000000-0005-0000-0000-00009F5E0000}"/>
    <cellStyle name="40 % - Markeringsfarve6 3 3 3 2 2" xfId="7472" xr:uid="{00000000-0005-0000-0000-0000A05E0000}"/>
    <cellStyle name="40 % - Markeringsfarve6 3 3 3 2 2 2" xfId="10728" xr:uid="{00000000-0005-0000-0000-0000A15E0000}"/>
    <cellStyle name="40 % - Markeringsfarve6 3 3 3 2 2 2 2" xfId="18500" xr:uid="{00000000-0005-0000-0000-0000A25E0000}"/>
    <cellStyle name="40 % - Markeringsfarve6 3 3 3 2 2 2 2 2" xfId="36451" xr:uid="{00000000-0005-0000-0000-0000A35E0000}"/>
    <cellStyle name="40 % - Markeringsfarve6 3 3 3 2 2 2 3" xfId="29450" xr:uid="{00000000-0005-0000-0000-0000A45E0000}"/>
    <cellStyle name="40 % - Markeringsfarve6 3 3 3 2 2 3" xfId="15897" xr:uid="{00000000-0005-0000-0000-0000A55E0000}"/>
    <cellStyle name="40 % - Markeringsfarve6 3 3 3 2 2 3 2" xfId="33854" xr:uid="{00000000-0005-0000-0000-0000A65E0000}"/>
    <cellStyle name="40 % - Markeringsfarve6 3 3 3 2 2 4" xfId="26852" xr:uid="{00000000-0005-0000-0000-0000A75E0000}"/>
    <cellStyle name="40 % - Markeringsfarve6 3 3 3 2 3" xfId="9274" xr:uid="{00000000-0005-0000-0000-0000A85E0000}"/>
    <cellStyle name="40 % - Markeringsfarve6 3 3 3 2 3 2" xfId="17062" xr:uid="{00000000-0005-0000-0000-0000A95E0000}"/>
    <cellStyle name="40 % - Markeringsfarve6 3 3 3 2 3 2 2" xfId="35013" xr:uid="{00000000-0005-0000-0000-0000AA5E0000}"/>
    <cellStyle name="40 % - Markeringsfarve6 3 3 3 2 3 3" xfId="28012" xr:uid="{00000000-0005-0000-0000-0000AB5E0000}"/>
    <cellStyle name="40 % - Markeringsfarve6 3 3 3 2 4" xfId="15896" xr:uid="{00000000-0005-0000-0000-0000AC5E0000}"/>
    <cellStyle name="40 % - Markeringsfarve6 3 3 3 2 4 2" xfId="33853" xr:uid="{00000000-0005-0000-0000-0000AD5E0000}"/>
    <cellStyle name="40 % - Markeringsfarve6 3 3 3 2 5" xfId="26851" xr:uid="{00000000-0005-0000-0000-0000AE5E0000}"/>
    <cellStyle name="40 % - Markeringsfarve6 3 3 3 3" xfId="7473" xr:uid="{00000000-0005-0000-0000-0000AF5E0000}"/>
    <cellStyle name="40 % - Markeringsfarve6 3 3 3 3 2" xfId="9958" xr:uid="{00000000-0005-0000-0000-0000B05E0000}"/>
    <cellStyle name="40 % - Markeringsfarve6 3 3 3 3 2 2" xfId="17740" xr:uid="{00000000-0005-0000-0000-0000B15E0000}"/>
    <cellStyle name="40 % - Markeringsfarve6 3 3 3 3 2 2 2" xfId="35691" xr:uid="{00000000-0005-0000-0000-0000B25E0000}"/>
    <cellStyle name="40 % - Markeringsfarve6 3 3 3 3 2 3" xfId="28690" xr:uid="{00000000-0005-0000-0000-0000B35E0000}"/>
    <cellStyle name="40 % - Markeringsfarve6 3 3 3 3 3" xfId="15898" xr:uid="{00000000-0005-0000-0000-0000B45E0000}"/>
    <cellStyle name="40 % - Markeringsfarve6 3 3 3 3 3 2" xfId="33855" xr:uid="{00000000-0005-0000-0000-0000B55E0000}"/>
    <cellStyle name="40 % - Markeringsfarve6 3 3 3 3 4" xfId="26853" xr:uid="{00000000-0005-0000-0000-0000B65E0000}"/>
    <cellStyle name="40 % - Markeringsfarve6 3 3 3 4" xfId="7474" xr:uid="{00000000-0005-0000-0000-0000B75E0000}"/>
    <cellStyle name="40 % - Markeringsfarve6 3 3 3 4 2" xfId="11376" xr:uid="{00000000-0005-0000-0000-0000B85E0000}"/>
    <cellStyle name="40 % - Markeringsfarve6 3 3 3 4 2 2" xfId="19136" xr:uid="{00000000-0005-0000-0000-0000B95E0000}"/>
    <cellStyle name="40 % - Markeringsfarve6 3 3 3 4 2 2 2" xfId="37087" xr:uid="{00000000-0005-0000-0000-0000BA5E0000}"/>
    <cellStyle name="40 % - Markeringsfarve6 3 3 3 4 2 3" xfId="30086" xr:uid="{00000000-0005-0000-0000-0000BB5E0000}"/>
    <cellStyle name="40 % - Markeringsfarve6 3 3 3 4 3" xfId="15899" xr:uid="{00000000-0005-0000-0000-0000BC5E0000}"/>
    <cellStyle name="40 % - Markeringsfarve6 3 3 3 4 3 2" xfId="33856" xr:uid="{00000000-0005-0000-0000-0000BD5E0000}"/>
    <cellStyle name="40 % - Markeringsfarve6 3 3 3 4 4" xfId="26854" xr:uid="{00000000-0005-0000-0000-0000BE5E0000}"/>
    <cellStyle name="40 % - Markeringsfarve6 3 3 3 5" xfId="8956" xr:uid="{00000000-0005-0000-0000-0000BF5E0000}"/>
    <cellStyle name="40 % - Markeringsfarve6 3 3 3 5 2" xfId="16745" xr:uid="{00000000-0005-0000-0000-0000C05E0000}"/>
    <cellStyle name="40 % - Markeringsfarve6 3 3 3 5 2 2" xfId="34696" xr:uid="{00000000-0005-0000-0000-0000C15E0000}"/>
    <cellStyle name="40 % - Markeringsfarve6 3 3 3 5 3" xfId="27695" xr:uid="{00000000-0005-0000-0000-0000C25E0000}"/>
    <cellStyle name="40 % - Markeringsfarve6 3 3 3 6" xfId="15895" xr:uid="{00000000-0005-0000-0000-0000C35E0000}"/>
    <cellStyle name="40 % - Markeringsfarve6 3 3 3 6 2" xfId="33852" xr:uid="{00000000-0005-0000-0000-0000C45E0000}"/>
    <cellStyle name="40 % - Markeringsfarve6 3 3 3 7" xfId="26850" xr:uid="{00000000-0005-0000-0000-0000C55E0000}"/>
    <cellStyle name="40 % - Markeringsfarve6 3 3 4" xfId="7475" xr:uid="{00000000-0005-0000-0000-0000C65E0000}"/>
    <cellStyle name="40 % - Markeringsfarve6 3 3 4 2" xfId="7476" xr:uid="{00000000-0005-0000-0000-0000C75E0000}"/>
    <cellStyle name="40 % - Markeringsfarve6 3 3 4 2 2" xfId="7477" xr:uid="{00000000-0005-0000-0000-0000C85E0000}"/>
    <cellStyle name="40 % - Markeringsfarve6 3 3 4 2 2 2" xfId="10846" xr:uid="{00000000-0005-0000-0000-0000C95E0000}"/>
    <cellStyle name="40 % - Markeringsfarve6 3 3 4 2 2 2 2" xfId="18618" xr:uid="{00000000-0005-0000-0000-0000CA5E0000}"/>
    <cellStyle name="40 % - Markeringsfarve6 3 3 4 2 2 2 2 2" xfId="36569" xr:uid="{00000000-0005-0000-0000-0000CB5E0000}"/>
    <cellStyle name="40 % - Markeringsfarve6 3 3 4 2 2 2 3" xfId="29568" xr:uid="{00000000-0005-0000-0000-0000CC5E0000}"/>
    <cellStyle name="40 % - Markeringsfarve6 3 3 4 2 2 3" xfId="15902" xr:uid="{00000000-0005-0000-0000-0000CD5E0000}"/>
    <cellStyle name="40 % - Markeringsfarve6 3 3 4 2 2 3 2" xfId="33859" xr:uid="{00000000-0005-0000-0000-0000CE5E0000}"/>
    <cellStyle name="40 % - Markeringsfarve6 3 3 4 2 2 4" xfId="26857" xr:uid="{00000000-0005-0000-0000-0000CF5E0000}"/>
    <cellStyle name="40 % - Markeringsfarve6 3 3 4 2 3" xfId="9377" xr:uid="{00000000-0005-0000-0000-0000D05E0000}"/>
    <cellStyle name="40 % - Markeringsfarve6 3 3 4 2 3 2" xfId="17162" xr:uid="{00000000-0005-0000-0000-0000D15E0000}"/>
    <cellStyle name="40 % - Markeringsfarve6 3 3 4 2 3 2 2" xfId="35113" xr:uid="{00000000-0005-0000-0000-0000D25E0000}"/>
    <cellStyle name="40 % - Markeringsfarve6 3 3 4 2 3 3" xfId="28112" xr:uid="{00000000-0005-0000-0000-0000D35E0000}"/>
    <cellStyle name="40 % - Markeringsfarve6 3 3 4 2 4" xfId="15901" xr:uid="{00000000-0005-0000-0000-0000D45E0000}"/>
    <cellStyle name="40 % - Markeringsfarve6 3 3 4 2 4 2" xfId="33858" xr:uid="{00000000-0005-0000-0000-0000D55E0000}"/>
    <cellStyle name="40 % - Markeringsfarve6 3 3 4 2 5" xfId="26856" xr:uid="{00000000-0005-0000-0000-0000D65E0000}"/>
    <cellStyle name="40 % - Markeringsfarve6 3 3 4 3" xfId="7478" xr:uid="{00000000-0005-0000-0000-0000D75E0000}"/>
    <cellStyle name="40 % - Markeringsfarve6 3 3 4 3 2" xfId="10122" xr:uid="{00000000-0005-0000-0000-0000D85E0000}"/>
    <cellStyle name="40 % - Markeringsfarve6 3 3 4 3 2 2" xfId="17903" xr:uid="{00000000-0005-0000-0000-0000D95E0000}"/>
    <cellStyle name="40 % - Markeringsfarve6 3 3 4 3 2 2 2" xfId="35854" xr:uid="{00000000-0005-0000-0000-0000DA5E0000}"/>
    <cellStyle name="40 % - Markeringsfarve6 3 3 4 3 2 3" xfId="28853" xr:uid="{00000000-0005-0000-0000-0000DB5E0000}"/>
    <cellStyle name="40 % - Markeringsfarve6 3 3 4 3 3" xfId="15903" xr:uid="{00000000-0005-0000-0000-0000DC5E0000}"/>
    <cellStyle name="40 % - Markeringsfarve6 3 3 4 3 3 2" xfId="33860" xr:uid="{00000000-0005-0000-0000-0000DD5E0000}"/>
    <cellStyle name="40 % - Markeringsfarve6 3 3 4 3 4" xfId="26858" xr:uid="{00000000-0005-0000-0000-0000DE5E0000}"/>
    <cellStyle name="40 % - Markeringsfarve6 3 3 4 4" xfId="7479" xr:uid="{00000000-0005-0000-0000-0000DF5E0000}"/>
    <cellStyle name="40 % - Markeringsfarve6 3 3 4 4 2" xfId="11635" xr:uid="{00000000-0005-0000-0000-0000E05E0000}"/>
    <cellStyle name="40 % - Markeringsfarve6 3 3 4 4 2 2" xfId="19385" xr:uid="{00000000-0005-0000-0000-0000E15E0000}"/>
    <cellStyle name="40 % - Markeringsfarve6 3 3 4 4 2 2 2" xfId="37336" xr:uid="{00000000-0005-0000-0000-0000E25E0000}"/>
    <cellStyle name="40 % - Markeringsfarve6 3 3 4 4 2 3" xfId="30335" xr:uid="{00000000-0005-0000-0000-0000E35E0000}"/>
    <cellStyle name="40 % - Markeringsfarve6 3 3 4 4 3" xfId="15904" xr:uid="{00000000-0005-0000-0000-0000E45E0000}"/>
    <cellStyle name="40 % - Markeringsfarve6 3 3 4 4 3 2" xfId="33861" xr:uid="{00000000-0005-0000-0000-0000E55E0000}"/>
    <cellStyle name="40 % - Markeringsfarve6 3 3 4 4 4" xfId="26859" xr:uid="{00000000-0005-0000-0000-0000E65E0000}"/>
    <cellStyle name="40 % - Markeringsfarve6 3 3 4 5" xfId="8957" xr:uid="{00000000-0005-0000-0000-0000E75E0000}"/>
    <cellStyle name="40 % - Markeringsfarve6 3 3 4 5 2" xfId="16746" xr:uid="{00000000-0005-0000-0000-0000E85E0000}"/>
    <cellStyle name="40 % - Markeringsfarve6 3 3 4 5 2 2" xfId="34697" xr:uid="{00000000-0005-0000-0000-0000E95E0000}"/>
    <cellStyle name="40 % - Markeringsfarve6 3 3 4 5 3" xfId="27696" xr:uid="{00000000-0005-0000-0000-0000EA5E0000}"/>
    <cellStyle name="40 % - Markeringsfarve6 3 3 4 6" xfId="15900" xr:uid="{00000000-0005-0000-0000-0000EB5E0000}"/>
    <cellStyle name="40 % - Markeringsfarve6 3 3 4 6 2" xfId="33857" xr:uid="{00000000-0005-0000-0000-0000EC5E0000}"/>
    <cellStyle name="40 % - Markeringsfarve6 3 3 4 7" xfId="26855" xr:uid="{00000000-0005-0000-0000-0000ED5E0000}"/>
    <cellStyle name="40 % - Markeringsfarve6 3 3 5" xfId="7480" xr:uid="{00000000-0005-0000-0000-0000EE5E0000}"/>
    <cellStyle name="40 % - Markeringsfarve6 3 3 5 2" xfId="7481" xr:uid="{00000000-0005-0000-0000-0000EF5E0000}"/>
    <cellStyle name="40 % - Markeringsfarve6 3 3 5 2 2" xfId="7482" xr:uid="{00000000-0005-0000-0000-0000F05E0000}"/>
    <cellStyle name="40 % - Markeringsfarve6 3 3 5 2 2 2" xfId="10963" xr:uid="{00000000-0005-0000-0000-0000F15E0000}"/>
    <cellStyle name="40 % - Markeringsfarve6 3 3 5 2 2 2 2" xfId="18735" xr:uid="{00000000-0005-0000-0000-0000F25E0000}"/>
    <cellStyle name="40 % - Markeringsfarve6 3 3 5 2 2 2 2 2" xfId="36686" xr:uid="{00000000-0005-0000-0000-0000F35E0000}"/>
    <cellStyle name="40 % - Markeringsfarve6 3 3 5 2 2 2 3" xfId="29685" xr:uid="{00000000-0005-0000-0000-0000F45E0000}"/>
    <cellStyle name="40 % - Markeringsfarve6 3 3 5 2 2 3" xfId="15907" xr:uid="{00000000-0005-0000-0000-0000F55E0000}"/>
    <cellStyle name="40 % - Markeringsfarve6 3 3 5 2 2 3 2" xfId="33864" xr:uid="{00000000-0005-0000-0000-0000F65E0000}"/>
    <cellStyle name="40 % - Markeringsfarve6 3 3 5 2 2 4" xfId="26862" xr:uid="{00000000-0005-0000-0000-0000F75E0000}"/>
    <cellStyle name="40 % - Markeringsfarve6 3 3 5 2 3" xfId="9476" xr:uid="{00000000-0005-0000-0000-0000F85E0000}"/>
    <cellStyle name="40 % - Markeringsfarve6 3 3 5 2 3 2" xfId="17261" xr:uid="{00000000-0005-0000-0000-0000F95E0000}"/>
    <cellStyle name="40 % - Markeringsfarve6 3 3 5 2 3 2 2" xfId="35212" xr:uid="{00000000-0005-0000-0000-0000FA5E0000}"/>
    <cellStyle name="40 % - Markeringsfarve6 3 3 5 2 3 3" xfId="28211" xr:uid="{00000000-0005-0000-0000-0000FB5E0000}"/>
    <cellStyle name="40 % - Markeringsfarve6 3 3 5 2 4" xfId="15906" xr:uid="{00000000-0005-0000-0000-0000FC5E0000}"/>
    <cellStyle name="40 % - Markeringsfarve6 3 3 5 2 4 2" xfId="33863" xr:uid="{00000000-0005-0000-0000-0000FD5E0000}"/>
    <cellStyle name="40 % - Markeringsfarve6 3 3 5 2 5" xfId="26861" xr:uid="{00000000-0005-0000-0000-0000FE5E0000}"/>
    <cellStyle name="40 % - Markeringsfarve6 3 3 5 3" xfId="7483" xr:uid="{00000000-0005-0000-0000-0000FF5E0000}"/>
    <cellStyle name="40 % - Markeringsfarve6 3 3 5 3 2" xfId="10239" xr:uid="{00000000-0005-0000-0000-0000005F0000}"/>
    <cellStyle name="40 % - Markeringsfarve6 3 3 5 3 2 2" xfId="18020" xr:uid="{00000000-0005-0000-0000-0000015F0000}"/>
    <cellStyle name="40 % - Markeringsfarve6 3 3 5 3 2 2 2" xfId="35971" xr:uid="{00000000-0005-0000-0000-0000025F0000}"/>
    <cellStyle name="40 % - Markeringsfarve6 3 3 5 3 2 3" xfId="28970" xr:uid="{00000000-0005-0000-0000-0000035F0000}"/>
    <cellStyle name="40 % - Markeringsfarve6 3 3 5 3 3" xfId="15908" xr:uid="{00000000-0005-0000-0000-0000045F0000}"/>
    <cellStyle name="40 % - Markeringsfarve6 3 3 5 3 3 2" xfId="33865" xr:uid="{00000000-0005-0000-0000-0000055F0000}"/>
    <cellStyle name="40 % - Markeringsfarve6 3 3 5 3 4" xfId="26863" xr:uid="{00000000-0005-0000-0000-0000065F0000}"/>
    <cellStyle name="40 % - Markeringsfarve6 3 3 5 4" xfId="7484" xr:uid="{00000000-0005-0000-0000-0000075F0000}"/>
    <cellStyle name="40 % - Markeringsfarve6 3 3 5 4 2" xfId="11358" xr:uid="{00000000-0005-0000-0000-0000085F0000}"/>
    <cellStyle name="40 % - Markeringsfarve6 3 3 5 4 2 2" xfId="19120" xr:uid="{00000000-0005-0000-0000-0000095F0000}"/>
    <cellStyle name="40 % - Markeringsfarve6 3 3 5 4 2 2 2" xfId="37071" xr:uid="{00000000-0005-0000-0000-00000A5F0000}"/>
    <cellStyle name="40 % - Markeringsfarve6 3 3 5 4 2 3" xfId="30070" xr:uid="{00000000-0005-0000-0000-00000B5F0000}"/>
    <cellStyle name="40 % - Markeringsfarve6 3 3 5 4 3" xfId="15909" xr:uid="{00000000-0005-0000-0000-00000C5F0000}"/>
    <cellStyle name="40 % - Markeringsfarve6 3 3 5 4 3 2" xfId="33866" xr:uid="{00000000-0005-0000-0000-00000D5F0000}"/>
    <cellStyle name="40 % - Markeringsfarve6 3 3 5 4 4" xfId="26864" xr:uid="{00000000-0005-0000-0000-00000E5F0000}"/>
    <cellStyle name="40 % - Markeringsfarve6 3 3 5 5" xfId="8958" xr:uid="{00000000-0005-0000-0000-00000F5F0000}"/>
    <cellStyle name="40 % - Markeringsfarve6 3 3 5 5 2" xfId="16747" xr:uid="{00000000-0005-0000-0000-0000105F0000}"/>
    <cellStyle name="40 % - Markeringsfarve6 3 3 5 5 2 2" xfId="34698" xr:uid="{00000000-0005-0000-0000-0000115F0000}"/>
    <cellStyle name="40 % - Markeringsfarve6 3 3 5 5 3" xfId="27697" xr:uid="{00000000-0005-0000-0000-0000125F0000}"/>
    <cellStyle name="40 % - Markeringsfarve6 3 3 5 6" xfId="15905" xr:uid="{00000000-0005-0000-0000-0000135F0000}"/>
    <cellStyle name="40 % - Markeringsfarve6 3 3 5 6 2" xfId="33862" xr:uid="{00000000-0005-0000-0000-0000145F0000}"/>
    <cellStyle name="40 % - Markeringsfarve6 3 3 5 7" xfId="26860" xr:uid="{00000000-0005-0000-0000-0000155F0000}"/>
    <cellStyle name="40 % - Markeringsfarve6 3 3 6" xfId="7485" xr:uid="{00000000-0005-0000-0000-0000165F0000}"/>
    <cellStyle name="40 % - Markeringsfarve6 3 3 6 2" xfId="7486" xr:uid="{00000000-0005-0000-0000-0000175F0000}"/>
    <cellStyle name="40 % - Markeringsfarve6 3 3 6 2 2" xfId="7487" xr:uid="{00000000-0005-0000-0000-0000185F0000}"/>
    <cellStyle name="40 % - Markeringsfarve6 3 3 6 2 2 2" xfId="11082" xr:uid="{00000000-0005-0000-0000-0000195F0000}"/>
    <cellStyle name="40 % - Markeringsfarve6 3 3 6 2 2 2 2" xfId="18854" xr:uid="{00000000-0005-0000-0000-00001A5F0000}"/>
    <cellStyle name="40 % - Markeringsfarve6 3 3 6 2 2 2 2 2" xfId="36805" xr:uid="{00000000-0005-0000-0000-00001B5F0000}"/>
    <cellStyle name="40 % - Markeringsfarve6 3 3 6 2 2 2 3" xfId="29804" xr:uid="{00000000-0005-0000-0000-00001C5F0000}"/>
    <cellStyle name="40 % - Markeringsfarve6 3 3 6 2 2 3" xfId="15912" xr:uid="{00000000-0005-0000-0000-00001D5F0000}"/>
    <cellStyle name="40 % - Markeringsfarve6 3 3 6 2 2 3 2" xfId="33869" xr:uid="{00000000-0005-0000-0000-00001E5F0000}"/>
    <cellStyle name="40 % - Markeringsfarve6 3 3 6 2 2 4" xfId="26867" xr:uid="{00000000-0005-0000-0000-00001F5F0000}"/>
    <cellStyle name="40 % - Markeringsfarve6 3 3 6 2 3" xfId="9575" xr:uid="{00000000-0005-0000-0000-0000205F0000}"/>
    <cellStyle name="40 % - Markeringsfarve6 3 3 6 2 3 2" xfId="17360" xr:uid="{00000000-0005-0000-0000-0000215F0000}"/>
    <cellStyle name="40 % - Markeringsfarve6 3 3 6 2 3 2 2" xfId="35311" xr:uid="{00000000-0005-0000-0000-0000225F0000}"/>
    <cellStyle name="40 % - Markeringsfarve6 3 3 6 2 3 3" xfId="28310" xr:uid="{00000000-0005-0000-0000-0000235F0000}"/>
    <cellStyle name="40 % - Markeringsfarve6 3 3 6 2 4" xfId="15911" xr:uid="{00000000-0005-0000-0000-0000245F0000}"/>
    <cellStyle name="40 % - Markeringsfarve6 3 3 6 2 4 2" xfId="33868" xr:uid="{00000000-0005-0000-0000-0000255F0000}"/>
    <cellStyle name="40 % - Markeringsfarve6 3 3 6 2 5" xfId="26866" xr:uid="{00000000-0005-0000-0000-0000265F0000}"/>
    <cellStyle name="40 % - Markeringsfarve6 3 3 6 3" xfId="7488" xr:uid="{00000000-0005-0000-0000-0000275F0000}"/>
    <cellStyle name="40 % - Markeringsfarve6 3 3 6 3 2" xfId="10359" xr:uid="{00000000-0005-0000-0000-0000285F0000}"/>
    <cellStyle name="40 % - Markeringsfarve6 3 3 6 3 2 2" xfId="18140" xr:uid="{00000000-0005-0000-0000-0000295F0000}"/>
    <cellStyle name="40 % - Markeringsfarve6 3 3 6 3 2 2 2" xfId="36091" xr:uid="{00000000-0005-0000-0000-00002A5F0000}"/>
    <cellStyle name="40 % - Markeringsfarve6 3 3 6 3 2 3" xfId="29090" xr:uid="{00000000-0005-0000-0000-00002B5F0000}"/>
    <cellStyle name="40 % - Markeringsfarve6 3 3 6 3 3" xfId="15913" xr:uid="{00000000-0005-0000-0000-00002C5F0000}"/>
    <cellStyle name="40 % - Markeringsfarve6 3 3 6 3 3 2" xfId="33870" xr:uid="{00000000-0005-0000-0000-00002D5F0000}"/>
    <cellStyle name="40 % - Markeringsfarve6 3 3 6 3 4" xfId="26868" xr:uid="{00000000-0005-0000-0000-00002E5F0000}"/>
    <cellStyle name="40 % - Markeringsfarve6 3 3 6 4" xfId="7489" xr:uid="{00000000-0005-0000-0000-00002F5F0000}"/>
    <cellStyle name="40 % - Markeringsfarve6 3 3 6 4 2" xfId="11593" xr:uid="{00000000-0005-0000-0000-0000305F0000}"/>
    <cellStyle name="40 % - Markeringsfarve6 3 3 6 4 2 2" xfId="19345" xr:uid="{00000000-0005-0000-0000-0000315F0000}"/>
    <cellStyle name="40 % - Markeringsfarve6 3 3 6 4 2 2 2" xfId="37296" xr:uid="{00000000-0005-0000-0000-0000325F0000}"/>
    <cellStyle name="40 % - Markeringsfarve6 3 3 6 4 2 3" xfId="30295" xr:uid="{00000000-0005-0000-0000-0000335F0000}"/>
    <cellStyle name="40 % - Markeringsfarve6 3 3 6 4 3" xfId="15914" xr:uid="{00000000-0005-0000-0000-0000345F0000}"/>
    <cellStyle name="40 % - Markeringsfarve6 3 3 6 4 3 2" xfId="33871" xr:uid="{00000000-0005-0000-0000-0000355F0000}"/>
    <cellStyle name="40 % - Markeringsfarve6 3 3 6 4 4" xfId="26869" xr:uid="{00000000-0005-0000-0000-0000365F0000}"/>
    <cellStyle name="40 % - Markeringsfarve6 3 3 6 5" xfId="8959" xr:uid="{00000000-0005-0000-0000-0000375F0000}"/>
    <cellStyle name="40 % - Markeringsfarve6 3 3 6 5 2" xfId="16748" xr:uid="{00000000-0005-0000-0000-0000385F0000}"/>
    <cellStyle name="40 % - Markeringsfarve6 3 3 6 5 2 2" xfId="34699" xr:uid="{00000000-0005-0000-0000-0000395F0000}"/>
    <cellStyle name="40 % - Markeringsfarve6 3 3 6 5 3" xfId="27698" xr:uid="{00000000-0005-0000-0000-00003A5F0000}"/>
    <cellStyle name="40 % - Markeringsfarve6 3 3 6 6" xfId="15910" xr:uid="{00000000-0005-0000-0000-00003B5F0000}"/>
    <cellStyle name="40 % - Markeringsfarve6 3 3 6 6 2" xfId="33867" xr:uid="{00000000-0005-0000-0000-00003C5F0000}"/>
    <cellStyle name="40 % - Markeringsfarve6 3 3 6 7" xfId="26865" xr:uid="{00000000-0005-0000-0000-00003D5F0000}"/>
    <cellStyle name="40 % - Markeringsfarve6 3 3 7" xfId="7490" xr:uid="{00000000-0005-0000-0000-00003E5F0000}"/>
    <cellStyle name="40 % - Markeringsfarve6 3 3 7 2" xfId="7491" xr:uid="{00000000-0005-0000-0000-00003F5F0000}"/>
    <cellStyle name="40 % - Markeringsfarve6 3 3 7 2 2" xfId="10489" xr:uid="{00000000-0005-0000-0000-0000405F0000}"/>
    <cellStyle name="40 % - Markeringsfarve6 3 3 7 2 2 2" xfId="18261" xr:uid="{00000000-0005-0000-0000-0000415F0000}"/>
    <cellStyle name="40 % - Markeringsfarve6 3 3 7 2 2 2 2" xfId="36212" xr:uid="{00000000-0005-0000-0000-0000425F0000}"/>
    <cellStyle name="40 % - Markeringsfarve6 3 3 7 2 2 3" xfId="29211" xr:uid="{00000000-0005-0000-0000-0000435F0000}"/>
    <cellStyle name="40 % - Markeringsfarve6 3 3 7 2 3" xfId="15916" xr:uid="{00000000-0005-0000-0000-0000445F0000}"/>
    <cellStyle name="40 % - Markeringsfarve6 3 3 7 2 3 2" xfId="33873" xr:uid="{00000000-0005-0000-0000-0000455F0000}"/>
    <cellStyle name="40 % - Markeringsfarve6 3 3 7 2 4" xfId="26871" xr:uid="{00000000-0005-0000-0000-0000465F0000}"/>
    <cellStyle name="40 % - Markeringsfarve6 3 3 7 3" xfId="9076" xr:uid="{00000000-0005-0000-0000-0000475F0000}"/>
    <cellStyle name="40 % - Markeringsfarve6 3 3 7 3 2" xfId="16864" xr:uid="{00000000-0005-0000-0000-0000485F0000}"/>
    <cellStyle name="40 % - Markeringsfarve6 3 3 7 3 2 2" xfId="34815" xr:uid="{00000000-0005-0000-0000-0000495F0000}"/>
    <cellStyle name="40 % - Markeringsfarve6 3 3 7 3 3" xfId="27814" xr:uid="{00000000-0005-0000-0000-00004A5F0000}"/>
    <cellStyle name="40 % - Markeringsfarve6 3 3 7 4" xfId="15915" xr:uid="{00000000-0005-0000-0000-00004B5F0000}"/>
    <cellStyle name="40 % - Markeringsfarve6 3 3 7 4 2" xfId="33872" xr:uid="{00000000-0005-0000-0000-00004C5F0000}"/>
    <cellStyle name="40 % - Markeringsfarve6 3 3 7 5" xfId="26870" xr:uid="{00000000-0005-0000-0000-00004D5F0000}"/>
    <cellStyle name="40 % - Markeringsfarve6 3 3 8" xfId="7492" xr:uid="{00000000-0005-0000-0000-00004E5F0000}"/>
    <cellStyle name="40 % - Markeringsfarve6 3 3 8 2" xfId="9717" xr:uid="{00000000-0005-0000-0000-00004F5F0000}"/>
    <cellStyle name="40 % - Markeringsfarve6 3 3 8 2 2" xfId="17499" xr:uid="{00000000-0005-0000-0000-0000505F0000}"/>
    <cellStyle name="40 % - Markeringsfarve6 3 3 8 2 2 2" xfId="35450" xr:uid="{00000000-0005-0000-0000-0000515F0000}"/>
    <cellStyle name="40 % - Markeringsfarve6 3 3 8 2 3" xfId="28449" xr:uid="{00000000-0005-0000-0000-0000525F0000}"/>
    <cellStyle name="40 % - Markeringsfarve6 3 3 8 3" xfId="15917" xr:uid="{00000000-0005-0000-0000-0000535F0000}"/>
    <cellStyle name="40 % - Markeringsfarve6 3 3 8 3 2" xfId="33874" xr:uid="{00000000-0005-0000-0000-0000545F0000}"/>
    <cellStyle name="40 % - Markeringsfarve6 3 3 8 4" xfId="26872" xr:uid="{00000000-0005-0000-0000-0000555F0000}"/>
    <cellStyle name="40 % - Markeringsfarve6 3 3 9" xfId="7493" xr:uid="{00000000-0005-0000-0000-0000565F0000}"/>
    <cellStyle name="40 % - Markeringsfarve6 3 3 9 2" xfId="11461" xr:uid="{00000000-0005-0000-0000-0000575F0000}"/>
    <cellStyle name="40 % - Markeringsfarve6 3 3 9 2 2" xfId="19219" xr:uid="{00000000-0005-0000-0000-0000585F0000}"/>
    <cellStyle name="40 % - Markeringsfarve6 3 3 9 2 2 2" xfId="37170" xr:uid="{00000000-0005-0000-0000-0000595F0000}"/>
    <cellStyle name="40 % - Markeringsfarve6 3 3 9 2 3" xfId="30169" xr:uid="{00000000-0005-0000-0000-00005A5F0000}"/>
    <cellStyle name="40 % - Markeringsfarve6 3 3 9 3" xfId="15918" xr:uid="{00000000-0005-0000-0000-00005B5F0000}"/>
    <cellStyle name="40 % - Markeringsfarve6 3 3 9 3 2" xfId="33875" xr:uid="{00000000-0005-0000-0000-00005C5F0000}"/>
    <cellStyle name="40 % - Markeringsfarve6 3 3 9 4" xfId="26873" xr:uid="{00000000-0005-0000-0000-00005D5F0000}"/>
    <cellStyle name="40 % - Markeringsfarve6 3 4" xfId="7494" xr:uid="{00000000-0005-0000-0000-00005E5F0000}"/>
    <cellStyle name="40 % - Markeringsfarve6 3 4 2" xfId="7495" xr:uid="{00000000-0005-0000-0000-00005F5F0000}"/>
    <cellStyle name="40 % - Markeringsfarve6 3 4 2 2" xfId="7496" xr:uid="{00000000-0005-0000-0000-0000605F0000}"/>
    <cellStyle name="40 % - Markeringsfarve6 3 4 2 2 2" xfId="10530" xr:uid="{00000000-0005-0000-0000-0000615F0000}"/>
    <cellStyle name="40 % - Markeringsfarve6 3 4 2 2 2 2" xfId="18302" xr:uid="{00000000-0005-0000-0000-0000625F0000}"/>
    <cellStyle name="40 % - Markeringsfarve6 3 4 2 2 2 2 2" xfId="36253" xr:uid="{00000000-0005-0000-0000-0000635F0000}"/>
    <cellStyle name="40 % - Markeringsfarve6 3 4 2 2 2 3" xfId="29252" xr:uid="{00000000-0005-0000-0000-0000645F0000}"/>
    <cellStyle name="40 % - Markeringsfarve6 3 4 2 2 3" xfId="15921" xr:uid="{00000000-0005-0000-0000-0000655F0000}"/>
    <cellStyle name="40 % - Markeringsfarve6 3 4 2 2 3 2" xfId="33878" xr:uid="{00000000-0005-0000-0000-0000665F0000}"/>
    <cellStyle name="40 % - Markeringsfarve6 3 4 2 2 4" xfId="26876" xr:uid="{00000000-0005-0000-0000-0000675F0000}"/>
    <cellStyle name="40 % - Markeringsfarve6 3 4 2 3" xfId="9109" xr:uid="{00000000-0005-0000-0000-0000685F0000}"/>
    <cellStyle name="40 % - Markeringsfarve6 3 4 2 3 2" xfId="16897" xr:uid="{00000000-0005-0000-0000-0000695F0000}"/>
    <cellStyle name="40 % - Markeringsfarve6 3 4 2 3 2 2" xfId="34848" xr:uid="{00000000-0005-0000-0000-00006A5F0000}"/>
    <cellStyle name="40 % - Markeringsfarve6 3 4 2 3 3" xfId="27847" xr:uid="{00000000-0005-0000-0000-00006B5F0000}"/>
    <cellStyle name="40 % - Markeringsfarve6 3 4 2 4" xfId="15920" xr:uid="{00000000-0005-0000-0000-00006C5F0000}"/>
    <cellStyle name="40 % - Markeringsfarve6 3 4 2 4 2" xfId="33877" xr:uid="{00000000-0005-0000-0000-00006D5F0000}"/>
    <cellStyle name="40 % - Markeringsfarve6 3 4 2 5" xfId="26875" xr:uid="{00000000-0005-0000-0000-00006E5F0000}"/>
    <cellStyle name="40 % - Markeringsfarve6 3 4 3" xfId="7497" xr:uid="{00000000-0005-0000-0000-00006F5F0000}"/>
    <cellStyle name="40 % - Markeringsfarve6 3 4 3 2" xfId="9760" xr:uid="{00000000-0005-0000-0000-0000705F0000}"/>
    <cellStyle name="40 % - Markeringsfarve6 3 4 3 2 2" xfId="17542" xr:uid="{00000000-0005-0000-0000-0000715F0000}"/>
    <cellStyle name="40 % - Markeringsfarve6 3 4 3 2 2 2" xfId="35493" xr:uid="{00000000-0005-0000-0000-0000725F0000}"/>
    <cellStyle name="40 % - Markeringsfarve6 3 4 3 2 3" xfId="28492" xr:uid="{00000000-0005-0000-0000-0000735F0000}"/>
    <cellStyle name="40 % - Markeringsfarve6 3 4 3 3" xfId="15922" xr:uid="{00000000-0005-0000-0000-0000745F0000}"/>
    <cellStyle name="40 % - Markeringsfarve6 3 4 3 3 2" xfId="33879" xr:uid="{00000000-0005-0000-0000-0000755F0000}"/>
    <cellStyle name="40 % - Markeringsfarve6 3 4 3 4" xfId="26877" xr:uid="{00000000-0005-0000-0000-0000765F0000}"/>
    <cellStyle name="40 % - Markeringsfarve6 3 4 4" xfId="7498" xr:uid="{00000000-0005-0000-0000-0000775F0000}"/>
    <cellStyle name="40 % - Markeringsfarve6 3 4 4 2" xfId="11318" xr:uid="{00000000-0005-0000-0000-0000785F0000}"/>
    <cellStyle name="40 % - Markeringsfarve6 3 4 4 2 2" xfId="19082" xr:uid="{00000000-0005-0000-0000-0000795F0000}"/>
    <cellStyle name="40 % - Markeringsfarve6 3 4 4 2 2 2" xfId="37033" xr:uid="{00000000-0005-0000-0000-00007A5F0000}"/>
    <cellStyle name="40 % - Markeringsfarve6 3 4 4 2 3" xfId="30032" xr:uid="{00000000-0005-0000-0000-00007B5F0000}"/>
    <cellStyle name="40 % - Markeringsfarve6 3 4 4 3" xfId="15923" xr:uid="{00000000-0005-0000-0000-00007C5F0000}"/>
    <cellStyle name="40 % - Markeringsfarve6 3 4 4 3 2" xfId="33880" xr:uid="{00000000-0005-0000-0000-00007D5F0000}"/>
    <cellStyle name="40 % - Markeringsfarve6 3 4 4 4" xfId="26878" xr:uid="{00000000-0005-0000-0000-00007E5F0000}"/>
    <cellStyle name="40 % - Markeringsfarve6 3 4 5" xfId="8960" xr:uid="{00000000-0005-0000-0000-00007F5F0000}"/>
    <cellStyle name="40 % - Markeringsfarve6 3 4 5 2" xfId="16749" xr:uid="{00000000-0005-0000-0000-0000805F0000}"/>
    <cellStyle name="40 % - Markeringsfarve6 3 4 5 2 2" xfId="34700" xr:uid="{00000000-0005-0000-0000-0000815F0000}"/>
    <cellStyle name="40 % - Markeringsfarve6 3 4 5 3" xfId="27699" xr:uid="{00000000-0005-0000-0000-0000825F0000}"/>
    <cellStyle name="40 % - Markeringsfarve6 3 4 6" xfId="15919" xr:uid="{00000000-0005-0000-0000-0000835F0000}"/>
    <cellStyle name="40 % - Markeringsfarve6 3 4 6 2" xfId="33876" xr:uid="{00000000-0005-0000-0000-0000845F0000}"/>
    <cellStyle name="40 % - Markeringsfarve6 3 4 7" xfId="26874" xr:uid="{00000000-0005-0000-0000-0000855F0000}"/>
    <cellStyle name="40 % - Markeringsfarve6 3 5" xfId="7499" xr:uid="{00000000-0005-0000-0000-0000865F0000}"/>
    <cellStyle name="40 % - Markeringsfarve6 3 5 2" xfId="7500" xr:uid="{00000000-0005-0000-0000-0000875F0000}"/>
    <cellStyle name="40 % - Markeringsfarve6 3 5 2 2" xfId="7501" xr:uid="{00000000-0005-0000-0000-0000885F0000}"/>
    <cellStyle name="40 % - Markeringsfarve6 3 5 2 2 2" xfId="10726" xr:uid="{00000000-0005-0000-0000-0000895F0000}"/>
    <cellStyle name="40 % - Markeringsfarve6 3 5 2 2 2 2" xfId="18498" xr:uid="{00000000-0005-0000-0000-00008A5F0000}"/>
    <cellStyle name="40 % - Markeringsfarve6 3 5 2 2 2 2 2" xfId="36449" xr:uid="{00000000-0005-0000-0000-00008B5F0000}"/>
    <cellStyle name="40 % - Markeringsfarve6 3 5 2 2 2 3" xfId="29448" xr:uid="{00000000-0005-0000-0000-00008C5F0000}"/>
    <cellStyle name="40 % - Markeringsfarve6 3 5 2 2 3" xfId="15926" xr:uid="{00000000-0005-0000-0000-00008D5F0000}"/>
    <cellStyle name="40 % - Markeringsfarve6 3 5 2 2 3 2" xfId="33883" xr:uid="{00000000-0005-0000-0000-00008E5F0000}"/>
    <cellStyle name="40 % - Markeringsfarve6 3 5 2 2 4" xfId="26881" xr:uid="{00000000-0005-0000-0000-00008F5F0000}"/>
    <cellStyle name="40 % - Markeringsfarve6 3 5 2 3" xfId="9272" xr:uid="{00000000-0005-0000-0000-0000905F0000}"/>
    <cellStyle name="40 % - Markeringsfarve6 3 5 2 3 2" xfId="17060" xr:uid="{00000000-0005-0000-0000-0000915F0000}"/>
    <cellStyle name="40 % - Markeringsfarve6 3 5 2 3 2 2" xfId="35011" xr:uid="{00000000-0005-0000-0000-0000925F0000}"/>
    <cellStyle name="40 % - Markeringsfarve6 3 5 2 3 3" xfId="28010" xr:uid="{00000000-0005-0000-0000-0000935F0000}"/>
    <cellStyle name="40 % - Markeringsfarve6 3 5 2 4" xfId="15925" xr:uid="{00000000-0005-0000-0000-0000945F0000}"/>
    <cellStyle name="40 % - Markeringsfarve6 3 5 2 4 2" xfId="33882" xr:uid="{00000000-0005-0000-0000-0000955F0000}"/>
    <cellStyle name="40 % - Markeringsfarve6 3 5 2 5" xfId="26880" xr:uid="{00000000-0005-0000-0000-0000965F0000}"/>
    <cellStyle name="40 % - Markeringsfarve6 3 5 3" xfId="7502" xr:uid="{00000000-0005-0000-0000-0000975F0000}"/>
    <cellStyle name="40 % - Markeringsfarve6 3 5 3 2" xfId="9956" xr:uid="{00000000-0005-0000-0000-0000985F0000}"/>
    <cellStyle name="40 % - Markeringsfarve6 3 5 3 2 2" xfId="17738" xr:uid="{00000000-0005-0000-0000-0000995F0000}"/>
    <cellStyle name="40 % - Markeringsfarve6 3 5 3 2 2 2" xfId="35689" xr:uid="{00000000-0005-0000-0000-00009A5F0000}"/>
    <cellStyle name="40 % - Markeringsfarve6 3 5 3 2 3" xfId="28688" xr:uid="{00000000-0005-0000-0000-00009B5F0000}"/>
    <cellStyle name="40 % - Markeringsfarve6 3 5 3 3" xfId="15927" xr:uid="{00000000-0005-0000-0000-00009C5F0000}"/>
    <cellStyle name="40 % - Markeringsfarve6 3 5 3 3 2" xfId="33884" xr:uid="{00000000-0005-0000-0000-00009D5F0000}"/>
    <cellStyle name="40 % - Markeringsfarve6 3 5 3 4" xfId="26882" xr:uid="{00000000-0005-0000-0000-00009E5F0000}"/>
    <cellStyle name="40 % - Markeringsfarve6 3 5 4" xfId="7503" xr:uid="{00000000-0005-0000-0000-00009F5F0000}"/>
    <cellStyle name="40 % - Markeringsfarve6 3 5 4 2" xfId="11521" xr:uid="{00000000-0005-0000-0000-0000A05F0000}"/>
    <cellStyle name="40 % - Markeringsfarve6 3 5 4 2 2" xfId="19275" xr:uid="{00000000-0005-0000-0000-0000A15F0000}"/>
    <cellStyle name="40 % - Markeringsfarve6 3 5 4 2 2 2" xfId="37226" xr:uid="{00000000-0005-0000-0000-0000A25F0000}"/>
    <cellStyle name="40 % - Markeringsfarve6 3 5 4 2 3" xfId="30225" xr:uid="{00000000-0005-0000-0000-0000A35F0000}"/>
    <cellStyle name="40 % - Markeringsfarve6 3 5 4 3" xfId="15928" xr:uid="{00000000-0005-0000-0000-0000A45F0000}"/>
    <cellStyle name="40 % - Markeringsfarve6 3 5 4 3 2" xfId="33885" xr:uid="{00000000-0005-0000-0000-0000A55F0000}"/>
    <cellStyle name="40 % - Markeringsfarve6 3 5 4 4" xfId="26883" xr:uid="{00000000-0005-0000-0000-0000A65F0000}"/>
    <cellStyle name="40 % - Markeringsfarve6 3 5 5" xfId="8961" xr:uid="{00000000-0005-0000-0000-0000A75F0000}"/>
    <cellStyle name="40 % - Markeringsfarve6 3 5 5 2" xfId="16750" xr:uid="{00000000-0005-0000-0000-0000A85F0000}"/>
    <cellStyle name="40 % - Markeringsfarve6 3 5 5 2 2" xfId="34701" xr:uid="{00000000-0005-0000-0000-0000A95F0000}"/>
    <cellStyle name="40 % - Markeringsfarve6 3 5 5 3" xfId="27700" xr:uid="{00000000-0005-0000-0000-0000AA5F0000}"/>
    <cellStyle name="40 % - Markeringsfarve6 3 5 6" xfId="15924" xr:uid="{00000000-0005-0000-0000-0000AB5F0000}"/>
    <cellStyle name="40 % - Markeringsfarve6 3 5 6 2" xfId="33881" xr:uid="{00000000-0005-0000-0000-0000AC5F0000}"/>
    <cellStyle name="40 % - Markeringsfarve6 3 5 7" xfId="26879" xr:uid="{00000000-0005-0000-0000-0000AD5F0000}"/>
    <cellStyle name="40 % - Markeringsfarve6 3 6" xfId="7504" xr:uid="{00000000-0005-0000-0000-0000AE5F0000}"/>
    <cellStyle name="40 % - Markeringsfarve6 3 6 2" xfId="7505" xr:uid="{00000000-0005-0000-0000-0000AF5F0000}"/>
    <cellStyle name="40 % - Markeringsfarve6 3 6 2 2" xfId="7506" xr:uid="{00000000-0005-0000-0000-0000B05F0000}"/>
    <cellStyle name="40 % - Markeringsfarve6 3 6 2 2 2" xfId="10768" xr:uid="{00000000-0005-0000-0000-0000B15F0000}"/>
    <cellStyle name="40 % - Markeringsfarve6 3 6 2 2 2 2" xfId="18540" xr:uid="{00000000-0005-0000-0000-0000B25F0000}"/>
    <cellStyle name="40 % - Markeringsfarve6 3 6 2 2 2 2 2" xfId="36491" xr:uid="{00000000-0005-0000-0000-0000B35F0000}"/>
    <cellStyle name="40 % - Markeringsfarve6 3 6 2 2 2 3" xfId="29490" xr:uid="{00000000-0005-0000-0000-0000B45F0000}"/>
    <cellStyle name="40 % - Markeringsfarve6 3 6 2 2 3" xfId="15931" xr:uid="{00000000-0005-0000-0000-0000B55F0000}"/>
    <cellStyle name="40 % - Markeringsfarve6 3 6 2 2 3 2" xfId="33888" xr:uid="{00000000-0005-0000-0000-0000B65F0000}"/>
    <cellStyle name="40 % - Markeringsfarve6 3 6 2 2 4" xfId="26886" xr:uid="{00000000-0005-0000-0000-0000B75F0000}"/>
    <cellStyle name="40 % - Markeringsfarve6 3 6 2 3" xfId="9311" xr:uid="{00000000-0005-0000-0000-0000B85F0000}"/>
    <cellStyle name="40 % - Markeringsfarve6 3 6 2 3 2" xfId="17096" xr:uid="{00000000-0005-0000-0000-0000B95F0000}"/>
    <cellStyle name="40 % - Markeringsfarve6 3 6 2 3 2 2" xfId="35047" xr:uid="{00000000-0005-0000-0000-0000BA5F0000}"/>
    <cellStyle name="40 % - Markeringsfarve6 3 6 2 3 3" xfId="28046" xr:uid="{00000000-0005-0000-0000-0000BB5F0000}"/>
    <cellStyle name="40 % - Markeringsfarve6 3 6 2 4" xfId="15930" xr:uid="{00000000-0005-0000-0000-0000BC5F0000}"/>
    <cellStyle name="40 % - Markeringsfarve6 3 6 2 4 2" xfId="33887" xr:uid="{00000000-0005-0000-0000-0000BD5F0000}"/>
    <cellStyle name="40 % - Markeringsfarve6 3 6 2 5" xfId="26885" xr:uid="{00000000-0005-0000-0000-0000BE5F0000}"/>
    <cellStyle name="40 % - Markeringsfarve6 3 6 3" xfId="7507" xr:uid="{00000000-0005-0000-0000-0000BF5F0000}"/>
    <cellStyle name="40 % - Markeringsfarve6 3 6 3 2" xfId="10044" xr:uid="{00000000-0005-0000-0000-0000C05F0000}"/>
    <cellStyle name="40 % - Markeringsfarve6 3 6 3 2 2" xfId="17825" xr:uid="{00000000-0005-0000-0000-0000C15F0000}"/>
    <cellStyle name="40 % - Markeringsfarve6 3 6 3 2 2 2" xfId="35776" xr:uid="{00000000-0005-0000-0000-0000C25F0000}"/>
    <cellStyle name="40 % - Markeringsfarve6 3 6 3 2 3" xfId="28775" xr:uid="{00000000-0005-0000-0000-0000C35F0000}"/>
    <cellStyle name="40 % - Markeringsfarve6 3 6 3 3" xfId="15932" xr:uid="{00000000-0005-0000-0000-0000C45F0000}"/>
    <cellStyle name="40 % - Markeringsfarve6 3 6 3 3 2" xfId="33889" xr:uid="{00000000-0005-0000-0000-0000C55F0000}"/>
    <cellStyle name="40 % - Markeringsfarve6 3 6 3 4" xfId="26887" xr:uid="{00000000-0005-0000-0000-0000C65F0000}"/>
    <cellStyle name="40 % - Markeringsfarve6 3 6 4" xfId="7508" xr:uid="{00000000-0005-0000-0000-0000C75F0000}"/>
    <cellStyle name="40 % - Markeringsfarve6 3 6 4 2" xfId="11171" xr:uid="{00000000-0005-0000-0000-0000C85F0000}"/>
    <cellStyle name="40 % - Markeringsfarve6 3 6 4 2 2" xfId="18936" xr:uid="{00000000-0005-0000-0000-0000C95F0000}"/>
    <cellStyle name="40 % - Markeringsfarve6 3 6 4 2 2 2" xfId="36887" xr:uid="{00000000-0005-0000-0000-0000CA5F0000}"/>
    <cellStyle name="40 % - Markeringsfarve6 3 6 4 2 3" xfId="29886" xr:uid="{00000000-0005-0000-0000-0000CB5F0000}"/>
    <cellStyle name="40 % - Markeringsfarve6 3 6 4 3" xfId="15933" xr:uid="{00000000-0005-0000-0000-0000CC5F0000}"/>
    <cellStyle name="40 % - Markeringsfarve6 3 6 4 3 2" xfId="33890" xr:uid="{00000000-0005-0000-0000-0000CD5F0000}"/>
    <cellStyle name="40 % - Markeringsfarve6 3 6 4 4" xfId="26888" xr:uid="{00000000-0005-0000-0000-0000CE5F0000}"/>
    <cellStyle name="40 % - Markeringsfarve6 3 6 5" xfId="8962" xr:uid="{00000000-0005-0000-0000-0000CF5F0000}"/>
    <cellStyle name="40 % - Markeringsfarve6 3 6 5 2" xfId="16751" xr:uid="{00000000-0005-0000-0000-0000D05F0000}"/>
    <cellStyle name="40 % - Markeringsfarve6 3 6 5 2 2" xfId="34702" xr:uid="{00000000-0005-0000-0000-0000D15F0000}"/>
    <cellStyle name="40 % - Markeringsfarve6 3 6 5 3" xfId="27701" xr:uid="{00000000-0005-0000-0000-0000D25F0000}"/>
    <cellStyle name="40 % - Markeringsfarve6 3 6 6" xfId="15929" xr:uid="{00000000-0005-0000-0000-0000D35F0000}"/>
    <cellStyle name="40 % - Markeringsfarve6 3 6 6 2" xfId="33886" xr:uid="{00000000-0005-0000-0000-0000D45F0000}"/>
    <cellStyle name="40 % - Markeringsfarve6 3 6 7" xfId="26884" xr:uid="{00000000-0005-0000-0000-0000D55F0000}"/>
    <cellStyle name="40 % - Markeringsfarve6 3 7" xfId="7509" xr:uid="{00000000-0005-0000-0000-0000D65F0000}"/>
    <cellStyle name="40 % - Markeringsfarve6 3 7 2" xfId="7510" xr:uid="{00000000-0005-0000-0000-0000D75F0000}"/>
    <cellStyle name="40 % - Markeringsfarve6 3 7 2 2" xfId="7511" xr:uid="{00000000-0005-0000-0000-0000D85F0000}"/>
    <cellStyle name="40 % - Markeringsfarve6 3 7 2 2 2" xfId="10885" xr:uid="{00000000-0005-0000-0000-0000D95F0000}"/>
    <cellStyle name="40 % - Markeringsfarve6 3 7 2 2 2 2" xfId="18657" xr:uid="{00000000-0005-0000-0000-0000DA5F0000}"/>
    <cellStyle name="40 % - Markeringsfarve6 3 7 2 2 2 2 2" xfId="36608" xr:uid="{00000000-0005-0000-0000-0000DB5F0000}"/>
    <cellStyle name="40 % - Markeringsfarve6 3 7 2 2 2 3" xfId="29607" xr:uid="{00000000-0005-0000-0000-0000DC5F0000}"/>
    <cellStyle name="40 % - Markeringsfarve6 3 7 2 2 3" xfId="15936" xr:uid="{00000000-0005-0000-0000-0000DD5F0000}"/>
    <cellStyle name="40 % - Markeringsfarve6 3 7 2 2 3 2" xfId="33893" xr:uid="{00000000-0005-0000-0000-0000DE5F0000}"/>
    <cellStyle name="40 % - Markeringsfarve6 3 7 2 2 4" xfId="26891" xr:uid="{00000000-0005-0000-0000-0000DF5F0000}"/>
    <cellStyle name="40 % - Markeringsfarve6 3 7 2 3" xfId="9410" xr:uid="{00000000-0005-0000-0000-0000E05F0000}"/>
    <cellStyle name="40 % - Markeringsfarve6 3 7 2 3 2" xfId="17195" xr:uid="{00000000-0005-0000-0000-0000E15F0000}"/>
    <cellStyle name="40 % - Markeringsfarve6 3 7 2 3 2 2" xfId="35146" xr:uid="{00000000-0005-0000-0000-0000E25F0000}"/>
    <cellStyle name="40 % - Markeringsfarve6 3 7 2 3 3" xfId="28145" xr:uid="{00000000-0005-0000-0000-0000E35F0000}"/>
    <cellStyle name="40 % - Markeringsfarve6 3 7 2 4" xfId="15935" xr:uid="{00000000-0005-0000-0000-0000E45F0000}"/>
    <cellStyle name="40 % - Markeringsfarve6 3 7 2 4 2" xfId="33892" xr:uid="{00000000-0005-0000-0000-0000E55F0000}"/>
    <cellStyle name="40 % - Markeringsfarve6 3 7 2 5" xfId="26890" xr:uid="{00000000-0005-0000-0000-0000E65F0000}"/>
    <cellStyle name="40 % - Markeringsfarve6 3 7 3" xfId="7512" xr:uid="{00000000-0005-0000-0000-0000E75F0000}"/>
    <cellStyle name="40 % - Markeringsfarve6 3 7 3 2" xfId="10161" xr:uid="{00000000-0005-0000-0000-0000E85F0000}"/>
    <cellStyle name="40 % - Markeringsfarve6 3 7 3 2 2" xfId="17942" xr:uid="{00000000-0005-0000-0000-0000E95F0000}"/>
    <cellStyle name="40 % - Markeringsfarve6 3 7 3 2 2 2" xfId="35893" xr:uid="{00000000-0005-0000-0000-0000EA5F0000}"/>
    <cellStyle name="40 % - Markeringsfarve6 3 7 3 2 3" xfId="28892" xr:uid="{00000000-0005-0000-0000-0000EB5F0000}"/>
    <cellStyle name="40 % - Markeringsfarve6 3 7 3 3" xfId="15937" xr:uid="{00000000-0005-0000-0000-0000EC5F0000}"/>
    <cellStyle name="40 % - Markeringsfarve6 3 7 3 3 2" xfId="33894" xr:uid="{00000000-0005-0000-0000-0000ED5F0000}"/>
    <cellStyle name="40 % - Markeringsfarve6 3 7 3 4" xfId="26892" xr:uid="{00000000-0005-0000-0000-0000EE5F0000}"/>
    <cellStyle name="40 % - Markeringsfarve6 3 7 4" xfId="7513" xr:uid="{00000000-0005-0000-0000-0000EF5F0000}"/>
    <cellStyle name="40 % - Markeringsfarve6 3 7 4 2" xfId="11503" xr:uid="{00000000-0005-0000-0000-0000F05F0000}"/>
    <cellStyle name="40 % - Markeringsfarve6 3 7 4 2 2" xfId="19260" xr:uid="{00000000-0005-0000-0000-0000F15F0000}"/>
    <cellStyle name="40 % - Markeringsfarve6 3 7 4 2 2 2" xfId="37211" xr:uid="{00000000-0005-0000-0000-0000F25F0000}"/>
    <cellStyle name="40 % - Markeringsfarve6 3 7 4 2 3" xfId="30210" xr:uid="{00000000-0005-0000-0000-0000F35F0000}"/>
    <cellStyle name="40 % - Markeringsfarve6 3 7 4 3" xfId="15938" xr:uid="{00000000-0005-0000-0000-0000F45F0000}"/>
    <cellStyle name="40 % - Markeringsfarve6 3 7 4 3 2" xfId="33895" xr:uid="{00000000-0005-0000-0000-0000F55F0000}"/>
    <cellStyle name="40 % - Markeringsfarve6 3 7 4 4" xfId="26893" xr:uid="{00000000-0005-0000-0000-0000F65F0000}"/>
    <cellStyle name="40 % - Markeringsfarve6 3 7 5" xfId="8963" xr:uid="{00000000-0005-0000-0000-0000F75F0000}"/>
    <cellStyle name="40 % - Markeringsfarve6 3 7 5 2" xfId="16752" xr:uid="{00000000-0005-0000-0000-0000F85F0000}"/>
    <cellStyle name="40 % - Markeringsfarve6 3 7 5 2 2" xfId="34703" xr:uid="{00000000-0005-0000-0000-0000F95F0000}"/>
    <cellStyle name="40 % - Markeringsfarve6 3 7 5 3" xfId="27702" xr:uid="{00000000-0005-0000-0000-0000FA5F0000}"/>
    <cellStyle name="40 % - Markeringsfarve6 3 7 6" xfId="15934" xr:uid="{00000000-0005-0000-0000-0000FB5F0000}"/>
    <cellStyle name="40 % - Markeringsfarve6 3 7 6 2" xfId="33891" xr:uid="{00000000-0005-0000-0000-0000FC5F0000}"/>
    <cellStyle name="40 % - Markeringsfarve6 3 7 7" xfId="26889" xr:uid="{00000000-0005-0000-0000-0000FD5F0000}"/>
    <cellStyle name="40 % - Markeringsfarve6 3 8" xfId="7514" xr:uid="{00000000-0005-0000-0000-0000FE5F0000}"/>
    <cellStyle name="40 % - Markeringsfarve6 3 8 2" xfId="7515" xr:uid="{00000000-0005-0000-0000-0000FF5F0000}"/>
    <cellStyle name="40 % - Markeringsfarve6 3 8 2 2" xfId="7516" xr:uid="{00000000-0005-0000-0000-000000600000}"/>
    <cellStyle name="40 % - Markeringsfarve6 3 8 2 2 2" xfId="11080" xr:uid="{00000000-0005-0000-0000-000001600000}"/>
    <cellStyle name="40 % - Markeringsfarve6 3 8 2 2 2 2" xfId="18852" xr:uid="{00000000-0005-0000-0000-000002600000}"/>
    <cellStyle name="40 % - Markeringsfarve6 3 8 2 2 2 2 2" xfId="36803" xr:uid="{00000000-0005-0000-0000-000003600000}"/>
    <cellStyle name="40 % - Markeringsfarve6 3 8 2 2 2 3" xfId="29802" xr:uid="{00000000-0005-0000-0000-000004600000}"/>
    <cellStyle name="40 % - Markeringsfarve6 3 8 2 2 3" xfId="15941" xr:uid="{00000000-0005-0000-0000-000005600000}"/>
    <cellStyle name="40 % - Markeringsfarve6 3 8 2 2 3 2" xfId="33898" xr:uid="{00000000-0005-0000-0000-000006600000}"/>
    <cellStyle name="40 % - Markeringsfarve6 3 8 2 2 4" xfId="26896" xr:uid="{00000000-0005-0000-0000-000007600000}"/>
    <cellStyle name="40 % - Markeringsfarve6 3 8 2 3" xfId="9573" xr:uid="{00000000-0005-0000-0000-000008600000}"/>
    <cellStyle name="40 % - Markeringsfarve6 3 8 2 3 2" xfId="17358" xr:uid="{00000000-0005-0000-0000-000009600000}"/>
    <cellStyle name="40 % - Markeringsfarve6 3 8 2 3 2 2" xfId="35309" xr:uid="{00000000-0005-0000-0000-00000A600000}"/>
    <cellStyle name="40 % - Markeringsfarve6 3 8 2 3 3" xfId="28308" xr:uid="{00000000-0005-0000-0000-00000B600000}"/>
    <cellStyle name="40 % - Markeringsfarve6 3 8 2 4" xfId="15940" xr:uid="{00000000-0005-0000-0000-00000C600000}"/>
    <cellStyle name="40 % - Markeringsfarve6 3 8 2 4 2" xfId="33897" xr:uid="{00000000-0005-0000-0000-00000D600000}"/>
    <cellStyle name="40 % - Markeringsfarve6 3 8 2 5" xfId="26895" xr:uid="{00000000-0005-0000-0000-00000E600000}"/>
    <cellStyle name="40 % - Markeringsfarve6 3 8 3" xfId="7517" xr:uid="{00000000-0005-0000-0000-00000F600000}"/>
    <cellStyle name="40 % - Markeringsfarve6 3 8 3 2" xfId="10357" xr:uid="{00000000-0005-0000-0000-000010600000}"/>
    <cellStyle name="40 % - Markeringsfarve6 3 8 3 2 2" xfId="18138" xr:uid="{00000000-0005-0000-0000-000011600000}"/>
    <cellStyle name="40 % - Markeringsfarve6 3 8 3 2 2 2" xfId="36089" xr:uid="{00000000-0005-0000-0000-000012600000}"/>
    <cellStyle name="40 % - Markeringsfarve6 3 8 3 2 3" xfId="29088" xr:uid="{00000000-0005-0000-0000-000013600000}"/>
    <cellStyle name="40 % - Markeringsfarve6 3 8 3 3" xfId="15942" xr:uid="{00000000-0005-0000-0000-000014600000}"/>
    <cellStyle name="40 % - Markeringsfarve6 3 8 3 3 2" xfId="33899" xr:uid="{00000000-0005-0000-0000-000015600000}"/>
    <cellStyle name="40 % - Markeringsfarve6 3 8 3 4" xfId="26897" xr:uid="{00000000-0005-0000-0000-000016600000}"/>
    <cellStyle name="40 % - Markeringsfarve6 3 8 4" xfId="7518" xr:uid="{00000000-0005-0000-0000-000017600000}"/>
    <cellStyle name="40 % - Markeringsfarve6 3 8 4 2" xfId="11154" xr:uid="{00000000-0005-0000-0000-000018600000}"/>
    <cellStyle name="40 % - Markeringsfarve6 3 8 4 2 2" xfId="18921" xr:uid="{00000000-0005-0000-0000-000019600000}"/>
    <cellStyle name="40 % - Markeringsfarve6 3 8 4 2 2 2" xfId="36872" xr:uid="{00000000-0005-0000-0000-00001A600000}"/>
    <cellStyle name="40 % - Markeringsfarve6 3 8 4 2 3" xfId="29871" xr:uid="{00000000-0005-0000-0000-00001B600000}"/>
    <cellStyle name="40 % - Markeringsfarve6 3 8 4 3" xfId="15943" xr:uid="{00000000-0005-0000-0000-00001C600000}"/>
    <cellStyle name="40 % - Markeringsfarve6 3 8 4 3 2" xfId="33900" xr:uid="{00000000-0005-0000-0000-00001D600000}"/>
    <cellStyle name="40 % - Markeringsfarve6 3 8 4 4" xfId="26898" xr:uid="{00000000-0005-0000-0000-00001E600000}"/>
    <cellStyle name="40 % - Markeringsfarve6 3 8 5" xfId="8964" xr:uid="{00000000-0005-0000-0000-00001F600000}"/>
    <cellStyle name="40 % - Markeringsfarve6 3 8 5 2" xfId="16753" xr:uid="{00000000-0005-0000-0000-000020600000}"/>
    <cellStyle name="40 % - Markeringsfarve6 3 8 5 2 2" xfId="34704" xr:uid="{00000000-0005-0000-0000-000021600000}"/>
    <cellStyle name="40 % - Markeringsfarve6 3 8 5 3" xfId="27703" xr:uid="{00000000-0005-0000-0000-000022600000}"/>
    <cellStyle name="40 % - Markeringsfarve6 3 8 6" xfId="15939" xr:uid="{00000000-0005-0000-0000-000023600000}"/>
    <cellStyle name="40 % - Markeringsfarve6 3 8 6 2" xfId="33896" xr:uid="{00000000-0005-0000-0000-000024600000}"/>
    <cellStyle name="40 % - Markeringsfarve6 3 8 7" xfId="26894" xr:uid="{00000000-0005-0000-0000-000025600000}"/>
    <cellStyle name="40 % - Markeringsfarve6 3 9" xfId="7519" xr:uid="{00000000-0005-0000-0000-000026600000}"/>
    <cellStyle name="40 % - Markeringsfarve6 3 9 2" xfId="7520" xr:uid="{00000000-0005-0000-0000-000027600000}"/>
    <cellStyle name="40 % - Markeringsfarve6 3 9 2 2" xfId="10411" xr:uid="{00000000-0005-0000-0000-000028600000}"/>
    <cellStyle name="40 % - Markeringsfarve6 3 9 2 2 2" xfId="18183" xr:uid="{00000000-0005-0000-0000-000029600000}"/>
    <cellStyle name="40 % - Markeringsfarve6 3 9 2 2 2 2" xfId="36134" xr:uid="{00000000-0005-0000-0000-00002A600000}"/>
    <cellStyle name="40 % - Markeringsfarve6 3 9 2 2 3" xfId="29133" xr:uid="{00000000-0005-0000-0000-00002B600000}"/>
    <cellStyle name="40 % - Markeringsfarve6 3 9 2 3" xfId="15945" xr:uid="{00000000-0005-0000-0000-00002C600000}"/>
    <cellStyle name="40 % - Markeringsfarve6 3 9 2 3 2" xfId="33902" xr:uid="{00000000-0005-0000-0000-00002D600000}"/>
    <cellStyle name="40 % - Markeringsfarve6 3 9 2 4" xfId="26900" xr:uid="{00000000-0005-0000-0000-00002E600000}"/>
    <cellStyle name="40 % - Markeringsfarve6 3 9 3" xfId="9010" xr:uid="{00000000-0005-0000-0000-00002F600000}"/>
    <cellStyle name="40 % - Markeringsfarve6 3 9 3 2" xfId="16798" xr:uid="{00000000-0005-0000-0000-000030600000}"/>
    <cellStyle name="40 % - Markeringsfarve6 3 9 3 2 2" xfId="34749" xr:uid="{00000000-0005-0000-0000-000031600000}"/>
    <cellStyle name="40 % - Markeringsfarve6 3 9 3 3" xfId="27748" xr:uid="{00000000-0005-0000-0000-000032600000}"/>
    <cellStyle name="40 % - Markeringsfarve6 3 9 4" xfId="15944" xr:uid="{00000000-0005-0000-0000-000033600000}"/>
    <cellStyle name="40 % - Markeringsfarve6 3 9 4 2" xfId="33901" xr:uid="{00000000-0005-0000-0000-000034600000}"/>
    <cellStyle name="40 % - Markeringsfarve6 3 9 5" xfId="26899" xr:uid="{00000000-0005-0000-0000-000035600000}"/>
    <cellStyle name="40 % - Markeringsfarve6 4" xfId="3021" xr:uid="{00000000-0005-0000-0000-000036600000}"/>
    <cellStyle name="40 % - Markeringsfarve6 4 10" xfId="8965" xr:uid="{00000000-0005-0000-0000-000037600000}"/>
    <cellStyle name="40 % - Markeringsfarve6 4 10 2" xfId="16754" xr:uid="{00000000-0005-0000-0000-000038600000}"/>
    <cellStyle name="40 % - Markeringsfarve6 4 10 2 2" xfId="34705" xr:uid="{00000000-0005-0000-0000-000039600000}"/>
    <cellStyle name="40 % - Markeringsfarve6 4 10 3" xfId="27704" xr:uid="{00000000-0005-0000-0000-00003A600000}"/>
    <cellStyle name="40 % - Markeringsfarve6 4 11" xfId="15946" xr:uid="{00000000-0005-0000-0000-00003B600000}"/>
    <cellStyle name="40 % - Markeringsfarve6 4 11 2" xfId="33903" xr:uid="{00000000-0005-0000-0000-00003C600000}"/>
    <cellStyle name="40 % - Markeringsfarve6 4 12" xfId="7521" xr:uid="{00000000-0005-0000-0000-00003D600000}"/>
    <cellStyle name="40 % - Markeringsfarve6 4 12 2" xfId="26901" xr:uid="{00000000-0005-0000-0000-00003E600000}"/>
    <cellStyle name="40 % - Markeringsfarve6 4 13" xfId="22399" xr:uid="{00000000-0005-0000-0000-00003F600000}"/>
    <cellStyle name="40 % - Markeringsfarve6 4 2" xfId="3022" xr:uid="{00000000-0005-0000-0000-000040600000}"/>
    <cellStyle name="40 % - Markeringsfarve6 4 2 2" xfId="7523" xr:uid="{00000000-0005-0000-0000-000041600000}"/>
    <cellStyle name="40 % - Markeringsfarve6 4 2 2 2" xfId="7524" xr:uid="{00000000-0005-0000-0000-000042600000}"/>
    <cellStyle name="40 % - Markeringsfarve6 4 2 2 2 2" xfId="10555" xr:uid="{00000000-0005-0000-0000-000043600000}"/>
    <cellStyle name="40 % - Markeringsfarve6 4 2 2 2 2 2" xfId="18327" xr:uid="{00000000-0005-0000-0000-000044600000}"/>
    <cellStyle name="40 % - Markeringsfarve6 4 2 2 2 2 2 2" xfId="36278" xr:uid="{00000000-0005-0000-0000-000045600000}"/>
    <cellStyle name="40 % - Markeringsfarve6 4 2 2 2 2 3" xfId="29277" xr:uid="{00000000-0005-0000-0000-000046600000}"/>
    <cellStyle name="40 % - Markeringsfarve6 4 2 2 2 3" xfId="15949" xr:uid="{00000000-0005-0000-0000-000047600000}"/>
    <cellStyle name="40 % - Markeringsfarve6 4 2 2 2 3 2" xfId="33906" xr:uid="{00000000-0005-0000-0000-000048600000}"/>
    <cellStyle name="40 % - Markeringsfarve6 4 2 2 2 4" xfId="26904" xr:uid="{00000000-0005-0000-0000-000049600000}"/>
    <cellStyle name="40 % - Markeringsfarve6 4 2 2 3" xfId="9130" xr:uid="{00000000-0005-0000-0000-00004A600000}"/>
    <cellStyle name="40 % - Markeringsfarve6 4 2 2 3 2" xfId="16918" xr:uid="{00000000-0005-0000-0000-00004B600000}"/>
    <cellStyle name="40 % - Markeringsfarve6 4 2 2 3 2 2" xfId="34869" xr:uid="{00000000-0005-0000-0000-00004C600000}"/>
    <cellStyle name="40 % - Markeringsfarve6 4 2 2 3 3" xfId="27868" xr:uid="{00000000-0005-0000-0000-00004D600000}"/>
    <cellStyle name="40 % - Markeringsfarve6 4 2 2 4" xfId="15948" xr:uid="{00000000-0005-0000-0000-00004E600000}"/>
    <cellStyle name="40 % - Markeringsfarve6 4 2 2 4 2" xfId="33905" xr:uid="{00000000-0005-0000-0000-00004F600000}"/>
    <cellStyle name="40 % - Markeringsfarve6 4 2 2 5" xfId="26903" xr:uid="{00000000-0005-0000-0000-000050600000}"/>
    <cellStyle name="40 % - Markeringsfarve6 4 2 3" xfId="7525" xr:uid="{00000000-0005-0000-0000-000051600000}"/>
    <cellStyle name="40 % - Markeringsfarve6 4 2 3 2" xfId="9785" xr:uid="{00000000-0005-0000-0000-000052600000}"/>
    <cellStyle name="40 % - Markeringsfarve6 4 2 3 2 2" xfId="17567" xr:uid="{00000000-0005-0000-0000-000053600000}"/>
    <cellStyle name="40 % - Markeringsfarve6 4 2 3 2 2 2" xfId="35518" xr:uid="{00000000-0005-0000-0000-000054600000}"/>
    <cellStyle name="40 % - Markeringsfarve6 4 2 3 2 3" xfId="28517" xr:uid="{00000000-0005-0000-0000-000055600000}"/>
    <cellStyle name="40 % - Markeringsfarve6 4 2 3 3" xfId="15950" xr:uid="{00000000-0005-0000-0000-000056600000}"/>
    <cellStyle name="40 % - Markeringsfarve6 4 2 3 3 2" xfId="33907" xr:uid="{00000000-0005-0000-0000-000057600000}"/>
    <cellStyle name="40 % - Markeringsfarve6 4 2 3 4" xfId="26905" xr:uid="{00000000-0005-0000-0000-000058600000}"/>
    <cellStyle name="40 % - Markeringsfarve6 4 2 4" xfId="7526" xr:uid="{00000000-0005-0000-0000-000059600000}"/>
    <cellStyle name="40 % - Markeringsfarve6 4 2 4 2" xfId="11448" xr:uid="{00000000-0005-0000-0000-00005A600000}"/>
    <cellStyle name="40 % - Markeringsfarve6 4 2 4 2 2" xfId="19207" xr:uid="{00000000-0005-0000-0000-00005B600000}"/>
    <cellStyle name="40 % - Markeringsfarve6 4 2 4 2 2 2" xfId="37158" xr:uid="{00000000-0005-0000-0000-00005C600000}"/>
    <cellStyle name="40 % - Markeringsfarve6 4 2 4 2 3" xfId="30157" xr:uid="{00000000-0005-0000-0000-00005D600000}"/>
    <cellStyle name="40 % - Markeringsfarve6 4 2 4 3" xfId="15951" xr:uid="{00000000-0005-0000-0000-00005E600000}"/>
    <cellStyle name="40 % - Markeringsfarve6 4 2 4 3 2" xfId="33908" xr:uid="{00000000-0005-0000-0000-00005F600000}"/>
    <cellStyle name="40 % - Markeringsfarve6 4 2 4 4" xfId="26906" xr:uid="{00000000-0005-0000-0000-000060600000}"/>
    <cellStyle name="40 % - Markeringsfarve6 4 2 5" xfId="8966" xr:uid="{00000000-0005-0000-0000-000061600000}"/>
    <cellStyle name="40 % - Markeringsfarve6 4 2 5 2" xfId="16755" xr:uid="{00000000-0005-0000-0000-000062600000}"/>
    <cellStyle name="40 % - Markeringsfarve6 4 2 5 2 2" xfId="34706" xr:uid="{00000000-0005-0000-0000-000063600000}"/>
    <cellStyle name="40 % - Markeringsfarve6 4 2 5 3" xfId="27705" xr:uid="{00000000-0005-0000-0000-000064600000}"/>
    <cellStyle name="40 % - Markeringsfarve6 4 2 6" xfId="15947" xr:uid="{00000000-0005-0000-0000-000065600000}"/>
    <cellStyle name="40 % - Markeringsfarve6 4 2 6 2" xfId="33904" xr:uid="{00000000-0005-0000-0000-000066600000}"/>
    <cellStyle name="40 % - Markeringsfarve6 4 2 7" xfId="7522" xr:uid="{00000000-0005-0000-0000-000067600000}"/>
    <cellStyle name="40 % - Markeringsfarve6 4 2 7 2" xfId="26902" xr:uid="{00000000-0005-0000-0000-000068600000}"/>
    <cellStyle name="40 % - Markeringsfarve6 4 2 8" xfId="22400" xr:uid="{00000000-0005-0000-0000-000069600000}"/>
    <cellStyle name="40 % - Markeringsfarve6 4 3" xfId="7527" xr:uid="{00000000-0005-0000-0000-00006A600000}"/>
    <cellStyle name="40 % - Markeringsfarve6 4 3 2" xfId="7528" xr:uid="{00000000-0005-0000-0000-00006B600000}"/>
    <cellStyle name="40 % - Markeringsfarve6 4 3 2 2" xfId="7529" xr:uid="{00000000-0005-0000-0000-00006C600000}"/>
    <cellStyle name="40 % - Markeringsfarve6 4 3 2 2 2" xfId="10729" xr:uid="{00000000-0005-0000-0000-00006D600000}"/>
    <cellStyle name="40 % - Markeringsfarve6 4 3 2 2 2 2" xfId="18501" xr:uid="{00000000-0005-0000-0000-00006E600000}"/>
    <cellStyle name="40 % - Markeringsfarve6 4 3 2 2 2 2 2" xfId="36452" xr:uid="{00000000-0005-0000-0000-00006F600000}"/>
    <cellStyle name="40 % - Markeringsfarve6 4 3 2 2 2 3" xfId="29451" xr:uid="{00000000-0005-0000-0000-000070600000}"/>
    <cellStyle name="40 % - Markeringsfarve6 4 3 2 2 3" xfId="15954" xr:uid="{00000000-0005-0000-0000-000071600000}"/>
    <cellStyle name="40 % - Markeringsfarve6 4 3 2 2 3 2" xfId="33911" xr:uid="{00000000-0005-0000-0000-000072600000}"/>
    <cellStyle name="40 % - Markeringsfarve6 4 3 2 2 4" xfId="26909" xr:uid="{00000000-0005-0000-0000-000073600000}"/>
    <cellStyle name="40 % - Markeringsfarve6 4 3 2 3" xfId="9275" xr:uid="{00000000-0005-0000-0000-000074600000}"/>
    <cellStyle name="40 % - Markeringsfarve6 4 3 2 3 2" xfId="17063" xr:uid="{00000000-0005-0000-0000-000075600000}"/>
    <cellStyle name="40 % - Markeringsfarve6 4 3 2 3 2 2" xfId="35014" xr:uid="{00000000-0005-0000-0000-000076600000}"/>
    <cellStyle name="40 % - Markeringsfarve6 4 3 2 3 3" xfId="28013" xr:uid="{00000000-0005-0000-0000-000077600000}"/>
    <cellStyle name="40 % - Markeringsfarve6 4 3 2 4" xfId="15953" xr:uid="{00000000-0005-0000-0000-000078600000}"/>
    <cellStyle name="40 % - Markeringsfarve6 4 3 2 4 2" xfId="33910" xr:uid="{00000000-0005-0000-0000-000079600000}"/>
    <cellStyle name="40 % - Markeringsfarve6 4 3 2 5" xfId="26908" xr:uid="{00000000-0005-0000-0000-00007A600000}"/>
    <cellStyle name="40 % - Markeringsfarve6 4 3 3" xfId="7530" xr:uid="{00000000-0005-0000-0000-00007B600000}"/>
    <cellStyle name="40 % - Markeringsfarve6 4 3 3 2" xfId="9959" xr:uid="{00000000-0005-0000-0000-00007C600000}"/>
    <cellStyle name="40 % - Markeringsfarve6 4 3 3 2 2" xfId="17741" xr:uid="{00000000-0005-0000-0000-00007D600000}"/>
    <cellStyle name="40 % - Markeringsfarve6 4 3 3 2 2 2" xfId="35692" xr:uid="{00000000-0005-0000-0000-00007E600000}"/>
    <cellStyle name="40 % - Markeringsfarve6 4 3 3 2 3" xfId="28691" xr:uid="{00000000-0005-0000-0000-00007F600000}"/>
    <cellStyle name="40 % - Markeringsfarve6 4 3 3 3" xfId="15955" xr:uid="{00000000-0005-0000-0000-000080600000}"/>
    <cellStyle name="40 % - Markeringsfarve6 4 3 3 3 2" xfId="33912" xr:uid="{00000000-0005-0000-0000-000081600000}"/>
    <cellStyle name="40 % - Markeringsfarve6 4 3 3 4" xfId="26910" xr:uid="{00000000-0005-0000-0000-000082600000}"/>
    <cellStyle name="40 % - Markeringsfarve6 4 3 4" xfId="7531" xr:uid="{00000000-0005-0000-0000-000083600000}"/>
    <cellStyle name="40 % - Markeringsfarve6 4 3 4 2" xfId="11655" xr:uid="{00000000-0005-0000-0000-000084600000}"/>
    <cellStyle name="40 % - Markeringsfarve6 4 3 4 2 2" xfId="19402" xr:uid="{00000000-0005-0000-0000-000085600000}"/>
    <cellStyle name="40 % - Markeringsfarve6 4 3 4 2 2 2" xfId="37353" xr:uid="{00000000-0005-0000-0000-000086600000}"/>
    <cellStyle name="40 % - Markeringsfarve6 4 3 4 2 3" xfId="30352" xr:uid="{00000000-0005-0000-0000-000087600000}"/>
    <cellStyle name="40 % - Markeringsfarve6 4 3 4 3" xfId="15956" xr:uid="{00000000-0005-0000-0000-000088600000}"/>
    <cellStyle name="40 % - Markeringsfarve6 4 3 4 3 2" xfId="33913" xr:uid="{00000000-0005-0000-0000-000089600000}"/>
    <cellStyle name="40 % - Markeringsfarve6 4 3 4 4" xfId="26911" xr:uid="{00000000-0005-0000-0000-00008A600000}"/>
    <cellStyle name="40 % - Markeringsfarve6 4 3 5" xfId="8967" xr:uid="{00000000-0005-0000-0000-00008B600000}"/>
    <cellStyle name="40 % - Markeringsfarve6 4 3 5 2" xfId="16756" xr:uid="{00000000-0005-0000-0000-00008C600000}"/>
    <cellStyle name="40 % - Markeringsfarve6 4 3 5 2 2" xfId="34707" xr:uid="{00000000-0005-0000-0000-00008D600000}"/>
    <cellStyle name="40 % - Markeringsfarve6 4 3 5 3" xfId="27706" xr:uid="{00000000-0005-0000-0000-00008E600000}"/>
    <cellStyle name="40 % - Markeringsfarve6 4 3 6" xfId="15952" xr:uid="{00000000-0005-0000-0000-00008F600000}"/>
    <cellStyle name="40 % - Markeringsfarve6 4 3 6 2" xfId="33909" xr:uid="{00000000-0005-0000-0000-000090600000}"/>
    <cellStyle name="40 % - Markeringsfarve6 4 3 7" xfId="26907" xr:uid="{00000000-0005-0000-0000-000091600000}"/>
    <cellStyle name="40 % - Markeringsfarve6 4 4" xfId="7532" xr:uid="{00000000-0005-0000-0000-000092600000}"/>
    <cellStyle name="40 % - Markeringsfarve6 4 4 2" xfId="7533" xr:uid="{00000000-0005-0000-0000-000093600000}"/>
    <cellStyle name="40 % - Markeringsfarve6 4 4 2 2" xfId="7534" xr:uid="{00000000-0005-0000-0000-000094600000}"/>
    <cellStyle name="40 % - Markeringsfarve6 4 4 2 2 2" xfId="10793" xr:uid="{00000000-0005-0000-0000-000095600000}"/>
    <cellStyle name="40 % - Markeringsfarve6 4 4 2 2 2 2" xfId="18565" xr:uid="{00000000-0005-0000-0000-000096600000}"/>
    <cellStyle name="40 % - Markeringsfarve6 4 4 2 2 2 2 2" xfId="36516" xr:uid="{00000000-0005-0000-0000-000097600000}"/>
    <cellStyle name="40 % - Markeringsfarve6 4 4 2 2 2 3" xfId="29515" xr:uid="{00000000-0005-0000-0000-000098600000}"/>
    <cellStyle name="40 % - Markeringsfarve6 4 4 2 2 3" xfId="15959" xr:uid="{00000000-0005-0000-0000-000099600000}"/>
    <cellStyle name="40 % - Markeringsfarve6 4 4 2 2 3 2" xfId="33916" xr:uid="{00000000-0005-0000-0000-00009A600000}"/>
    <cellStyle name="40 % - Markeringsfarve6 4 4 2 2 4" xfId="26914" xr:uid="{00000000-0005-0000-0000-00009B600000}"/>
    <cellStyle name="40 % - Markeringsfarve6 4 4 2 3" xfId="9332" xr:uid="{00000000-0005-0000-0000-00009C600000}"/>
    <cellStyle name="40 % - Markeringsfarve6 4 4 2 3 2" xfId="17117" xr:uid="{00000000-0005-0000-0000-00009D600000}"/>
    <cellStyle name="40 % - Markeringsfarve6 4 4 2 3 2 2" xfId="35068" xr:uid="{00000000-0005-0000-0000-00009E600000}"/>
    <cellStyle name="40 % - Markeringsfarve6 4 4 2 3 3" xfId="28067" xr:uid="{00000000-0005-0000-0000-00009F600000}"/>
    <cellStyle name="40 % - Markeringsfarve6 4 4 2 4" xfId="15958" xr:uid="{00000000-0005-0000-0000-0000A0600000}"/>
    <cellStyle name="40 % - Markeringsfarve6 4 4 2 4 2" xfId="33915" xr:uid="{00000000-0005-0000-0000-0000A1600000}"/>
    <cellStyle name="40 % - Markeringsfarve6 4 4 2 5" xfId="26913" xr:uid="{00000000-0005-0000-0000-0000A2600000}"/>
    <cellStyle name="40 % - Markeringsfarve6 4 4 3" xfId="7535" xr:uid="{00000000-0005-0000-0000-0000A3600000}"/>
    <cellStyle name="40 % - Markeringsfarve6 4 4 3 2" xfId="10069" xr:uid="{00000000-0005-0000-0000-0000A4600000}"/>
    <cellStyle name="40 % - Markeringsfarve6 4 4 3 2 2" xfId="17850" xr:uid="{00000000-0005-0000-0000-0000A5600000}"/>
    <cellStyle name="40 % - Markeringsfarve6 4 4 3 2 2 2" xfId="35801" xr:uid="{00000000-0005-0000-0000-0000A6600000}"/>
    <cellStyle name="40 % - Markeringsfarve6 4 4 3 2 3" xfId="28800" xr:uid="{00000000-0005-0000-0000-0000A7600000}"/>
    <cellStyle name="40 % - Markeringsfarve6 4 4 3 3" xfId="15960" xr:uid="{00000000-0005-0000-0000-0000A8600000}"/>
    <cellStyle name="40 % - Markeringsfarve6 4 4 3 3 2" xfId="33917" xr:uid="{00000000-0005-0000-0000-0000A9600000}"/>
    <cellStyle name="40 % - Markeringsfarve6 4 4 3 4" xfId="26915" xr:uid="{00000000-0005-0000-0000-0000AA600000}"/>
    <cellStyle name="40 % - Markeringsfarve6 4 4 4" xfId="7536" xr:uid="{00000000-0005-0000-0000-0000AB600000}"/>
    <cellStyle name="40 % - Markeringsfarve6 4 4 4 2" xfId="11375" xr:uid="{00000000-0005-0000-0000-0000AC600000}"/>
    <cellStyle name="40 % - Markeringsfarve6 4 4 4 2 2" xfId="19135" xr:uid="{00000000-0005-0000-0000-0000AD600000}"/>
    <cellStyle name="40 % - Markeringsfarve6 4 4 4 2 2 2" xfId="37086" xr:uid="{00000000-0005-0000-0000-0000AE600000}"/>
    <cellStyle name="40 % - Markeringsfarve6 4 4 4 2 3" xfId="30085" xr:uid="{00000000-0005-0000-0000-0000AF600000}"/>
    <cellStyle name="40 % - Markeringsfarve6 4 4 4 3" xfId="15961" xr:uid="{00000000-0005-0000-0000-0000B0600000}"/>
    <cellStyle name="40 % - Markeringsfarve6 4 4 4 3 2" xfId="33918" xr:uid="{00000000-0005-0000-0000-0000B1600000}"/>
    <cellStyle name="40 % - Markeringsfarve6 4 4 4 4" xfId="26916" xr:uid="{00000000-0005-0000-0000-0000B2600000}"/>
    <cellStyle name="40 % - Markeringsfarve6 4 4 5" xfId="8968" xr:uid="{00000000-0005-0000-0000-0000B3600000}"/>
    <cellStyle name="40 % - Markeringsfarve6 4 4 5 2" xfId="16757" xr:uid="{00000000-0005-0000-0000-0000B4600000}"/>
    <cellStyle name="40 % - Markeringsfarve6 4 4 5 2 2" xfId="34708" xr:uid="{00000000-0005-0000-0000-0000B5600000}"/>
    <cellStyle name="40 % - Markeringsfarve6 4 4 5 3" xfId="27707" xr:uid="{00000000-0005-0000-0000-0000B6600000}"/>
    <cellStyle name="40 % - Markeringsfarve6 4 4 6" xfId="15957" xr:uid="{00000000-0005-0000-0000-0000B7600000}"/>
    <cellStyle name="40 % - Markeringsfarve6 4 4 6 2" xfId="33914" xr:uid="{00000000-0005-0000-0000-0000B8600000}"/>
    <cellStyle name="40 % - Markeringsfarve6 4 4 7" xfId="26912" xr:uid="{00000000-0005-0000-0000-0000B9600000}"/>
    <cellStyle name="40 % - Markeringsfarve6 4 5" xfId="7537" xr:uid="{00000000-0005-0000-0000-0000BA600000}"/>
    <cellStyle name="40 % - Markeringsfarve6 4 5 2" xfId="7538" xr:uid="{00000000-0005-0000-0000-0000BB600000}"/>
    <cellStyle name="40 % - Markeringsfarve6 4 5 2 2" xfId="7539" xr:uid="{00000000-0005-0000-0000-0000BC600000}"/>
    <cellStyle name="40 % - Markeringsfarve6 4 5 2 2 2" xfId="10910" xr:uid="{00000000-0005-0000-0000-0000BD600000}"/>
    <cellStyle name="40 % - Markeringsfarve6 4 5 2 2 2 2" xfId="18682" xr:uid="{00000000-0005-0000-0000-0000BE600000}"/>
    <cellStyle name="40 % - Markeringsfarve6 4 5 2 2 2 2 2" xfId="36633" xr:uid="{00000000-0005-0000-0000-0000BF600000}"/>
    <cellStyle name="40 % - Markeringsfarve6 4 5 2 2 2 3" xfId="29632" xr:uid="{00000000-0005-0000-0000-0000C0600000}"/>
    <cellStyle name="40 % - Markeringsfarve6 4 5 2 2 3" xfId="15964" xr:uid="{00000000-0005-0000-0000-0000C1600000}"/>
    <cellStyle name="40 % - Markeringsfarve6 4 5 2 2 3 2" xfId="33921" xr:uid="{00000000-0005-0000-0000-0000C2600000}"/>
    <cellStyle name="40 % - Markeringsfarve6 4 5 2 2 4" xfId="26919" xr:uid="{00000000-0005-0000-0000-0000C3600000}"/>
    <cellStyle name="40 % - Markeringsfarve6 4 5 2 3" xfId="9431" xr:uid="{00000000-0005-0000-0000-0000C4600000}"/>
    <cellStyle name="40 % - Markeringsfarve6 4 5 2 3 2" xfId="17216" xr:uid="{00000000-0005-0000-0000-0000C5600000}"/>
    <cellStyle name="40 % - Markeringsfarve6 4 5 2 3 2 2" xfId="35167" xr:uid="{00000000-0005-0000-0000-0000C6600000}"/>
    <cellStyle name="40 % - Markeringsfarve6 4 5 2 3 3" xfId="28166" xr:uid="{00000000-0005-0000-0000-0000C7600000}"/>
    <cellStyle name="40 % - Markeringsfarve6 4 5 2 4" xfId="15963" xr:uid="{00000000-0005-0000-0000-0000C8600000}"/>
    <cellStyle name="40 % - Markeringsfarve6 4 5 2 4 2" xfId="33920" xr:uid="{00000000-0005-0000-0000-0000C9600000}"/>
    <cellStyle name="40 % - Markeringsfarve6 4 5 2 5" xfId="26918" xr:uid="{00000000-0005-0000-0000-0000CA600000}"/>
    <cellStyle name="40 % - Markeringsfarve6 4 5 3" xfId="7540" xr:uid="{00000000-0005-0000-0000-0000CB600000}"/>
    <cellStyle name="40 % - Markeringsfarve6 4 5 3 2" xfId="10186" xr:uid="{00000000-0005-0000-0000-0000CC600000}"/>
    <cellStyle name="40 % - Markeringsfarve6 4 5 3 2 2" xfId="17967" xr:uid="{00000000-0005-0000-0000-0000CD600000}"/>
    <cellStyle name="40 % - Markeringsfarve6 4 5 3 2 2 2" xfId="35918" xr:uid="{00000000-0005-0000-0000-0000CE600000}"/>
    <cellStyle name="40 % - Markeringsfarve6 4 5 3 2 3" xfId="28917" xr:uid="{00000000-0005-0000-0000-0000CF600000}"/>
    <cellStyle name="40 % - Markeringsfarve6 4 5 3 3" xfId="15965" xr:uid="{00000000-0005-0000-0000-0000D0600000}"/>
    <cellStyle name="40 % - Markeringsfarve6 4 5 3 3 2" xfId="33922" xr:uid="{00000000-0005-0000-0000-0000D1600000}"/>
    <cellStyle name="40 % - Markeringsfarve6 4 5 3 4" xfId="26920" xr:uid="{00000000-0005-0000-0000-0000D2600000}"/>
    <cellStyle name="40 % - Markeringsfarve6 4 5 4" xfId="7541" xr:uid="{00000000-0005-0000-0000-0000D3600000}"/>
    <cellStyle name="40 % - Markeringsfarve6 4 5 4 2" xfId="11620" xr:uid="{00000000-0005-0000-0000-0000D4600000}"/>
    <cellStyle name="40 % - Markeringsfarve6 4 5 4 2 2" xfId="19371" xr:uid="{00000000-0005-0000-0000-0000D5600000}"/>
    <cellStyle name="40 % - Markeringsfarve6 4 5 4 2 2 2" xfId="37322" xr:uid="{00000000-0005-0000-0000-0000D6600000}"/>
    <cellStyle name="40 % - Markeringsfarve6 4 5 4 2 3" xfId="30321" xr:uid="{00000000-0005-0000-0000-0000D7600000}"/>
    <cellStyle name="40 % - Markeringsfarve6 4 5 4 3" xfId="15966" xr:uid="{00000000-0005-0000-0000-0000D8600000}"/>
    <cellStyle name="40 % - Markeringsfarve6 4 5 4 3 2" xfId="33923" xr:uid="{00000000-0005-0000-0000-0000D9600000}"/>
    <cellStyle name="40 % - Markeringsfarve6 4 5 4 4" xfId="26921" xr:uid="{00000000-0005-0000-0000-0000DA600000}"/>
    <cellStyle name="40 % - Markeringsfarve6 4 5 5" xfId="8969" xr:uid="{00000000-0005-0000-0000-0000DB600000}"/>
    <cellStyle name="40 % - Markeringsfarve6 4 5 5 2" xfId="16758" xr:uid="{00000000-0005-0000-0000-0000DC600000}"/>
    <cellStyle name="40 % - Markeringsfarve6 4 5 5 2 2" xfId="34709" xr:uid="{00000000-0005-0000-0000-0000DD600000}"/>
    <cellStyle name="40 % - Markeringsfarve6 4 5 5 3" xfId="27708" xr:uid="{00000000-0005-0000-0000-0000DE600000}"/>
    <cellStyle name="40 % - Markeringsfarve6 4 5 6" xfId="15962" xr:uid="{00000000-0005-0000-0000-0000DF600000}"/>
    <cellStyle name="40 % - Markeringsfarve6 4 5 6 2" xfId="33919" xr:uid="{00000000-0005-0000-0000-0000E0600000}"/>
    <cellStyle name="40 % - Markeringsfarve6 4 5 7" xfId="26917" xr:uid="{00000000-0005-0000-0000-0000E1600000}"/>
    <cellStyle name="40 % - Markeringsfarve6 4 6" xfId="7542" xr:uid="{00000000-0005-0000-0000-0000E2600000}"/>
    <cellStyle name="40 % - Markeringsfarve6 4 6 2" xfId="7543" xr:uid="{00000000-0005-0000-0000-0000E3600000}"/>
    <cellStyle name="40 % - Markeringsfarve6 4 6 2 2" xfId="7544" xr:uid="{00000000-0005-0000-0000-0000E4600000}"/>
    <cellStyle name="40 % - Markeringsfarve6 4 6 2 2 2" xfId="11083" xr:uid="{00000000-0005-0000-0000-0000E5600000}"/>
    <cellStyle name="40 % - Markeringsfarve6 4 6 2 2 2 2" xfId="18855" xr:uid="{00000000-0005-0000-0000-0000E6600000}"/>
    <cellStyle name="40 % - Markeringsfarve6 4 6 2 2 2 2 2" xfId="36806" xr:uid="{00000000-0005-0000-0000-0000E7600000}"/>
    <cellStyle name="40 % - Markeringsfarve6 4 6 2 2 2 3" xfId="29805" xr:uid="{00000000-0005-0000-0000-0000E8600000}"/>
    <cellStyle name="40 % - Markeringsfarve6 4 6 2 2 3" xfId="15969" xr:uid="{00000000-0005-0000-0000-0000E9600000}"/>
    <cellStyle name="40 % - Markeringsfarve6 4 6 2 2 3 2" xfId="33926" xr:uid="{00000000-0005-0000-0000-0000EA600000}"/>
    <cellStyle name="40 % - Markeringsfarve6 4 6 2 2 4" xfId="26924" xr:uid="{00000000-0005-0000-0000-0000EB600000}"/>
    <cellStyle name="40 % - Markeringsfarve6 4 6 2 3" xfId="9576" xr:uid="{00000000-0005-0000-0000-0000EC600000}"/>
    <cellStyle name="40 % - Markeringsfarve6 4 6 2 3 2" xfId="17361" xr:uid="{00000000-0005-0000-0000-0000ED600000}"/>
    <cellStyle name="40 % - Markeringsfarve6 4 6 2 3 2 2" xfId="35312" xr:uid="{00000000-0005-0000-0000-0000EE600000}"/>
    <cellStyle name="40 % - Markeringsfarve6 4 6 2 3 3" xfId="28311" xr:uid="{00000000-0005-0000-0000-0000EF600000}"/>
    <cellStyle name="40 % - Markeringsfarve6 4 6 2 4" xfId="15968" xr:uid="{00000000-0005-0000-0000-0000F0600000}"/>
    <cellStyle name="40 % - Markeringsfarve6 4 6 2 4 2" xfId="33925" xr:uid="{00000000-0005-0000-0000-0000F1600000}"/>
    <cellStyle name="40 % - Markeringsfarve6 4 6 2 5" xfId="26923" xr:uid="{00000000-0005-0000-0000-0000F2600000}"/>
    <cellStyle name="40 % - Markeringsfarve6 4 6 3" xfId="7545" xr:uid="{00000000-0005-0000-0000-0000F3600000}"/>
    <cellStyle name="40 % - Markeringsfarve6 4 6 3 2" xfId="10360" xr:uid="{00000000-0005-0000-0000-0000F4600000}"/>
    <cellStyle name="40 % - Markeringsfarve6 4 6 3 2 2" xfId="18141" xr:uid="{00000000-0005-0000-0000-0000F5600000}"/>
    <cellStyle name="40 % - Markeringsfarve6 4 6 3 2 2 2" xfId="36092" xr:uid="{00000000-0005-0000-0000-0000F6600000}"/>
    <cellStyle name="40 % - Markeringsfarve6 4 6 3 2 3" xfId="29091" xr:uid="{00000000-0005-0000-0000-0000F7600000}"/>
    <cellStyle name="40 % - Markeringsfarve6 4 6 3 3" xfId="15970" xr:uid="{00000000-0005-0000-0000-0000F8600000}"/>
    <cellStyle name="40 % - Markeringsfarve6 4 6 3 3 2" xfId="33927" xr:uid="{00000000-0005-0000-0000-0000F9600000}"/>
    <cellStyle name="40 % - Markeringsfarve6 4 6 3 4" xfId="26925" xr:uid="{00000000-0005-0000-0000-0000FA600000}"/>
    <cellStyle name="40 % - Markeringsfarve6 4 6 4" xfId="7546" xr:uid="{00000000-0005-0000-0000-0000FB600000}"/>
    <cellStyle name="40 % - Markeringsfarve6 4 6 4 2" xfId="11345" xr:uid="{00000000-0005-0000-0000-0000FC600000}"/>
    <cellStyle name="40 % - Markeringsfarve6 4 6 4 2 2" xfId="19108" xr:uid="{00000000-0005-0000-0000-0000FD600000}"/>
    <cellStyle name="40 % - Markeringsfarve6 4 6 4 2 2 2" xfId="37059" xr:uid="{00000000-0005-0000-0000-0000FE600000}"/>
    <cellStyle name="40 % - Markeringsfarve6 4 6 4 2 3" xfId="30058" xr:uid="{00000000-0005-0000-0000-0000FF600000}"/>
    <cellStyle name="40 % - Markeringsfarve6 4 6 4 3" xfId="15971" xr:uid="{00000000-0005-0000-0000-000000610000}"/>
    <cellStyle name="40 % - Markeringsfarve6 4 6 4 3 2" xfId="33928" xr:uid="{00000000-0005-0000-0000-000001610000}"/>
    <cellStyle name="40 % - Markeringsfarve6 4 6 4 4" xfId="26926" xr:uid="{00000000-0005-0000-0000-000002610000}"/>
    <cellStyle name="40 % - Markeringsfarve6 4 6 5" xfId="8970" xr:uid="{00000000-0005-0000-0000-000003610000}"/>
    <cellStyle name="40 % - Markeringsfarve6 4 6 5 2" xfId="16759" xr:uid="{00000000-0005-0000-0000-000004610000}"/>
    <cellStyle name="40 % - Markeringsfarve6 4 6 5 2 2" xfId="34710" xr:uid="{00000000-0005-0000-0000-000005610000}"/>
    <cellStyle name="40 % - Markeringsfarve6 4 6 5 3" xfId="27709" xr:uid="{00000000-0005-0000-0000-000006610000}"/>
    <cellStyle name="40 % - Markeringsfarve6 4 6 6" xfId="15967" xr:uid="{00000000-0005-0000-0000-000007610000}"/>
    <cellStyle name="40 % - Markeringsfarve6 4 6 6 2" xfId="33924" xr:uid="{00000000-0005-0000-0000-000008610000}"/>
    <cellStyle name="40 % - Markeringsfarve6 4 6 7" xfId="26922" xr:uid="{00000000-0005-0000-0000-000009610000}"/>
    <cellStyle name="40 % - Markeringsfarve6 4 7" xfId="7547" xr:uid="{00000000-0005-0000-0000-00000A610000}"/>
    <cellStyle name="40 % - Markeringsfarve6 4 7 2" xfId="7548" xr:uid="{00000000-0005-0000-0000-00000B610000}"/>
    <cellStyle name="40 % - Markeringsfarve6 4 7 2 2" xfId="10436" xr:uid="{00000000-0005-0000-0000-00000C610000}"/>
    <cellStyle name="40 % - Markeringsfarve6 4 7 2 2 2" xfId="18208" xr:uid="{00000000-0005-0000-0000-00000D610000}"/>
    <cellStyle name="40 % - Markeringsfarve6 4 7 2 2 2 2" xfId="36159" xr:uid="{00000000-0005-0000-0000-00000E610000}"/>
    <cellStyle name="40 % - Markeringsfarve6 4 7 2 2 3" xfId="29158" xr:uid="{00000000-0005-0000-0000-00000F610000}"/>
    <cellStyle name="40 % - Markeringsfarve6 4 7 2 3" xfId="15973" xr:uid="{00000000-0005-0000-0000-000010610000}"/>
    <cellStyle name="40 % - Markeringsfarve6 4 7 2 3 2" xfId="33930" xr:uid="{00000000-0005-0000-0000-000011610000}"/>
    <cellStyle name="40 % - Markeringsfarve6 4 7 2 4" xfId="26928" xr:uid="{00000000-0005-0000-0000-000012610000}"/>
    <cellStyle name="40 % - Markeringsfarve6 4 7 3" xfId="9031" xr:uid="{00000000-0005-0000-0000-000013610000}"/>
    <cellStyle name="40 % - Markeringsfarve6 4 7 3 2" xfId="16819" xr:uid="{00000000-0005-0000-0000-000014610000}"/>
    <cellStyle name="40 % - Markeringsfarve6 4 7 3 2 2" xfId="34770" xr:uid="{00000000-0005-0000-0000-000015610000}"/>
    <cellStyle name="40 % - Markeringsfarve6 4 7 3 3" xfId="27769" xr:uid="{00000000-0005-0000-0000-000016610000}"/>
    <cellStyle name="40 % - Markeringsfarve6 4 7 4" xfId="15972" xr:uid="{00000000-0005-0000-0000-000017610000}"/>
    <cellStyle name="40 % - Markeringsfarve6 4 7 4 2" xfId="33929" xr:uid="{00000000-0005-0000-0000-000018610000}"/>
    <cellStyle name="40 % - Markeringsfarve6 4 7 5" xfId="26927" xr:uid="{00000000-0005-0000-0000-000019610000}"/>
    <cellStyle name="40 % - Markeringsfarve6 4 8" xfId="7549" xr:uid="{00000000-0005-0000-0000-00001A610000}"/>
    <cellStyle name="40 % - Markeringsfarve6 4 8 2" xfId="9664" xr:uid="{00000000-0005-0000-0000-00001B610000}"/>
    <cellStyle name="40 % - Markeringsfarve6 4 8 2 2" xfId="17446" xr:uid="{00000000-0005-0000-0000-00001C610000}"/>
    <cellStyle name="40 % - Markeringsfarve6 4 8 2 2 2" xfId="35397" xr:uid="{00000000-0005-0000-0000-00001D610000}"/>
    <cellStyle name="40 % - Markeringsfarve6 4 8 2 3" xfId="28396" xr:uid="{00000000-0005-0000-0000-00001E610000}"/>
    <cellStyle name="40 % - Markeringsfarve6 4 8 3" xfId="15974" xr:uid="{00000000-0005-0000-0000-00001F610000}"/>
    <cellStyle name="40 % - Markeringsfarve6 4 8 3 2" xfId="33931" xr:uid="{00000000-0005-0000-0000-000020610000}"/>
    <cellStyle name="40 % - Markeringsfarve6 4 8 4" xfId="26929" xr:uid="{00000000-0005-0000-0000-000021610000}"/>
    <cellStyle name="40 % - Markeringsfarve6 4 9" xfId="7550" xr:uid="{00000000-0005-0000-0000-000022610000}"/>
    <cellStyle name="40 % - Markeringsfarve6 4 9 2" xfId="11107" xr:uid="{00000000-0005-0000-0000-000023610000}"/>
    <cellStyle name="40 % - Markeringsfarve6 4 9 2 2" xfId="18875" xr:uid="{00000000-0005-0000-0000-000024610000}"/>
    <cellStyle name="40 % - Markeringsfarve6 4 9 2 2 2" xfId="36826" xr:uid="{00000000-0005-0000-0000-000025610000}"/>
    <cellStyle name="40 % - Markeringsfarve6 4 9 2 3" xfId="29825" xr:uid="{00000000-0005-0000-0000-000026610000}"/>
    <cellStyle name="40 % - Markeringsfarve6 4 9 3" xfId="15975" xr:uid="{00000000-0005-0000-0000-000027610000}"/>
    <cellStyle name="40 % - Markeringsfarve6 4 9 3 2" xfId="33932" xr:uid="{00000000-0005-0000-0000-000028610000}"/>
    <cellStyle name="40 % - Markeringsfarve6 4 9 4" xfId="26930" xr:uid="{00000000-0005-0000-0000-000029610000}"/>
    <cellStyle name="40 % - Markeringsfarve6 5" xfId="3023" xr:uid="{00000000-0005-0000-0000-00002A610000}"/>
    <cellStyle name="40 % - Markeringsfarve6 5 10" xfId="8971" xr:uid="{00000000-0005-0000-0000-00002B610000}"/>
    <cellStyle name="40 % - Markeringsfarve6 5 10 2" xfId="16760" xr:uid="{00000000-0005-0000-0000-00002C610000}"/>
    <cellStyle name="40 % - Markeringsfarve6 5 10 2 2" xfId="34711" xr:uid="{00000000-0005-0000-0000-00002D610000}"/>
    <cellStyle name="40 % - Markeringsfarve6 5 10 3" xfId="27710" xr:uid="{00000000-0005-0000-0000-00002E610000}"/>
    <cellStyle name="40 % - Markeringsfarve6 5 11" xfId="15976" xr:uid="{00000000-0005-0000-0000-00002F610000}"/>
    <cellStyle name="40 % - Markeringsfarve6 5 11 2" xfId="33933" xr:uid="{00000000-0005-0000-0000-000030610000}"/>
    <cellStyle name="40 % - Markeringsfarve6 5 12" xfId="7551" xr:uid="{00000000-0005-0000-0000-000031610000}"/>
    <cellStyle name="40 % - Markeringsfarve6 5 12 2" xfId="26931" xr:uid="{00000000-0005-0000-0000-000032610000}"/>
    <cellStyle name="40 % - Markeringsfarve6 5 13" xfId="22401" xr:uid="{00000000-0005-0000-0000-000033610000}"/>
    <cellStyle name="40 % - Markeringsfarve6 5 2" xfId="3024" xr:uid="{00000000-0005-0000-0000-000034610000}"/>
    <cellStyle name="40 % - Markeringsfarve6 5 2 2" xfId="7553" xr:uid="{00000000-0005-0000-0000-000035610000}"/>
    <cellStyle name="40 % - Markeringsfarve6 5 2 2 2" xfId="7554" xr:uid="{00000000-0005-0000-0000-000036610000}"/>
    <cellStyle name="40 % - Markeringsfarve6 5 2 2 2 2" xfId="10594" xr:uid="{00000000-0005-0000-0000-000037610000}"/>
    <cellStyle name="40 % - Markeringsfarve6 5 2 2 2 2 2" xfId="18366" xr:uid="{00000000-0005-0000-0000-000038610000}"/>
    <cellStyle name="40 % - Markeringsfarve6 5 2 2 2 2 2 2" xfId="36317" xr:uid="{00000000-0005-0000-0000-000039610000}"/>
    <cellStyle name="40 % - Markeringsfarve6 5 2 2 2 2 3" xfId="29316" xr:uid="{00000000-0005-0000-0000-00003A610000}"/>
    <cellStyle name="40 % - Markeringsfarve6 5 2 2 2 3" xfId="15979" xr:uid="{00000000-0005-0000-0000-00003B610000}"/>
    <cellStyle name="40 % - Markeringsfarve6 5 2 2 2 3 2" xfId="33936" xr:uid="{00000000-0005-0000-0000-00003C610000}"/>
    <cellStyle name="40 % - Markeringsfarve6 5 2 2 2 4" xfId="26934" xr:uid="{00000000-0005-0000-0000-00003D610000}"/>
    <cellStyle name="40 % - Markeringsfarve6 5 2 2 3" xfId="9163" xr:uid="{00000000-0005-0000-0000-00003E610000}"/>
    <cellStyle name="40 % - Markeringsfarve6 5 2 2 3 2" xfId="16951" xr:uid="{00000000-0005-0000-0000-00003F610000}"/>
    <cellStyle name="40 % - Markeringsfarve6 5 2 2 3 2 2" xfId="34902" xr:uid="{00000000-0005-0000-0000-000040610000}"/>
    <cellStyle name="40 % - Markeringsfarve6 5 2 2 3 3" xfId="27901" xr:uid="{00000000-0005-0000-0000-000041610000}"/>
    <cellStyle name="40 % - Markeringsfarve6 5 2 2 4" xfId="15978" xr:uid="{00000000-0005-0000-0000-000042610000}"/>
    <cellStyle name="40 % - Markeringsfarve6 5 2 2 4 2" xfId="33935" xr:uid="{00000000-0005-0000-0000-000043610000}"/>
    <cellStyle name="40 % - Markeringsfarve6 5 2 2 5" xfId="26933" xr:uid="{00000000-0005-0000-0000-000044610000}"/>
    <cellStyle name="40 % - Markeringsfarve6 5 2 3" xfId="7555" xr:uid="{00000000-0005-0000-0000-000045610000}"/>
    <cellStyle name="40 % - Markeringsfarve6 5 2 3 2" xfId="9824" xr:uid="{00000000-0005-0000-0000-000046610000}"/>
    <cellStyle name="40 % - Markeringsfarve6 5 2 3 2 2" xfId="17606" xr:uid="{00000000-0005-0000-0000-000047610000}"/>
    <cellStyle name="40 % - Markeringsfarve6 5 2 3 2 2 2" xfId="35557" xr:uid="{00000000-0005-0000-0000-000048610000}"/>
    <cellStyle name="40 % - Markeringsfarve6 5 2 3 2 3" xfId="28556" xr:uid="{00000000-0005-0000-0000-000049610000}"/>
    <cellStyle name="40 % - Markeringsfarve6 5 2 3 3" xfId="15980" xr:uid="{00000000-0005-0000-0000-00004A610000}"/>
    <cellStyle name="40 % - Markeringsfarve6 5 2 3 3 2" xfId="33937" xr:uid="{00000000-0005-0000-0000-00004B610000}"/>
    <cellStyle name="40 % - Markeringsfarve6 5 2 3 4" xfId="26935" xr:uid="{00000000-0005-0000-0000-00004C610000}"/>
    <cellStyle name="40 % - Markeringsfarve6 5 2 4" xfId="7556" xr:uid="{00000000-0005-0000-0000-00004D610000}"/>
    <cellStyle name="40 % - Markeringsfarve6 5 2 4 2" xfId="11304" xr:uid="{00000000-0005-0000-0000-00004E610000}"/>
    <cellStyle name="40 % - Markeringsfarve6 5 2 4 2 2" xfId="19068" xr:uid="{00000000-0005-0000-0000-00004F610000}"/>
    <cellStyle name="40 % - Markeringsfarve6 5 2 4 2 2 2" xfId="37019" xr:uid="{00000000-0005-0000-0000-000050610000}"/>
    <cellStyle name="40 % - Markeringsfarve6 5 2 4 2 3" xfId="30018" xr:uid="{00000000-0005-0000-0000-000051610000}"/>
    <cellStyle name="40 % - Markeringsfarve6 5 2 4 3" xfId="15981" xr:uid="{00000000-0005-0000-0000-000052610000}"/>
    <cellStyle name="40 % - Markeringsfarve6 5 2 4 3 2" xfId="33938" xr:uid="{00000000-0005-0000-0000-000053610000}"/>
    <cellStyle name="40 % - Markeringsfarve6 5 2 4 4" xfId="26936" xr:uid="{00000000-0005-0000-0000-000054610000}"/>
    <cellStyle name="40 % - Markeringsfarve6 5 2 5" xfId="8972" xr:uid="{00000000-0005-0000-0000-000055610000}"/>
    <cellStyle name="40 % - Markeringsfarve6 5 2 5 2" xfId="16761" xr:uid="{00000000-0005-0000-0000-000056610000}"/>
    <cellStyle name="40 % - Markeringsfarve6 5 2 5 2 2" xfId="34712" xr:uid="{00000000-0005-0000-0000-000057610000}"/>
    <cellStyle name="40 % - Markeringsfarve6 5 2 5 3" xfId="27711" xr:uid="{00000000-0005-0000-0000-000058610000}"/>
    <cellStyle name="40 % - Markeringsfarve6 5 2 6" xfId="15977" xr:uid="{00000000-0005-0000-0000-000059610000}"/>
    <cellStyle name="40 % - Markeringsfarve6 5 2 6 2" xfId="33934" xr:uid="{00000000-0005-0000-0000-00005A610000}"/>
    <cellStyle name="40 % - Markeringsfarve6 5 2 7" xfId="7552" xr:uid="{00000000-0005-0000-0000-00005B610000}"/>
    <cellStyle name="40 % - Markeringsfarve6 5 2 7 2" xfId="26932" xr:uid="{00000000-0005-0000-0000-00005C610000}"/>
    <cellStyle name="40 % - Markeringsfarve6 5 2 8" xfId="22402" xr:uid="{00000000-0005-0000-0000-00005D610000}"/>
    <cellStyle name="40 % - Markeringsfarve6 5 3" xfId="7557" xr:uid="{00000000-0005-0000-0000-00005E610000}"/>
    <cellStyle name="40 % - Markeringsfarve6 5 3 2" xfId="7558" xr:uid="{00000000-0005-0000-0000-00005F610000}"/>
    <cellStyle name="40 % - Markeringsfarve6 5 3 2 2" xfId="7559" xr:uid="{00000000-0005-0000-0000-000060610000}"/>
    <cellStyle name="40 % - Markeringsfarve6 5 3 2 2 2" xfId="10730" xr:uid="{00000000-0005-0000-0000-000061610000}"/>
    <cellStyle name="40 % - Markeringsfarve6 5 3 2 2 2 2" xfId="18502" xr:uid="{00000000-0005-0000-0000-000062610000}"/>
    <cellStyle name="40 % - Markeringsfarve6 5 3 2 2 2 2 2" xfId="36453" xr:uid="{00000000-0005-0000-0000-000063610000}"/>
    <cellStyle name="40 % - Markeringsfarve6 5 3 2 2 2 3" xfId="29452" xr:uid="{00000000-0005-0000-0000-000064610000}"/>
    <cellStyle name="40 % - Markeringsfarve6 5 3 2 2 3" xfId="15984" xr:uid="{00000000-0005-0000-0000-000065610000}"/>
    <cellStyle name="40 % - Markeringsfarve6 5 3 2 2 3 2" xfId="33941" xr:uid="{00000000-0005-0000-0000-000066610000}"/>
    <cellStyle name="40 % - Markeringsfarve6 5 3 2 2 4" xfId="26939" xr:uid="{00000000-0005-0000-0000-000067610000}"/>
    <cellStyle name="40 % - Markeringsfarve6 5 3 2 3" xfId="9276" xr:uid="{00000000-0005-0000-0000-000068610000}"/>
    <cellStyle name="40 % - Markeringsfarve6 5 3 2 3 2" xfId="17064" xr:uid="{00000000-0005-0000-0000-000069610000}"/>
    <cellStyle name="40 % - Markeringsfarve6 5 3 2 3 2 2" xfId="35015" xr:uid="{00000000-0005-0000-0000-00006A610000}"/>
    <cellStyle name="40 % - Markeringsfarve6 5 3 2 3 3" xfId="28014" xr:uid="{00000000-0005-0000-0000-00006B610000}"/>
    <cellStyle name="40 % - Markeringsfarve6 5 3 2 4" xfId="15983" xr:uid="{00000000-0005-0000-0000-00006C610000}"/>
    <cellStyle name="40 % - Markeringsfarve6 5 3 2 4 2" xfId="33940" xr:uid="{00000000-0005-0000-0000-00006D610000}"/>
    <cellStyle name="40 % - Markeringsfarve6 5 3 2 5" xfId="26938" xr:uid="{00000000-0005-0000-0000-00006E610000}"/>
    <cellStyle name="40 % - Markeringsfarve6 5 3 3" xfId="7560" xr:uid="{00000000-0005-0000-0000-00006F610000}"/>
    <cellStyle name="40 % - Markeringsfarve6 5 3 3 2" xfId="9960" xr:uid="{00000000-0005-0000-0000-000070610000}"/>
    <cellStyle name="40 % - Markeringsfarve6 5 3 3 2 2" xfId="17742" xr:uid="{00000000-0005-0000-0000-000071610000}"/>
    <cellStyle name="40 % - Markeringsfarve6 5 3 3 2 2 2" xfId="35693" xr:uid="{00000000-0005-0000-0000-000072610000}"/>
    <cellStyle name="40 % - Markeringsfarve6 5 3 3 2 3" xfId="28692" xr:uid="{00000000-0005-0000-0000-000073610000}"/>
    <cellStyle name="40 % - Markeringsfarve6 5 3 3 3" xfId="15985" xr:uid="{00000000-0005-0000-0000-000074610000}"/>
    <cellStyle name="40 % - Markeringsfarve6 5 3 3 3 2" xfId="33942" xr:uid="{00000000-0005-0000-0000-000075610000}"/>
    <cellStyle name="40 % - Markeringsfarve6 5 3 3 4" xfId="26940" xr:uid="{00000000-0005-0000-0000-000076610000}"/>
    <cellStyle name="40 % - Markeringsfarve6 5 3 4" xfId="7561" xr:uid="{00000000-0005-0000-0000-000077610000}"/>
    <cellStyle name="40 % - Markeringsfarve6 5 3 4 2" xfId="11520" xr:uid="{00000000-0005-0000-0000-000078610000}"/>
    <cellStyle name="40 % - Markeringsfarve6 5 3 4 2 2" xfId="19274" xr:uid="{00000000-0005-0000-0000-000079610000}"/>
    <cellStyle name="40 % - Markeringsfarve6 5 3 4 2 2 2" xfId="37225" xr:uid="{00000000-0005-0000-0000-00007A610000}"/>
    <cellStyle name="40 % - Markeringsfarve6 5 3 4 2 3" xfId="30224" xr:uid="{00000000-0005-0000-0000-00007B610000}"/>
    <cellStyle name="40 % - Markeringsfarve6 5 3 4 3" xfId="15986" xr:uid="{00000000-0005-0000-0000-00007C610000}"/>
    <cellStyle name="40 % - Markeringsfarve6 5 3 4 3 2" xfId="33943" xr:uid="{00000000-0005-0000-0000-00007D610000}"/>
    <cellStyle name="40 % - Markeringsfarve6 5 3 4 4" xfId="26941" xr:uid="{00000000-0005-0000-0000-00007E610000}"/>
    <cellStyle name="40 % - Markeringsfarve6 5 3 5" xfId="8973" xr:uid="{00000000-0005-0000-0000-00007F610000}"/>
    <cellStyle name="40 % - Markeringsfarve6 5 3 5 2" xfId="16762" xr:uid="{00000000-0005-0000-0000-000080610000}"/>
    <cellStyle name="40 % - Markeringsfarve6 5 3 5 2 2" xfId="34713" xr:uid="{00000000-0005-0000-0000-000081610000}"/>
    <cellStyle name="40 % - Markeringsfarve6 5 3 5 3" xfId="27712" xr:uid="{00000000-0005-0000-0000-000082610000}"/>
    <cellStyle name="40 % - Markeringsfarve6 5 3 6" xfId="15982" xr:uid="{00000000-0005-0000-0000-000083610000}"/>
    <cellStyle name="40 % - Markeringsfarve6 5 3 6 2" xfId="33939" xr:uid="{00000000-0005-0000-0000-000084610000}"/>
    <cellStyle name="40 % - Markeringsfarve6 5 3 7" xfId="26937" xr:uid="{00000000-0005-0000-0000-000085610000}"/>
    <cellStyle name="40 % - Markeringsfarve6 5 4" xfId="7562" xr:uid="{00000000-0005-0000-0000-000086610000}"/>
    <cellStyle name="40 % - Markeringsfarve6 5 4 2" xfId="7563" xr:uid="{00000000-0005-0000-0000-000087610000}"/>
    <cellStyle name="40 % - Markeringsfarve6 5 4 2 2" xfId="7564" xr:uid="{00000000-0005-0000-0000-000088610000}"/>
    <cellStyle name="40 % - Markeringsfarve6 5 4 2 2 2" xfId="10832" xr:uid="{00000000-0005-0000-0000-000089610000}"/>
    <cellStyle name="40 % - Markeringsfarve6 5 4 2 2 2 2" xfId="18604" xr:uid="{00000000-0005-0000-0000-00008A610000}"/>
    <cellStyle name="40 % - Markeringsfarve6 5 4 2 2 2 2 2" xfId="36555" xr:uid="{00000000-0005-0000-0000-00008B610000}"/>
    <cellStyle name="40 % - Markeringsfarve6 5 4 2 2 2 3" xfId="29554" xr:uid="{00000000-0005-0000-0000-00008C610000}"/>
    <cellStyle name="40 % - Markeringsfarve6 5 4 2 2 3" xfId="15989" xr:uid="{00000000-0005-0000-0000-00008D610000}"/>
    <cellStyle name="40 % - Markeringsfarve6 5 4 2 2 3 2" xfId="33946" xr:uid="{00000000-0005-0000-0000-00008E610000}"/>
    <cellStyle name="40 % - Markeringsfarve6 5 4 2 2 4" xfId="26944" xr:uid="{00000000-0005-0000-0000-00008F610000}"/>
    <cellStyle name="40 % - Markeringsfarve6 5 4 2 3" xfId="9365" xr:uid="{00000000-0005-0000-0000-000090610000}"/>
    <cellStyle name="40 % - Markeringsfarve6 5 4 2 3 2" xfId="17150" xr:uid="{00000000-0005-0000-0000-000091610000}"/>
    <cellStyle name="40 % - Markeringsfarve6 5 4 2 3 2 2" xfId="35101" xr:uid="{00000000-0005-0000-0000-000092610000}"/>
    <cellStyle name="40 % - Markeringsfarve6 5 4 2 3 3" xfId="28100" xr:uid="{00000000-0005-0000-0000-000093610000}"/>
    <cellStyle name="40 % - Markeringsfarve6 5 4 2 4" xfId="15988" xr:uid="{00000000-0005-0000-0000-000094610000}"/>
    <cellStyle name="40 % - Markeringsfarve6 5 4 2 4 2" xfId="33945" xr:uid="{00000000-0005-0000-0000-000095610000}"/>
    <cellStyle name="40 % - Markeringsfarve6 5 4 2 5" xfId="26943" xr:uid="{00000000-0005-0000-0000-000096610000}"/>
    <cellStyle name="40 % - Markeringsfarve6 5 4 3" xfId="7565" xr:uid="{00000000-0005-0000-0000-000097610000}"/>
    <cellStyle name="40 % - Markeringsfarve6 5 4 3 2" xfId="10108" xr:uid="{00000000-0005-0000-0000-000098610000}"/>
    <cellStyle name="40 % - Markeringsfarve6 5 4 3 2 2" xfId="17889" xr:uid="{00000000-0005-0000-0000-000099610000}"/>
    <cellStyle name="40 % - Markeringsfarve6 5 4 3 2 2 2" xfId="35840" xr:uid="{00000000-0005-0000-0000-00009A610000}"/>
    <cellStyle name="40 % - Markeringsfarve6 5 4 3 2 3" xfId="28839" xr:uid="{00000000-0005-0000-0000-00009B610000}"/>
    <cellStyle name="40 % - Markeringsfarve6 5 4 3 3" xfId="15990" xr:uid="{00000000-0005-0000-0000-00009C610000}"/>
    <cellStyle name="40 % - Markeringsfarve6 5 4 3 3 2" xfId="33947" xr:uid="{00000000-0005-0000-0000-00009D610000}"/>
    <cellStyle name="40 % - Markeringsfarve6 5 4 3 4" xfId="26945" xr:uid="{00000000-0005-0000-0000-00009E610000}"/>
    <cellStyle name="40 % - Markeringsfarve6 5 4 4" xfId="7566" xr:uid="{00000000-0005-0000-0000-00009F610000}"/>
    <cellStyle name="40 % - Markeringsfarve6 5 4 4 2" xfId="11170" xr:uid="{00000000-0005-0000-0000-0000A0610000}"/>
    <cellStyle name="40 % - Markeringsfarve6 5 4 4 2 2" xfId="18935" xr:uid="{00000000-0005-0000-0000-0000A1610000}"/>
    <cellStyle name="40 % - Markeringsfarve6 5 4 4 2 2 2" xfId="36886" xr:uid="{00000000-0005-0000-0000-0000A2610000}"/>
    <cellStyle name="40 % - Markeringsfarve6 5 4 4 2 3" xfId="29885" xr:uid="{00000000-0005-0000-0000-0000A3610000}"/>
    <cellStyle name="40 % - Markeringsfarve6 5 4 4 3" xfId="15991" xr:uid="{00000000-0005-0000-0000-0000A4610000}"/>
    <cellStyle name="40 % - Markeringsfarve6 5 4 4 3 2" xfId="33948" xr:uid="{00000000-0005-0000-0000-0000A5610000}"/>
    <cellStyle name="40 % - Markeringsfarve6 5 4 4 4" xfId="26946" xr:uid="{00000000-0005-0000-0000-0000A6610000}"/>
    <cellStyle name="40 % - Markeringsfarve6 5 4 5" xfId="8974" xr:uid="{00000000-0005-0000-0000-0000A7610000}"/>
    <cellStyle name="40 % - Markeringsfarve6 5 4 5 2" xfId="16763" xr:uid="{00000000-0005-0000-0000-0000A8610000}"/>
    <cellStyle name="40 % - Markeringsfarve6 5 4 5 2 2" xfId="34714" xr:uid="{00000000-0005-0000-0000-0000A9610000}"/>
    <cellStyle name="40 % - Markeringsfarve6 5 4 5 3" xfId="27713" xr:uid="{00000000-0005-0000-0000-0000AA610000}"/>
    <cellStyle name="40 % - Markeringsfarve6 5 4 6" xfId="15987" xr:uid="{00000000-0005-0000-0000-0000AB610000}"/>
    <cellStyle name="40 % - Markeringsfarve6 5 4 6 2" xfId="33944" xr:uid="{00000000-0005-0000-0000-0000AC610000}"/>
    <cellStyle name="40 % - Markeringsfarve6 5 4 7" xfId="26942" xr:uid="{00000000-0005-0000-0000-0000AD610000}"/>
    <cellStyle name="40 % - Markeringsfarve6 5 5" xfId="7567" xr:uid="{00000000-0005-0000-0000-0000AE610000}"/>
    <cellStyle name="40 % - Markeringsfarve6 5 5 2" xfId="7568" xr:uid="{00000000-0005-0000-0000-0000AF610000}"/>
    <cellStyle name="40 % - Markeringsfarve6 5 5 2 2" xfId="7569" xr:uid="{00000000-0005-0000-0000-0000B0610000}"/>
    <cellStyle name="40 % - Markeringsfarve6 5 5 2 2 2" xfId="10949" xr:uid="{00000000-0005-0000-0000-0000B1610000}"/>
    <cellStyle name="40 % - Markeringsfarve6 5 5 2 2 2 2" xfId="18721" xr:uid="{00000000-0005-0000-0000-0000B2610000}"/>
    <cellStyle name="40 % - Markeringsfarve6 5 5 2 2 2 2 2" xfId="36672" xr:uid="{00000000-0005-0000-0000-0000B3610000}"/>
    <cellStyle name="40 % - Markeringsfarve6 5 5 2 2 2 3" xfId="29671" xr:uid="{00000000-0005-0000-0000-0000B4610000}"/>
    <cellStyle name="40 % - Markeringsfarve6 5 5 2 2 3" xfId="15994" xr:uid="{00000000-0005-0000-0000-0000B5610000}"/>
    <cellStyle name="40 % - Markeringsfarve6 5 5 2 2 3 2" xfId="33951" xr:uid="{00000000-0005-0000-0000-0000B6610000}"/>
    <cellStyle name="40 % - Markeringsfarve6 5 5 2 2 4" xfId="26949" xr:uid="{00000000-0005-0000-0000-0000B7610000}"/>
    <cellStyle name="40 % - Markeringsfarve6 5 5 2 3" xfId="9464" xr:uid="{00000000-0005-0000-0000-0000B8610000}"/>
    <cellStyle name="40 % - Markeringsfarve6 5 5 2 3 2" xfId="17249" xr:uid="{00000000-0005-0000-0000-0000B9610000}"/>
    <cellStyle name="40 % - Markeringsfarve6 5 5 2 3 2 2" xfId="35200" xr:uid="{00000000-0005-0000-0000-0000BA610000}"/>
    <cellStyle name="40 % - Markeringsfarve6 5 5 2 3 3" xfId="28199" xr:uid="{00000000-0005-0000-0000-0000BB610000}"/>
    <cellStyle name="40 % - Markeringsfarve6 5 5 2 4" xfId="15993" xr:uid="{00000000-0005-0000-0000-0000BC610000}"/>
    <cellStyle name="40 % - Markeringsfarve6 5 5 2 4 2" xfId="33950" xr:uid="{00000000-0005-0000-0000-0000BD610000}"/>
    <cellStyle name="40 % - Markeringsfarve6 5 5 2 5" xfId="26948" xr:uid="{00000000-0005-0000-0000-0000BE610000}"/>
    <cellStyle name="40 % - Markeringsfarve6 5 5 3" xfId="7570" xr:uid="{00000000-0005-0000-0000-0000BF610000}"/>
    <cellStyle name="40 % - Markeringsfarve6 5 5 3 2" xfId="10225" xr:uid="{00000000-0005-0000-0000-0000C0610000}"/>
    <cellStyle name="40 % - Markeringsfarve6 5 5 3 2 2" xfId="18006" xr:uid="{00000000-0005-0000-0000-0000C1610000}"/>
    <cellStyle name="40 % - Markeringsfarve6 5 5 3 2 2 2" xfId="35957" xr:uid="{00000000-0005-0000-0000-0000C2610000}"/>
    <cellStyle name="40 % - Markeringsfarve6 5 5 3 2 3" xfId="28956" xr:uid="{00000000-0005-0000-0000-0000C3610000}"/>
    <cellStyle name="40 % - Markeringsfarve6 5 5 3 3" xfId="15995" xr:uid="{00000000-0005-0000-0000-0000C4610000}"/>
    <cellStyle name="40 % - Markeringsfarve6 5 5 3 3 2" xfId="33952" xr:uid="{00000000-0005-0000-0000-0000C5610000}"/>
    <cellStyle name="40 % - Markeringsfarve6 5 5 3 4" xfId="26950" xr:uid="{00000000-0005-0000-0000-0000C6610000}"/>
    <cellStyle name="40 % - Markeringsfarve6 5 5 4" xfId="7571" xr:uid="{00000000-0005-0000-0000-0000C7610000}"/>
    <cellStyle name="40 % - Markeringsfarve6 5 5 4 2" xfId="11488" xr:uid="{00000000-0005-0000-0000-0000C8610000}"/>
    <cellStyle name="40 % - Markeringsfarve6 5 5 4 2 2" xfId="19246" xr:uid="{00000000-0005-0000-0000-0000C9610000}"/>
    <cellStyle name="40 % - Markeringsfarve6 5 5 4 2 2 2" xfId="37197" xr:uid="{00000000-0005-0000-0000-0000CA610000}"/>
    <cellStyle name="40 % - Markeringsfarve6 5 5 4 2 3" xfId="30196" xr:uid="{00000000-0005-0000-0000-0000CB610000}"/>
    <cellStyle name="40 % - Markeringsfarve6 5 5 4 3" xfId="15996" xr:uid="{00000000-0005-0000-0000-0000CC610000}"/>
    <cellStyle name="40 % - Markeringsfarve6 5 5 4 3 2" xfId="33953" xr:uid="{00000000-0005-0000-0000-0000CD610000}"/>
    <cellStyle name="40 % - Markeringsfarve6 5 5 4 4" xfId="26951" xr:uid="{00000000-0005-0000-0000-0000CE610000}"/>
    <cellStyle name="40 % - Markeringsfarve6 5 5 5" xfId="8975" xr:uid="{00000000-0005-0000-0000-0000CF610000}"/>
    <cellStyle name="40 % - Markeringsfarve6 5 5 5 2" xfId="16764" xr:uid="{00000000-0005-0000-0000-0000D0610000}"/>
    <cellStyle name="40 % - Markeringsfarve6 5 5 5 2 2" xfId="34715" xr:uid="{00000000-0005-0000-0000-0000D1610000}"/>
    <cellStyle name="40 % - Markeringsfarve6 5 5 5 3" xfId="27714" xr:uid="{00000000-0005-0000-0000-0000D2610000}"/>
    <cellStyle name="40 % - Markeringsfarve6 5 5 6" xfId="15992" xr:uid="{00000000-0005-0000-0000-0000D3610000}"/>
    <cellStyle name="40 % - Markeringsfarve6 5 5 6 2" xfId="33949" xr:uid="{00000000-0005-0000-0000-0000D4610000}"/>
    <cellStyle name="40 % - Markeringsfarve6 5 5 7" xfId="26947" xr:uid="{00000000-0005-0000-0000-0000D5610000}"/>
    <cellStyle name="40 % - Markeringsfarve6 5 6" xfId="7572" xr:uid="{00000000-0005-0000-0000-0000D6610000}"/>
    <cellStyle name="40 % - Markeringsfarve6 5 6 2" xfId="7573" xr:uid="{00000000-0005-0000-0000-0000D7610000}"/>
    <cellStyle name="40 % - Markeringsfarve6 5 6 2 2" xfId="7574" xr:uid="{00000000-0005-0000-0000-0000D8610000}"/>
    <cellStyle name="40 % - Markeringsfarve6 5 6 2 2 2" xfId="11084" xr:uid="{00000000-0005-0000-0000-0000D9610000}"/>
    <cellStyle name="40 % - Markeringsfarve6 5 6 2 2 2 2" xfId="18856" xr:uid="{00000000-0005-0000-0000-0000DA610000}"/>
    <cellStyle name="40 % - Markeringsfarve6 5 6 2 2 2 2 2" xfId="36807" xr:uid="{00000000-0005-0000-0000-0000DB610000}"/>
    <cellStyle name="40 % - Markeringsfarve6 5 6 2 2 2 3" xfId="29806" xr:uid="{00000000-0005-0000-0000-0000DC610000}"/>
    <cellStyle name="40 % - Markeringsfarve6 5 6 2 2 3" xfId="15999" xr:uid="{00000000-0005-0000-0000-0000DD610000}"/>
    <cellStyle name="40 % - Markeringsfarve6 5 6 2 2 3 2" xfId="33956" xr:uid="{00000000-0005-0000-0000-0000DE610000}"/>
    <cellStyle name="40 % - Markeringsfarve6 5 6 2 2 4" xfId="26954" xr:uid="{00000000-0005-0000-0000-0000DF610000}"/>
    <cellStyle name="40 % - Markeringsfarve6 5 6 2 3" xfId="9577" xr:uid="{00000000-0005-0000-0000-0000E0610000}"/>
    <cellStyle name="40 % - Markeringsfarve6 5 6 2 3 2" xfId="17362" xr:uid="{00000000-0005-0000-0000-0000E1610000}"/>
    <cellStyle name="40 % - Markeringsfarve6 5 6 2 3 2 2" xfId="35313" xr:uid="{00000000-0005-0000-0000-0000E2610000}"/>
    <cellStyle name="40 % - Markeringsfarve6 5 6 2 3 3" xfId="28312" xr:uid="{00000000-0005-0000-0000-0000E3610000}"/>
    <cellStyle name="40 % - Markeringsfarve6 5 6 2 4" xfId="15998" xr:uid="{00000000-0005-0000-0000-0000E4610000}"/>
    <cellStyle name="40 % - Markeringsfarve6 5 6 2 4 2" xfId="33955" xr:uid="{00000000-0005-0000-0000-0000E5610000}"/>
    <cellStyle name="40 % - Markeringsfarve6 5 6 2 5" xfId="26953" xr:uid="{00000000-0005-0000-0000-0000E6610000}"/>
    <cellStyle name="40 % - Markeringsfarve6 5 6 3" xfId="7575" xr:uid="{00000000-0005-0000-0000-0000E7610000}"/>
    <cellStyle name="40 % - Markeringsfarve6 5 6 3 2" xfId="10361" xr:uid="{00000000-0005-0000-0000-0000E8610000}"/>
    <cellStyle name="40 % - Markeringsfarve6 5 6 3 2 2" xfId="18142" xr:uid="{00000000-0005-0000-0000-0000E9610000}"/>
    <cellStyle name="40 % - Markeringsfarve6 5 6 3 2 2 2" xfId="36093" xr:uid="{00000000-0005-0000-0000-0000EA610000}"/>
    <cellStyle name="40 % - Markeringsfarve6 5 6 3 2 3" xfId="29092" xr:uid="{00000000-0005-0000-0000-0000EB610000}"/>
    <cellStyle name="40 % - Markeringsfarve6 5 6 3 3" xfId="16000" xr:uid="{00000000-0005-0000-0000-0000EC610000}"/>
    <cellStyle name="40 % - Markeringsfarve6 5 6 3 3 2" xfId="33957" xr:uid="{00000000-0005-0000-0000-0000ED610000}"/>
    <cellStyle name="40 % - Markeringsfarve6 5 6 3 4" xfId="26955" xr:uid="{00000000-0005-0000-0000-0000EE610000}"/>
    <cellStyle name="40 % - Markeringsfarve6 5 6 4" xfId="7576" xr:uid="{00000000-0005-0000-0000-0000EF610000}"/>
    <cellStyle name="40 % - Markeringsfarve6 5 6 4 2" xfId="11139" xr:uid="{00000000-0005-0000-0000-0000F0610000}"/>
    <cellStyle name="40 % - Markeringsfarve6 5 6 4 2 2" xfId="18907" xr:uid="{00000000-0005-0000-0000-0000F1610000}"/>
    <cellStyle name="40 % - Markeringsfarve6 5 6 4 2 2 2" xfId="36858" xr:uid="{00000000-0005-0000-0000-0000F2610000}"/>
    <cellStyle name="40 % - Markeringsfarve6 5 6 4 2 3" xfId="29857" xr:uid="{00000000-0005-0000-0000-0000F3610000}"/>
    <cellStyle name="40 % - Markeringsfarve6 5 6 4 3" xfId="16001" xr:uid="{00000000-0005-0000-0000-0000F4610000}"/>
    <cellStyle name="40 % - Markeringsfarve6 5 6 4 3 2" xfId="33958" xr:uid="{00000000-0005-0000-0000-0000F5610000}"/>
    <cellStyle name="40 % - Markeringsfarve6 5 6 4 4" xfId="26956" xr:uid="{00000000-0005-0000-0000-0000F6610000}"/>
    <cellStyle name="40 % - Markeringsfarve6 5 6 5" xfId="8976" xr:uid="{00000000-0005-0000-0000-0000F7610000}"/>
    <cellStyle name="40 % - Markeringsfarve6 5 6 5 2" xfId="16765" xr:uid="{00000000-0005-0000-0000-0000F8610000}"/>
    <cellStyle name="40 % - Markeringsfarve6 5 6 5 2 2" xfId="34716" xr:uid="{00000000-0005-0000-0000-0000F9610000}"/>
    <cellStyle name="40 % - Markeringsfarve6 5 6 5 3" xfId="27715" xr:uid="{00000000-0005-0000-0000-0000FA610000}"/>
    <cellStyle name="40 % - Markeringsfarve6 5 6 6" xfId="15997" xr:uid="{00000000-0005-0000-0000-0000FB610000}"/>
    <cellStyle name="40 % - Markeringsfarve6 5 6 6 2" xfId="33954" xr:uid="{00000000-0005-0000-0000-0000FC610000}"/>
    <cellStyle name="40 % - Markeringsfarve6 5 6 7" xfId="26952" xr:uid="{00000000-0005-0000-0000-0000FD610000}"/>
    <cellStyle name="40 % - Markeringsfarve6 5 7" xfId="7577" xr:uid="{00000000-0005-0000-0000-0000FE610000}"/>
    <cellStyle name="40 % - Markeringsfarve6 5 7 2" xfId="7578" xr:uid="{00000000-0005-0000-0000-0000FF610000}"/>
    <cellStyle name="40 % - Markeringsfarve6 5 7 2 2" xfId="10475" xr:uid="{00000000-0005-0000-0000-000000620000}"/>
    <cellStyle name="40 % - Markeringsfarve6 5 7 2 2 2" xfId="18247" xr:uid="{00000000-0005-0000-0000-000001620000}"/>
    <cellStyle name="40 % - Markeringsfarve6 5 7 2 2 2 2" xfId="36198" xr:uid="{00000000-0005-0000-0000-000002620000}"/>
    <cellStyle name="40 % - Markeringsfarve6 5 7 2 2 3" xfId="29197" xr:uid="{00000000-0005-0000-0000-000003620000}"/>
    <cellStyle name="40 % - Markeringsfarve6 5 7 2 3" xfId="16003" xr:uid="{00000000-0005-0000-0000-000004620000}"/>
    <cellStyle name="40 % - Markeringsfarve6 5 7 2 3 2" xfId="33960" xr:uid="{00000000-0005-0000-0000-000005620000}"/>
    <cellStyle name="40 % - Markeringsfarve6 5 7 2 4" xfId="26958" xr:uid="{00000000-0005-0000-0000-000006620000}"/>
    <cellStyle name="40 % - Markeringsfarve6 5 7 3" xfId="9064" xr:uid="{00000000-0005-0000-0000-000007620000}"/>
    <cellStyle name="40 % - Markeringsfarve6 5 7 3 2" xfId="16852" xr:uid="{00000000-0005-0000-0000-000008620000}"/>
    <cellStyle name="40 % - Markeringsfarve6 5 7 3 2 2" xfId="34803" xr:uid="{00000000-0005-0000-0000-000009620000}"/>
    <cellStyle name="40 % - Markeringsfarve6 5 7 3 3" xfId="27802" xr:uid="{00000000-0005-0000-0000-00000A620000}"/>
    <cellStyle name="40 % - Markeringsfarve6 5 7 4" xfId="16002" xr:uid="{00000000-0005-0000-0000-00000B620000}"/>
    <cellStyle name="40 % - Markeringsfarve6 5 7 4 2" xfId="33959" xr:uid="{00000000-0005-0000-0000-00000C620000}"/>
    <cellStyle name="40 % - Markeringsfarve6 5 7 5" xfId="26957" xr:uid="{00000000-0005-0000-0000-00000D620000}"/>
    <cellStyle name="40 % - Markeringsfarve6 5 8" xfId="7579" xr:uid="{00000000-0005-0000-0000-00000E620000}"/>
    <cellStyle name="40 % - Markeringsfarve6 5 8 2" xfId="9703" xr:uid="{00000000-0005-0000-0000-00000F620000}"/>
    <cellStyle name="40 % - Markeringsfarve6 5 8 2 2" xfId="17485" xr:uid="{00000000-0005-0000-0000-000010620000}"/>
    <cellStyle name="40 % - Markeringsfarve6 5 8 2 2 2" xfId="35436" xr:uid="{00000000-0005-0000-0000-000011620000}"/>
    <cellStyle name="40 % - Markeringsfarve6 5 8 2 3" xfId="28435" xr:uid="{00000000-0005-0000-0000-000012620000}"/>
    <cellStyle name="40 % - Markeringsfarve6 5 8 3" xfId="16004" xr:uid="{00000000-0005-0000-0000-000013620000}"/>
    <cellStyle name="40 % - Markeringsfarve6 5 8 3 2" xfId="33961" xr:uid="{00000000-0005-0000-0000-000014620000}"/>
    <cellStyle name="40 % - Markeringsfarve6 5 8 4" xfId="26959" xr:uid="{00000000-0005-0000-0000-000015620000}"/>
    <cellStyle name="40 % - Markeringsfarve6 5 9" xfId="7580" xr:uid="{00000000-0005-0000-0000-000016620000}"/>
    <cellStyle name="40 % - Markeringsfarve6 5 9 2" xfId="11580" xr:uid="{00000000-0005-0000-0000-000017620000}"/>
    <cellStyle name="40 % - Markeringsfarve6 5 9 2 2" xfId="19332" xr:uid="{00000000-0005-0000-0000-000018620000}"/>
    <cellStyle name="40 % - Markeringsfarve6 5 9 2 2 2" xfId="37283" xr:uid="{00000000-0005-0000-0000-000019620000}"/>
    <cellStyle name="40 % - Markeringsfarve6 5 9 2 3" xfId="30282" xr:uid="{00000000-0005-0000-0000-00001A620000}"/>
    <cellStyle name="40 % - Markeringsfarve6 5 9 3" xfId="16005" xr:uid="{00000000-0005-0000-0000-00001B620000}"/>
    <cellStyle name="40 % - Markeringsfarve6 5 9 3 2" xfId="33962" xr:uid="{00000000-0005-0000-0000-00001C620000}"/>
    <cellStyle name="40 % - Markeringsfarve6 5 9 4" xfId="26960" xr:uid="{00000000-0005-0000-0000-00001D620000}"/>
    <cellStyle name="40 % - Markeringsfarve6 6" xfId="3025" xr:uid="{00000000-0005-0000-0000-00001E620000}"/>
    <cellStyle name="40 % - Markeringsfarve6 6 2" xfId="3026" xr:uid="{00000000-0005-0000-0000-00001F620000}"/>
    <cellStyle name="40 % - Markeringsfarve6 6 2 2" xfId="7583" xr:uid="{00000000-0005-0000-0000-000020620000}"/>
    <cellStyle name="40 % - Markeringsfarve6 6 2 2 2" xfId="10516" xr:uid="{00000000-0005-0000-0000-000021620000}"/>
    <cellStyle name="40 % - Markeringsfarve6 6 2 2 2 2" xfId="18288" xr:uid="{00000000-0005-0000-0000-000022620000}"/>
    <cellStyle name="40 % - Markeringsfarve6 6 2 2 2 2 2" xfId="36239" xr:uid="{00000000-0005-0000-0000-000023620000}"/>
    <cellStyle name="40 % - Markeringsfarve6 6 2 2 2 3" xfId="29238" xr:uid="{00000000-0005-0000-0000-000024620000}"/>
    <cellStyle name="40 % - Markeringsfarve6 6 2 2 3" xfId="16008" xr:uid="{00000000-0005-0000-0000-000025620000}"/>
    <cellStyle name="40 % - Markeringsfarve6 6 2 2 3 2" xfId="33965" xr:uid="{00000000-0005-0000-0000-000026620000}"/>
    <cellStyle name="40 % - Markeringsfarve6 6 2 2 4" xfId="26963" xr:uid="{00000000-0005-0000-0000-000027620000}"/>
    <cellStyle name="40 % - Markeringsfarve6 6 2 3" xfId="9097" xr:uid="{00000000-0005-0000-0000-000028620000}"/>
    <cellStyle name="40 % - Markeringsfarve6 6 2 3 2" xfId="16885" xr:uid="{00000000-0005-0000-0000-000029620000}"/>
    <cellStyle name="40 % - Markeringsfarve6 6 2 3 2 2" xfId="34836" xr:uid="{00000000-0005-0000-0000-00002A620000}"/>
    <cellStyle name="40 % - Markeringsfarve6 6 2 3 3" xfId="27835" xr:uid="{00000000-0005-0000-0000-00002B620000}"/>
    <cellStyle name="40 % - Markeringsfarve6 6 2 4" xfId="16007" xr:uid="{00000000-0005-0000-0000-00002C620000}"/>
    <cellStyle name="40 % - Markeringsfarve6 6 2 4 2" xfId="33964" xr:uid="{00000000-0005-0000-0000-00002D620000}"/>
    <cellStyle name="40 % - Markeringsfarve6 6 2 5" xfId="7582" xr:uid="{00000000-0005-0000-0000-00002E620000}"/>
    <cellStyle name="40 % - Markeringsfarve6 6 2 5 2" xfId="26962" xr:uid="{00000000-0005-0000-0000-00002F620000}"/>
    <cellStyle name="40 % - Markeringsfarve6 6 2 6" xfId="22404" xr:uid="{00000000-0005-0000-0000-000030620000}"/>
    <cellStyle name="40 % - Markeringsfarve6 6 3" xfId="7584" xr:uid="{00000000-0005-0000-0000-000031620000}"/>
    <cellStyle name="40 % - Markeringsfarve6 6 3 2" xfId="9746" xr:uid="{00000000-0005-0000-0000-000032620000}"/>
    <cellStyle name="40 % - Markeringsfarve6 6 3 2 2" xfId="17528" xr:uid="{00000000-0005-0000-0000-000033620000}"/>
    <cellStyle name="40 % - Markeringsfarve6 6 3 2 2 2" xfId="35479" xr:uid="{00000000-0005-0000-0000-000034620000}"/>
    <cellStyle name="40 % - Markeringsfarve6 6 3 2 3" xfId="28478" xr:uid="{00000000-0005-0000-0000-000035620000}"/>
    <cellStyle name="40 % - Markeringsfarve6 6 3 3" xfId="16009" xr:uid="{00000000-0005-0000-0000-000036620000}"/>
    <cellStyle name="40 % - Markeringsfarve6 6 3 3 2" xfId="33966" xr:uid="{00000000-0005-0000-0000-000037620000}"/>
    <cellStyle name="40 % - Markeringsfarve6 6 3 4" xfId="26964" xr:uid="{00000000-0005-0000-0000-000038620000}"/>
    <cellStyle name="40 % - Markeringsfarve6 6 4" xfId="7585" xr:uid="{00000000-0005-0000-0000-000039620000}"/>
    <cellStyle name="40 % - Markeringsfarve6 6 4 2" xfId="9972" xr:uid="{00000000-0005-0000-0000-00003A620000}"/>
    <cellStyle name="40 % - Markeringsfarve6 6 4 2 2" xfId="17754" xr:uid="{00000000-0005-0000-0000-00003B620000}"/>
    <cellStyle name="40 % - Markeringsfarve6 6 4 2 2 2" xfId="35705" xr:uid="{00000000-0005-0000-0000-00003C620000}"/>
    <cellStyle name="40 % - Markeringsfarve6 6 4 2 3" xfId="28704" xr:uid="{00000000-0005-0000-0000-00003D620000}"/>
    <cellStyle name="40 % - Markeringsfarve6 6 4 3" xfId="16010" xr:uid="{00000000-0005-0000-0000-00003E620000}"/>
    <cellStyle name="40 % - Markeringsfarve6 6 4 3 2" xfId="33967" xr:uid="{00000000-0005-0000-0000-00003F620000}"/>
    <cellStyle name="40 % - Markeringsfarve6 6 4 4" xfId="26965" xr:uid="{00000000-0005-0000-0000-000040620000}"/>
    <cellStyle name="40 % - Markeringsfarve6 6 5" xfId="8977" xr:uid="{00000000-0005-0000-0000-000041620000}"/>
    <cellStyle name="40 % - Markeringsfarve6 6 5 2" xfId="16766" xr:uid="{00000000-0005-0000-0000-000042620000}"/>
    <cellStyle name="40 % - Markeringsfarve6 6 5 2 2" xfId="34717" xr:uid="{00000000-0005-0000-0000-000043620000}"/>
    <cellStyle name="40 % - Markeringsfarve6 6 5 3" xfId="27716" xr:uid="{00000000-0005-0000-0000-000044620000}"/>
    <cellStyle name="40 % - Markeringsfarve6 6 6" xfId="16006" xr:uid="{00000000-0005-0000-0000-000045620000}"/>
    <cellStyle name="40 % - Markeringsfarve6 6 6 2" xfId="33963" xr:uid="{00000000-0005-0000-0000-000046620000}"/>
    <cellStyle name="40 % - Markeringsfarve6 6 7" xfId="7581" xr:uid="{00000000-0005-0000-0000-000047620000}"/>
    <cellStyle name="40 % - Markeringsfarve6 6 7 2" xfId="26961" xr:uid="{00000000-0005-0000-0000-000048620000}"/>
    <cellStyle name="40 % - Markeringsfarve6 6 8" xfId="22403" xr:uid="{00000000-0005-0000-0000-000049620000}"/>
    <cellStyle name="40 % - Markeringsfarve6 7" xfId="3027" xr:uid="{00000000-0005-0000-0000-00004A620000}"/>
    <cellStyle name="40 % - Markeringsfarve6 7 2" xfId="7587" xr:uid="{00000000-0005-0000-0000-00004B620000}"/>
    <cellStyle name="40 % - Markeringsfarve6 7 2 2" xfId="7588" xr:uid="{00000000-0005-0000-0000-00004C620000}"/>
    <cellStyle name="40 % - Markeringsfarve6 7 2 2 2" xfId="10722" xr:uid="{00000000-0005-0000-0000-00004D620000}"/>
    <cellStyle name="40 % - Markeringsfarve6 7 2 2 2 2" xfId="18494" xr:uid="{00000000-0005-0000-0000-00004E620000}"/>
    <cellStyle name="40 % - Markeringsfarve6 7 2 2 2 2 2" xfId="36445" xr:uid="{00000000-0005-0000-0000-00004F620000}"/>
    <cellStyle name="40 % - Markeringsfarve6 7 2 2 2 3" xfId="29444" xr:uid="{00000000-0005-0000-0000-000050620000}"/>
    <cellStyle name="40 % - Markeringsfarve6 7 2 2 3" xfId="16013" xr:uid="{00000000-0005-0000-0000-000051620000}"/>
    <cellStyle name="40 % - Markeringsfarve6 7 2 2 3 2" xfId="33970" xr:uid="{00000000-0005-0000-0000-000052620000}"/>
    <cellStyle name="40 % - Markeringsfarve6 7 2 2 4" xfId="26968" xr:uid="{00000000-0005-0000-0000-000053620000}"/>
    <cellStyle name="40 % - Markeringsfarve6 7 2 3" xfId="9268" xr:uid="{00000000-0005-0000-0000-000054620000}"/>
    <cellStyle name="40 % - Markeringsfarve6 7 2 3 2" xfId="17056" xr:uid="{00000000-0005-0000-0000-000055620000}"/>
    <cellStyle name="40 % - Markeringsfarve6 7 2 3 2 2" xfId="35007" xr:uid="{00000000-0005-0000-0000-000056620000}"/>
    <cellStyle name="40 % - Markeringsfarve6 7 2 3 3" xfId="28006" xr:uid="{00000000-0005-0000-0000-000057620000}"/>
    <cellStyle name="40 % - Markeringsfarve6 7 2 4" xfId="16012" xr:uid="{00000000-0005-0000-0000-000058620000}"/>
    <cellStyle name="40 % - Markeringsfarve6 7 2 4 2" xfId="33969" xr:uid="{00000000-0005-0000-0000-000059620000}"/>
    <cellStyle name="40 % - Markeringsfarve6 7 2 5" xfId="26967" xr:uid="{00000000-0005-0000-0000-00005A620000}"/>
    <cellStyle name="40 % - Markeringsfarve6 7 3" xfId="7589" xr:uid="{00000000-0005-0000-0000-00005B620000}"/>
    <cellStyle name="40 % - Markeringsfarve6 7 3 2" xfId="9952" xr:uid="{00000000-0005-0000-0000-00005C620000}"/>
    <cellStyle name="40 % - Markeringsfarve6 7 3 2 2" xfId="17734" xr:uid="{00000000-0005-0000-0000-00005D620000}"/>
    <cellStyle name="40 % - Markeringsfarve6 7 3 2 2 2" xfId="35685" xr:uid="{00000000-0005-0000-0000-00005E620000}"/>
    <cellStyle name="40 % - Markeringsfarve6 7 3 2 3" xfId="28684" xr:uid="{00000000-0005-0000-0000-00005F620000}"/>
    <cellStyle name="40 % - Markeringsfarve6 7 3 3" xfId="16014" xr:uid="{00000000-0005-0000-0000-000060620000}"/>
    <cellStyle name="40 % - Markeringsfarve6 7 3 3 2" xfId="33971" xr:uid="{00000000-0005-0000-0000-000061620000}"/>
    <cellStyle name="40 % - Markeringsfarve6 7 3 4" xfId="26969" xr:uid="{00000000-0005-0000-0000-000062620000}"/>
    <cellStyle name="40 % - Markeringsfarve6 7 4" xfId="7590" xr:uid="{00000000-0005-0000-0000-000063620000}"/>
    <cellStyle name="40 % - Markeringsfarve6 7 4 2" xfId="9595" xr:uid="{00000000-0005-0000-0000-000064620000}"/>
    <cellStyle name="40 % - Markeringsfarve6 7 4 2 2" xfId="17379" xr:uid="{00000000-0005-0000-0000-000065620000}"/>
    <cellStyle name="40 % - Markeringsfarve6 7 4 2 2 2" xfId="35330" xr:uid="{00000000-0005-0000-0000-000066620000}"/>
    <cellStyle name="40 % - Markeringsfarve6 7 4 2 3" xfId="28329" xr:uid="{00000000-0005-0000-0000-000067620000}"/>
    <cellStyle name="40 % - Markeringsfarve6 7 4 3" xfId="16015" xr:uid="{00000000-0005-0000-0000-000068620000}"/>
    <cellStyle name="40 % - Markeringsfarve6 7 4 3 2" xfId="33972" xr:uid="{00000000-0005-0000-0000-000069620000}"/>
    <cellStyle name="40 % - Markeringsfarve6 7 4 4" xfId="26970" xr:uid="{00000000-0005-0000-0000-00006A620000}"/>
    <cellStyle name="40 % - Markeringsfarve6 7 5" xfId="8978" xr:uid="{00000000-0005-0000-0000-00006B620000}"/>
    <cellStyle name="40 % - Markeringsfarve6 7 5 2" xfId="16767" xr:uid="{00000000-0005-0000-0000-00006C620000}"/>
    <cellStyle name="40 % - Markeringsfarve6 7 5 2 2" xfId="34718" xr:uid="{00000000-0005-0000-0000-00006D620000}"/>
    <cellStyle name="40 % - Markeringsfarve6 7 5 3" xfId="27717" xr:uid="{00000000-0005-0000-0000-00006E620000}"/>
    <cellStyle name="40 % - Markeringsfarve6 7 6" xfId="16011" xr:uid="{00000000-0005-0000-0000-00006F620000}"/>
    <cellStyle name="40 % - Markeringsfarve6 7 6 2" xfId="33968" xr:uid="{00000000-0005-0000-0000-000070620000}"/>
    <cellStyle name="40 % - Markeringsfarve6 7 7" xfId="7586" xr:uid="{00000000-0005-0000-0000-000071620000}"/>
    <cellStyle name="40 % - Markeringsfarve6 7 7 2" xfId="26966" xr:uid="{00000000-0005-0000-0000-000072620000}"/>
    <cellStyle name="40 % - Markeringsfarve6 7 8" xfId="22405" xr:uid="{00000000-0005-0000-0000-000073620000}"/>
    <cellStyle name="40 % - Markeringsfarve6 8" xfId="7591" xr:uid="{00000000-0005-0000-0000-000074620000}"/>
    <cellStyle name="40 % - Markeringsfarve6 8 2" xfId="7592" xr:uid="{00000000-0005-0000-0000-000075620000}"/>
    <cellStyle name="40 % - Markeringsfarve6 8 2 2" xfId="7593" xr:uid="{00000000-0005-0000-0000-000076620000}"/>
    <cellStyle name="40 % - Markeringsfarve6 8 2 2 2" xfId="10754" xr:uid="{00000000-0005-0000-0000-000077620000}"/>
    <cellStyle name="40 % - Markeringsfarve6 8 2 2 2 2" xfId="18526" xr:uid="{00000000-0005-0000-0000-000078620000}"/>
    <cellStyle name="40 % - Markeringsfarve6 8 2 2 2 2 2" xfId="36477" xr:uid="{00000000-0005-0000-0000-000079620000}"/>
    <cellStyle name="40 % - Markeringsfarve6 8 2 2 2 3" xfId="29476" xr:uid="{00000000-0005-0000-0000-00007A620000}"/>
    <cellStyle name="40 % - Markeringsfarve6 8 2 2 3" xfId="16018" xr:uid="{00000000-0005-0000-0000-00007B620000}"/>
    <cellStyle name="40 % - Markeringsfarve6 8 2 2 3 2" xfId="33975" xr:uid="{00000000-0005-0000-0000-00007C620000}"/>
    <cellStyle name="40 % - Markeringsfarve6 8 2 2 4" xfId="26973" xr:uid="{00000000-0005-0000-0000-00007D620000}"/>
    <cellStyle name="40 % - Markeringsfarve6 8 2 3" xfId="9299" xr:uid="{00000000-0005-0000-0000-00007E620000}"/>
    <cellStyle name="40 % - Markeringsfarve6 8 2 3 2" xfId="17084" xr:uid="{00000000-0005-0000-0000-00007F620000}"/>
    <cellStyle name="40 % - Markeringsfarve6 8 2 3 2 2" xfId="35035" xr:uid="{00000000-0005-0000-0000-000080620000}"/>
    <cellStyle name="40 % - Markeringsfarve6 8 2 3 3" xfId="28034" xr:uid="{00000000-0005-0000-0000-000081620000}"/>
    <cellStyle name="40 % - Markeringsfarve6 8 2 4" xfId="16017" xr:uid="{00000000-0005-0000-0000-000082620000}"/>
    <cellStyle name="40 % - Markeringsfarve6 8 2 4 2" xfId="33974" xr:uid="{00000000-0005-0000-0000-000083620000}"/>
    <cellStyle name="40 % - Markeringsfarve6 8 2 5" xfId="26972" xr:uid="{00000000-0005-0000-0000-000084620000}"/>
    <cellStyle name="40 % - Markeringsfarve6 8 3" xfId="7594" xr:uid="{00000000-0005-0000-0000-000085620000}"/>
    <cellStyle name="40 % - Markeringsfarve6 8 3 2" xfId="10030" xr:uid="{00000000-0005-0000-0000-000086620000}"/>
    <cellStyle name="40 % - Markeringsfarve6 8 3 2 2" xfId="17811" xr:uid="{00000000-0005-0000-0000-000087620000}"/>
    <cellStyle name="40 % - Markeringsfarve6 8 3 2 2 2" xfId="35762" xr:uid="{00000000-0005-0000-0000-000088620000}"/>
    <cellStyle name="40 % - Markeringsfarve6 8 3 2 3" xfId="28761" xr:uid="{00000000-0005-0000-0000-000089620000}"/>
    <cellStyle name="40 % - Markeringsfarve6 8 3 3" xfId="16019" xr:uid="{00000000-0005-0000-0000-00008A620000}"/>
    <cellStyle name="40 % - Markeringsfarve6 8 3 3 2" xfId="33976" xr:uid="{00000000-0005-0000-0000-00008B620000}"/>
    <cellStyle name="40 % - Markeringsfarve6 8 3 4" xfId="26974" xr:uid="{00000000-0005-0000-0000-00008C620000}"/>
    <cellStyle name="40 % - Markeringsfarve6 8 4" xfId="7595" xr:uid="{00000000-0005-0000-0000-00008D620000}"/>
    <cellStyle name="40 % - Markeringsfarve6 8 4 2" xfId="11438" xr:uid="{00000000-0005-0000-0000-00008E620000}"/>
    <cellStyle name="40 % - Markeringsfarve6 8 4 2 2" xfId="19197" xr:uid="{00000000-0005-0000-0000-00008F620000}"/>
    <cellStyle name="40 % - Markeringsfarve6 8 4 2 2 2" xfId="37148" xr:uid="{00000000-0005-0000-0000-000090620000}"/>
    <cellStyle name="40 % - Markeringsfarve6 8 4 2 3" xfId="30147" xr:uid="{00000000-0005-0000-0000-000091620000}"/>
    <cellStyle name="40 % - Markeringsfarve6 8 4 3" xfId="16020" xr:uid="{00000000-0005-0000-0000-000092620000}"/>
    <cellStyle name="40 % - Markeringsfarve6 8 4 3 2" xfId="33977" xr:uid="{00000000-0005-0000-0000-000093620000}"/>
    <cellStyle name="40 % - Markeringsfarve6 8 4 4" xfId="26975" xr:uid="{00000000-0005-0000-0000-000094620000}"/>
    <cellStyle name="40 % - Markeringsfarve6 8 5" xfId="8979" xr:uid="{00000000-0005-0000-0000-000095620000}"/>
    <cellStyle name="40 % - Markeringsfarve6 8 5 2" xfId="16768" xr:uid="{00000000-0005-0000-0000-000096620000}"/>
    <cellStyle name="40 % - Markeringsfarve6 8 5 2 2" xfId="34719" xr:uid="{00000000-0005-0000-0000-000097620000}"/>
    <cellStyle name="40 % - Markeringsfarve6 8 5 3" xfId="27718" xr:uid="{00000000-0005-0000-0000-000098620000}"/>
    <cellStyle name="40 % - Markeringsfarve6 8 6" xfId="16016" xr:uid="{00000000-0005-0000-0000-000099620000}"/>
    <cellStyle name="40 % - Markeringsfarve6 8 6 2" xfId="33973" xr:uid="{00000000-0005-0000-0000-00009A620000}"/>
    <cellStyle name="40 % - Markeringsfarve6 8 7" xfId="26971" xr:uid="{00000000-0005-0000-0000-00009B620000}"/>
    <cellStyle name="40 % - Markeringsfarve6 9" xfId="7596" xr:uid="{00000000-0005-0000-0000-00009C620000}"/>
    <cellStyle name="40 % - Markeringsfarve6 9 2" xfId="7597" xr:uid="{00000000-0005-0000-0000-00009D620000}"/>
    <cellStyle name="40 % - Markeringsfarve6 9 2 2" xfId="7598" xr:uid="{00000000-0005-0000-0000-00009E620000}"/>
    <cellStyle name="40 % - Markeringsfarve6 9 2 2 2" xfId="10871" xr:uid="{00000000-0005-0000-0000-00009F620000}"/>
    <cellStyle name="40 % - Markeringsfarve6 9 2 2 2 2" xfId="18643" xr:uid="{00000000-0005-0000-0000-0000A0620000}"/>
    <cellStyle name="40 % - Markeringsfarve6 9 2 2 2 2 2" xfId="36594" xr:uid="{00000000-0005-0000-0000-0000A1620000}"/>
    <cellStyle name="40 % - Markeringsfarve6 9 2 2 2 3" xfId="29593" xr:uid="{00000000-0005-0000-0000-0000A2620000}"/>
    <cellStyle name="40 % - Markeringsfarve6 9 2 2 3" xfId="16023" xr:uid="{00000000-0005-0000-0000-0000A3620000}"/>
    <cellStyle name="40 % - Markeringsfarve6 9 2 2 3 2" xfId="33980" xr:uid="{00000000-0005-0000-0000-0000A4620000}"/>
    <cellStyle name="40 % - Markeringsfarve6 9 2 2 4" xfId="26978" xr:uid="{00000000-0005-0000-0000-0000A5620000}"/>
    <cellStyle name="40 % - Markeringsfarve6 9 2 3" xfId="9398" xr:uid="{00000000-0005-0000-0000-0000A6620000}"/>
    <cellStyle name="40 % - Markeringsfarve6 9 2 3 2" xfId="17183" xr:uid="{00000000-0005-0000-0000-0000A7620000}"/>
    <cellStyle name="40 % - Markeringsfarve6 9 2 3 2 2" xfId="35134" xr:uid="{00000000-0005-0000-0000-0000A8620000}"/>
    <cellStyle name="40 % - Markeringsfarve6 9 2 3 3" xfId="28133" xr:uid="{00000000-0005-0000-0000-0000A9620000}"/>
    <cellStyle name="40 % - Markeringsfarve6 9 2 4" xfId="16022" xr:uid="{00000000-0005-0000-0000-0000AA620000}"/>
    <cellStyle name="40 % - Markeringsfarve6 9 2 4 2" xfId="33979" xr:uid="{00000000-0005-0000-0000-0000AB620000}"/>
    <cellStyle name="40 % - Markeringsfarve6 9 2 5" xfId="26977" xr:uid="{00000000-0005-0000-0000-0000AC620000}"/>
    <cellStyle name="40 % - Markeringsfarve6 9 3" xfId="7599" xr:uid="{00000000-0005-0000-0000-0000AD620000}"/>
    <cellStyle name="40 % - Markeringsfarve6 9 3 2" xfId="10147" xr:uid="{00000000-0005-0000-0000-0000AE620000}"/>
    <cellStyle name="40 % - Markeringsfarve6 9 3 2 2" xfId="17928" xr:uid="{00000000-0005-0000-0000-0000AF620000}"/>
    <cellStyle name="40 % - Markeringsfarve6 9 3 2 2 2" xfId="35879" xr:uid="{00000000-0005-0000-0000-0000B0620000}"/>
    <cellStyle name="40 % - Markeringsfarve6 9 3 2 3" xfId="28878" xr:uid="{00000000-0005-0000-0000-0000B1620000}"/>
    <cellStyle name="40 % - Markeringsfarve6 9 3 3" xfId="16024" xr:uid="{00000000-0005-0000-0000-0000B2620000}"/>
    <cellStyle name="40 % - Markeringsfarve6 9 3 3 2" xfId="33981" xr:uid="{00000000-0005-0000-0000-0000B3620000}"/>
    <cellStyle name="40 % - Markeringsfarve6 9 3 4" xfId="26979" xr:uid="{00000000-0005-0000-0000-0000B4620000}"/>
    <cellStyle name="40 % - Markeringsfarve6 9 4" xfId="7600" xr:uid="{00000000-0005-0000-0000-0000B5620000}"/>
    <cellStyle name="40 % - Markeringsfarve6 9 4 2" xfId="11653" xr:uid="{00000000-0005-0000-0000-0000B6620000}"/>
    <cellStyle name="40 % - Markeringsfarve6 9 4 2 2" xfId="19400" xr:uid="{00000000-0005-0000-0000-0000B7620000}"/>
    <cellStyle name="40 % - Markeringsfarve6 9 4 2 2 2" xfId="37351" xr:uid="{00000000-0005-0000-0000-0000B8620000}"/>
    <cellStyle name="40 % - Markeringsfarve6 9 4 2 3" xfId="30350" xr:uid="{00000000-0005-0000-0000-0000B9620000}"/>
    <cellStyle name="40 % - Markeringsfarve6 9 4 3" xfId="16025" xr:uid="{00000000-0005-0000-0000-0000BA620000}"/>
    <cellStyle name="40 % - Markeringsfarve6 9 4 3 2" xfId="33982" xr:uid="{00000000-0005-0000-0000-0000BB620000}"/>
    <cellStyle name="40 % - Markeringsfarve6 9 4 4" xfId="26980" xr:uid="{00000000-0005-0000-0000-0000BC620000}"/>
    <cellStyle name="40 % - Markeringsfarve6 9 5" xfId="8980" xr:uid="{00000000-0005-0000-0000-0000BD620000}"/>
    <cellStyle name="40 % - Markeringsfarve6 9 5 2" xfId="16769" xr:uid="{00000000-0005-0000-0000-0000BE620000}"/>
    <cellStyle name="40 % - Markeringsfarve6 9 5 2 2" xfId="34720" xr:uid="{00000000-0005-0000-0000-0000BF620000}"/>
    <cellStyle name="40 % - Markeringsfarve6 9 5 3" xfId="27719" xr:uid="{00000000-0005-0000-0000-0000C0620000}"/>
    <cellStyle name="40 % - Markeringsfarve6 9 6" xfId="16021" xr:uid="{00000000-0005-0000-0000-0000C1620000}"/>
    <cellStyle name="40 % - Markeringsfarve6 9 6 2" xfId="33978" xr:uid="{00000000-0005-0000-0000-0000C2620000}"/>
    <cellStyle name="40 % - Markeringsfarve6 9 7" xfId="26976" xr:uid="{00000000-0005-0000-0000-0000C3620000}"/>
    <cellStyle name="40% - Accent1" xfId="2538" builtinId="31" customBuiltin="1"/>
    <cellStyle name="40% - Accent1 2" xfId="3028" xr:uid="{00000000-0005-0000-0000-0000C5620000}"/>
    <cellStyle name="40% - Accent1 2 2" xfId="19474" xr:uid="{00000000-0005-0000-0000-0000C6620000}"/>
    <cellStyle name="40% - Accent1 2 2 2" xfId="37424" xr:uid="{00000000-0005-0000-0000-0000C7620000}"/>
    <cellStyle name="40% - Accent1 2 3" xfId="11825" xr:uid="{00000000-0005-0000-0000-0000C8620000}"/>
    <cellStyle name="40% - Accent1 2 3 2" xfId="30423" xr:uid="{00000000-0005-0000-0000-0000C9620000}"/>
    <cellStyle name="40% - Accent1 3" xfId="12606" xr:uid="{00000000-0005-0000-0000-0000CA620000}"/>
    <cellStyle name="40% - Accent1 3 2" xfId="30466" xr:uid="{00000000-0005-0000-0000-0000CB620000}"/>
    <cellStyle name="40% - Accent1 4" xfId="23461" xr:uid="{00000000-0005-0000-0000-0000CC620000}"/>
    <cellStyle name="40% - Accent1 5" xfId="39689" xr:uid="{00000000-0005-0000-0000-0000CD620000}"/>
    <cellStyle name="40% - Accent2" xfId="2542" builtinId="35" customBuiltin="1"/>
    <cellStyle name="40% - Accent2 2" xfId="3029" xr:uid="{00000000-0005-0000-0000-0000CF620000}"/>
    <cellStyle name="40% - Accent2 2 2" xfId="12910" xr:uid="{00000000-0005-0000-0000-0000D0620000}"/>
    <cellStyle name="40% - Accent2 2 2 2" xfId="30868" xr:uid="{00000000-0005-0000-0000-0000D1620000}"/>
    <cellStyle name="40% - Accent2 2 3" xfId="4481" xr:uid="{00000000-0005-0000-0000-0000D2620000}"/>
    <cellStyle name="40% - Accent2 2 3 2" xfId="23866" xr:uid="{00000000-0005-0000-0000-0000D3620000}"/>
    <cellStyle name="40% - Accent2 3" xfId="11827" xr:uid="{00000000-0005-0000-0000-0000D4620000}"/>
    <cellStyle name="40% - Accent2 3 2" xfId="19476" xr:uid="{00000000-0005-0000-0000-0000D5620000}"/>
    <cellStyle name="40% - Accent2 3 2 2" xfId="37426" xr:uid="{00000000-0005-0000-0000-0000D6620000}"/>
    <cellStyle name="40% - Accent2 3 3" xfId="30425" xr:uid="{00000000-0005-0000-0000-0000D7620000}"/>
    <cellStyle name="40% - Accent2 4" xfId="12608" xr:uid="{00000000-0005-0000-0000-0000D8620000}"/>
    <cellStyle name="40% - Accent2 4 2" xfId="30468" xr:uid="{00000000-0005-0000-0000-0000D9620000}"/>
    <cellStyle name="40% - Accent2 5" xfId="23463" xr:uid="{00000000-0005-0000-0000-0000DA620000}"/>
    <cellStyle name="40% - Accent2 6" xfId="39691" xr:uid="{00000000-0005-0000-0000-0000DB620000}"/>
    <cellStyle name="40% - Accent3" xfId="2546" builtinId="39" customBuiltin="1"/>
    <cellStyle name="40% - Accent3 2" xfId="3030" xr:uid="{00000000-0005-0000-0000-0000DD620000}"/>
    <cellStyle name="40% - Accent3 2 2" xfId="19478" xr:uid="{00000000-0005-0000-0000-0000DE620000}"/>
    <cellStyle name="40% - Accent3 2 2 2" xfId="37428" xr:uid="{00000000-0005-0000-0000-0000DF620000}"/>
    <cellStyle name="40% - Accent3 2 3" xfId="11829" xr:uid="{00000000-0005-0000-0000-0000E0620000}"/>
    <cellStyle name="40% - Accent3 2 3 2" xfId="30427" xr:uid="{00000000-0005-0000-0000-0000E1620000}"/>
    <cellStyle name="40% - Accent3 3" xfId="12610" xr:uid="{00000000-0005-0000-0000-0000E2620000}"/>
    <cellStyle name="40% - Accent3 3 2" xfId="30470" xr:uid="{00000000-0005-0000-0000-0000E3620000}"/>
    <cellStyle name="40% - Accent3 4" xfId="23465" xr:uid="{00000000-0005-0000-0000-0000E4620000}"/>
    <cellStyle name="40% - Accent3 5" xfId="39693" xr:uid="{00000000-0005-0000-0000-0000E5620000}"/>
    <cellStyle name="40% - Accent4" xfId="2550" builtinId="43" customBuiltin="1"/>
    <cellStyle name="40% - Accent4 2" xfId="3031" xr:uid="{00000000-0005-0000-0000-0000E7620000}"/>
    <cellStyle name="40% - Accent4 2 2" xfId="19480" xr:uid="{00000000-0005-0000-0000-0000E8620000}"/>
    <cellStyle name="40% - Accent4 2 2 2" xfId="37430" xr:uid="{00000000-0005-0000-0000-0000E9620000}"/>
    <cellStyle name="40% - Accent4 2 3" xfId="11831" xr:uid="{00000000-0005-0000-0000-0000EA620000}"/>
    <cellStyle name="40% - Accent4 2 3 2" xfId="30429" xr:uid="{00000000-0005-0000-0000-0000EB620000}"/>
    <cellStyle name="40% - Accent4 3" xfId="12612" xr:uid="{00000000-0005-0000-0000-0000EC620000}"/>
    <cellStyle name="40% - Accent4 3 2" xfId="30472" xr:uid="{00000000-0005-0000-0000-0000ED620000}"/>
    <cellStyle name="40% - Accent4 4" xfId="23467" xr:uid="{00000000-0005-0000-0000-0000EE620000}"/>
    <cellStyle name="40% - Accent4 5" xfId="39695" xr:uid="{00000000-0005-0000-0000-0000EF620000}"/>
    <cellStyle name="40% - Accent5" xfId="2554" builtinId="47" customBuiltin="1"/>
    <cellStyle name="40% - Accent5 2" xfId="3032" xr:uid="{00000000-0005-0000-0000-0000F1620000}"/>
    <cellStyle name="40% - Accent5 2 2" xfId="19482" xr:uid="{00000000-0005-0000-0000-0000F2620000}"/>
    <cellStyle name="40% - Accent5 2 2 2" xfId="37432" xr:uid="{00000000-0005-0000-0000-0000F3620000}"/>
    <cellStyle name="40% - Accent5 2 3" xfId="11833" xr:uid="{00000000-0005-0000-0000-0000F4620000}"/>
    <cellStyle name="40% - Accent5 2 3 2" xfId="30431" xr:uid="{00000000-0005-0000-0000-0000F5620000}"/>
    <cellStyle name="40% - Accent5 3" xfId="12614" xr:uid="{00000000-0005-0000-0000-0000F6620000}"/>
    <cellStyle name="40% - Accent5 3 2" xfId="30474" xr:uid="{00000000-0005-0000-0000-0000F7620000}"/>
    <cellStyle name="40% - Accent5 4" xfId="23469" xr:uid="{00000000-0005-0000-0000-0000F8620000}"/>
    <cellStyle name="40% - Accent5 5" xfId="39697" xr:uid="{00000000-0005-0000-0000-0000F9620000}"/>
    <cellStyle name="40% - Accent6" xfId="2558" builtinId="51" customBuiltin="1"/>
    <cellStyle name="40% - Accent6 2" xfId="3033" xr:uid="{00000000-0005-0000-0000-0000FB620000}"/>
    <cellStyle name="40% - Accent6 2 2" xfId="19484" xr:uid="{00000000-0005-0000-0000-0000FC620000}"/>
    <cellStyle name="40% - Accent6 2 2 2" xfId="37434" xr:uid="{00000000-0005-0000-0000-0000FD620000}"/>
    <cellStyle name="40% - Accent6 2 3" xfId="11835" xr:uid="{00000000-0005-0000-0000-0000FE620000}"/>
    <cellStyle name="40% - Accent6 2 3 2" xfId="30433" xr:uid="{00000000-0005-0000-0000-0000FF620000}"/>
    <cellStyle name="40% - Accent6 3" xfId="12616" xr:uid="{00000000-0005-0000-0000-000000630000}"/>
    <cellStyle name="40% - Accent6 3 2" xfId="30476" xr:uid="{00000000-0005-0000-0000-000001630000}"/>
    <cellStyle name="40% - Accent6 4" xfId="23471" xr:uid="{00000000-0005-0000-0000-000002630000}"/>
    <cellStyle name="40% - Accent6 5" xfId="39699" xr:uid="{00000000-0005-0000-0000-000003630000}"/>
    <cellStyle name="40% - Colore 1" xfId="12" xr:uid="{00000000-0005-0000-0000-000004630000}"/>
    <cellStyle name="40% - Colore 2" xfId="13" xr:uid="{00000000-0005-0000-0000-000005630000}"/>
    <cellStyle name="40% - Colore 3" xfId="14" xr:uid="{00000000-0005-0000-0000-000006630000}"/>
    <cellStyle name="40% - Colore 4" xfId="15" xr:uid="{00000000-0005-0000-0000-000007630000}"/>
    <cellStyle name="40% - Colore 5" xfId="16" xr:uid="{00000000-0005-0000-0000-000008630000}"/>
    <cellStyle name="40% - Colore 6" xfId="17" xr:uid="{00000000-0005-0000-0000-000009630000}"/>
    <cellStyle name="5x indented GHG Textfiels" xfId="18" xr:uid="{00000000-0005-0000-0000-00000A630000}"/>
    <cellStyle name="5x indented GHG Textfiels 2" xfId="1644" xr:uid="{00000000-0005-0000-0000-00000B630000}"/>
    <cellStyle name="5x indented GHG Textfiels 2 2" xfId="2521" xr:uid="{00000000-0005-0000-0000-00000C630000}"/>
    <cellStyle name="5x indented GHG Textfiels 2 3" xfId="12594" xr:uid="{00000000-0005-0000-0000-00000D630000}"/>
    <cellStyle name="5x indented GHG Textfiels 2 4" xfId="20567" xr:uid="{00000000-0005-0000-0000-00000E630000}"/>
    <cellStyle name="5x indented GHG Textfiels 3" xfId="2598" xr:uid="{00000000-0005-0000-0000-00000F630000}"/>
    <cellStyle name="60 % - Markeringsfarve1 2" xfId="7602" xr:uid="{00000000-0005-0000-0000-000010630000}"/>
    <cellStyle name="60 % - Markeringsfarve1 3" xfId="7603" xr:uid="{00000000-0005-0000-0000-000011630000}"/>
    <cellStyle name="60 % - Markeringsfarve1 4" xfId="7604" xr:uid="{00000000-0005-0000-0000-000012630000}"/>
    <cellStyle name="60 % - Markeringsfarve1 5" xfId="7605" xr:uid="{00000000-0005-0000-0000-000013630000}"/>
    <cellStyle name="60 % - Markeringsfarve1 5 2" xfId="11457" xr:uid="{00000000-0005-0000-0000-000014630000}"/>
    <cellStyle name="60 % - Markeringsfarve1 6" xfId="8283" xr:uid="{00000000-0005-0000-0000-000015630000}"/>
    <cellStyle name="60 % - Markeringsfarve1 7" xfId="7601" xr:uid="{00000000-0005-0000-0000-000016630000}"/>
    <cellStyle name="60 % - Markeringsfarve2 2" xfId="7607" xr:uid="{00000000-0005-0000-0000-000017630000}"/>
    <cellStyle name="60 % - Markeringsfarve2 3" xfId="7608" xr:uid="{00000000-0005-0000-0000-000018630000}"/>
    <cellStyle name="60 % - Markeringsfarve2 4" xfId="7609" xr:uid="{00000000-0005-0000-0000-000019630000}"/>
    <cellStyle name="60 % - Markeringsfarve2 5" xfId="7610" xr:uid="{00000000-0005-0000-0000-00001A630000}"/>
    <cellStyle name="60 % - Markeringsfarve2 5 2" xfId="11630" xr:uid="{00000000-0005-0000-0000-00001B630000}"/>
    <cellStyle name="60 % - Markeringsfarve2 6" xfId="8287" xr:uid="{00000000-0005-0000-0000-00001C630000}"/>
    <cellStyle name="60 % - Markeringsfarve2 7" xfId="7606" xr:uid="{00000000-0005-0000-0000-00001D630000}"/>
    <cellStyle name="60 % - Markeringsfarve3 2" xfId="7612" xr:uid="{00000000-0005-0000-0000-00001E630000}"/>
    <cellStyle name="60 % - Markeringsfarve3 2 2" xfId="7613" xr:uid="{00000000-0005-0000-0000-00001F630000}"/>
    <cellStyle name="60 % - Markeringsfarve3 2 2 2" xfId="9277" xr:uid="{00000000-0005-0000-0000-000020630000}"/>
    <cellStyle name="60 % - Markeringsfarve3 3" xfId="7614" xr:uid="{00000000-0005-0000-0000-000021630000}"/>
    <cellStyle name="60 % - Markeringsfarve3 4" xfId="7615" xr:uid="{00000000-0005-0000-0000-000022630000}"/>
    <cellStyle name="60 % - Markeringsfarve3 5" xfId="7616" xr:uid="{00000000-0005-0000-0000-000023630000}"/>
    <cellStyle name="60 % - Markeringsfarve3 6" xfId="7617" xr:uid="{00000000-0005-0000-0000-000024630000}"/>
    <cellStyle name="60 % - Markeringsfarve3 6 2" xfId="11515" xr:uid="{00000000-0005-0000-0000-000025630000}"/>
    <cellStyle name="60 % - Markeringsfarve3 7" xfId="8291" xr:uid="{00000000-0005-0000-0000-000026630000}"/>
    <cellStyle name="60 % - Markeringsfarve3 8" xfId="7611" xr:uid="{00000000-0005-0000-0000-000027630000}"/>
    <cellStyle name="60 % - Markeringsfarve4 2" xfId="7619" xr:uid="{00000000-0005-0000-0000-000028630000}"/>
    <cellStyle name="60 % - Markeringsfarve4 2 2" xfId="7620" xr:uid="{00000000-0005-0000-0000-000029630000}"/>
    <cellStyle name="60 % - Markeringsfarve4 2 2 2" xfId="9278" xr:uid="{00000000-0005-0000-0000-00002A630000}"/>
    <cellStyle name="60 % - Markeringsfarve4 3" xfId="7621" xr:uid="{00000000-0005-0000-0000-00002B630000}"/>
    <cellStyle name="60 % - Markeringsfarve4 4" xfId="7622" xr:uid="{00000000-0005-0000-0000-00002C630000}"/>
    <cellStyle name="60 % - Markeringsfarve4 5" xfId="7623" xr:uid="{00000000-0005-0000-0000-00002D630000}"/>
    <cellStyle name="60 % - Markeringsfarve4 6" xfId="7624" xr:uid="{00000000-0005-0000-0000-00002E630000}"/>
    <cellStyle name="60 % - Markeringsfarve4 6 2" xfId="11103" xr:uid="{00000000-0005-0000-0000-00002F630000}"/>
    <cellStyle name="60 % - Markeringsfarve4 7" xfId="8295" xr:uid="{00000000-0005-0000-0000-000030630000}"/>
    <cellStyle name="60 % - Markeringsfarve4 8" xfId="7618" xr:uid="{00000000-0005-0000-0000-000031630000}"/>
    <cellStyle name="60 % - Markeringsfarve5 2" xfId="7626" xr:uid="{00000000-0005-0000-0000-000032630000}"/>
    <cellStyle name="60 % - Markeringsfarve5 3" xfId="7627" xr:uid="{00000000-0005-0000-0000-000033630000}"/>
    <cellStyle name="60 % - Markeringsfarve5 4" xfId="7628" xr:uid="{00000000-0005-0000-0000-000034630000}"/>
    <cellStyle name="60 % - Markeringsfarve5 5" xfId="7629" xr:uid="{00000000-0005-0000-0000-000035630000}"/>
    <cellStyle name="60 % - Markeringsfarve5 5 2" xfId="11649" xr:uid="{00000000-0005-0000-0000-000036630000}"/>
    <cellStyle name="60 % - Markeringsfarve5 6" xfId="8298" xr:uid="{00000000-0005-0000-0000-000037630000}"/>
    <cellStyle name="60 % - Markeringsfarve5 7" xfId="7625" xr:uid="{00000000-0005-0000-0000-000038630000}"/>
    <cellStyle name="60 % - Markeringsfarve6 2" xfId="7631" xr:uid="{00000000-0005-0000-0000-000039630000}"/>
    <cellStyle name="60 % - Markeringsfarve6 2 2" xfId="7632" xr:uid="{00000000-0005-0000-0000-00003A630000}"/>
    <cellStyle name="60 % - Markeringsfarve6 2 2 2" xfId="9279" xr:uid="{00000000-0005-0000-0000-00003B630000}"/>
    <cellStyle name="60 % - Markeringsfarve6 3" xfId="7633" xr:uid="{00000000-0005-0000-0000-00003C630000}"/>
    <cellStyle name="60 % - Markeringsfarve6 4" xfId="7634" xr:uid="{00000000-0005-0000-0000-00003D630000}"/>
    <cellStyle name="60 % - Markeringsfarve6 5" xfId="7635" xr:uid="{00000000-0005-0000-0000-00003E630000}"/>
    <cellStyle name="60 % - Markeringsfarve6 6" xfId="7636" xr:uid="{00000000-0005-0000-0000-00003F630000}"/>
    <cellStyle name="60 % - Markeringsfarve6 6 2" xfId="11577" xr:uid="{00000000-0005-0000-0000-000040630000}"/>
    <cellStyle name="60 % - Markeringsfarve6 7" xfId="8302" xr:uid="{00000000-0005-0000-0000-000041630000}"/>
    <cellStyle name="60 % - Markeringsfarve6 8" xfId="7630" xr:uid="{00000000-0005-0000-0000-000042630000}"/>
    <cellStyle name="60% - Accent1" xfId="2539" builtinId="32" customBuiltin="1"/>
    <cellStyle name="60% - Accent1 2" xfId="3034" xr:uid="{00000000-0005-0000-0000-000044630000}"/>
    <cellStyle name="60% - Accent2" xfId="2543" builtinId="36" customBuiltin="1"/>
    <cellStyle name="60% - Accent2 2" xfId="3035" xr:uid="{00000000-0005-0000-0000-000046630000}"/>
    <cellStyle name="60% - Accent3" xfId="2547" builtinId="40" customBuiltin="1"/>
    <cellStyle name="60% - Accent3 2" xfId="3036" xr:uid="{00000000-0005-0000-0000-000048630000}"/>
    <cellStyle name="60% - Accent4" xfId="2551" builtinId="44" customBuiltin="1"/>
    <cellStyle name="60% - Accent4 2" xfId="3037" xr:uid="{00000000-0005-0000-0000-00004A630000}"/>
    <cellStyle name="60% - Accent5" xfId="2555" builtinId="48" customBuiltin="1"/>
    <cellStyle name="60% - Accent5 2" xfId="3038" xr:uid="{00000000-0005-0000-0000-00004C630000}"/>
    <cellStyle name="60% - Accent6" xfId="2559" builtinId="52" customBuiltin="1"/>
    <cellStyle name="60% - Accent6 2" xfId="3039" xr:uid="{00000000-0005-0000-0000-00004E630000}"/>
    <cellStyle name="60% - Colore 1" xfId="19" xr:uid="{00000000-0005-0000-0000-00004F630000}"/>
    <cellStyle name="60% - Colore 2" xfId="20" xr:uid="{00000000-0005-0000-0000-000050630000}"/>
    <cellStyle name="60% - Colore 3" xfId="21" xr:uid="{00000000-0005-0000-0000-000051630000}"/>
    <cellStyle name="60% - Colore 4" xfId="22" xr:uid="{00000000-0005-0000-0000-000052630000}"/>
    <cellStyle name="60% - Colore 5" xfId="23" xr:uid="{00000000-0005-0000-0000-000053630000}"/>
    <cellStyle name="60% - Colore 6" xfId="24" xr:uid="{00000000-0005-0000-0000-000054630000}"/>
    <cellStyle name="Accent1" xfId="2536" builtinId="29" customBuiltin="1"/>
    <cellStyle name="Accent1 2" xfId="3040" xr:uid="{00000000-0005-0000-0000-000056630000}"/>
    <cellStyle name="Accent2" xfId="2540" builtinId="33" customBuiltin="1"/>
    <cellStyle name="Accent2 2" xfId="3041" xr:uid="{00000000-0005-0000-0000-000058630000}"/>
    <cellStyle name="Accent3" xfId="2544" builtinId="37" customBuiltin="1"/>
    <cellStyle name="Accent3 2" xfId="3042" xr:uid="{00000000-0005-0000-0000-00005A630000}"/>
    <cellStyle name="Accent4" xfId="2548" builtinId="41" customBuiltin="1"/>
    <cellStyle name="Accent4 2" xfId="3043" xr:uid="{00000000-0005-0000-0000-00005C630000}"/>
    <cellStyle name="Accent5" xfId="2552" builtinId="45" customBuiltin="1"/>
    <cellStyle name="Accent5 2" xfId="3044" xr:uid="{00000000-0005-0000-0000-00005E630000}"/>
    <cellStyle name="Accent6" xfId="2556" builtinId="49" customBuiltin="1"/>
    <cellStyle name="Accent6 2" xfId="3045" xr:uid="{00000000-0005-0000-0000-000060630000}"/>
    <cellStyle name="AggOrange_CRFReport-template" xfId="25" xr:uid="{00000000-0005-0000-0000-000061630000}"/>
    <cellStyle name="AggOrange9_CRFReport-template" xfId="26" xr:uid="{00000000-0005-0000-0000-000062630000}"/>
    <cellStyle name="AZ1" xfId="7637" xr:uid="{00000000-0005-0000-0000-000063630000}"/>
    <cellStyle name="AZ1 2" xfId="7638" xr:uid="{00000000-0005-0000-0000-000064630000}"/>
    <cellStyle name="Background" xfId="2567" xr:uid="{00000000-0005-0000-0000-000065630000}"/>
    <cellStyle name="Bad" xfId="2528" builtinId="27" customBuiltin="1"/>
    <cellStyle name="Bad 2" xfId="27" xr:uid="{00000000-0005-0000-0000-000067630000}"/>
    <cellStyle name="Bad 3" xfId="1645" xr:uid="{00000000-0005-0000-0000-000068630000}"/>
    <cellStyle name="Bemærk! 2" xfId="2592" xr:uid="{00000000-0005-0000-0000-000069630000}"/>
    <cellStyle name="Bemærk! 2 10" xfId="7640" xr:uid="{00000000-0005-0000-0000-00006A630000}"/>
    <cellStyle name="Bemærk! 2 10 2" xfId="7641" xr:uid="{00000000-0005-0000-0000-00006B630000}"/>
    <cellStyle name="Bemærk! 2 10 2 2" xfId="10398" xr:uid="{00000000-0005-0000-0000-00006C630000}"/>
    <cellStyle name="Bemærk! 2 10 2 2 2" xfId="18170" xr:uid="{00000000-0005-0000-0000-00006D630000}"/>
    <cellStyle name="Bemærk! 2 10 2 2 2 2" xfId="36121" xr:uid="{00000000-0005-0000-0000-00006E630000}"/>
    <cellStyle name="Bemærk! 2 10 2 2 3" xfId="29120" xr:uid="{00000000-0005-0000-0000-00006F630000}"/>
    <cellStyle name="Bemærk! 2 11" xfId="7642" xr:uid="{00000000-0005-0000-0000-000070630000}"/>
    <cellStyle name="Bemærk! 2 11 2" xfId="7643" xr:uid="{00000000-0005-0000-0000-000071630000}"/>
    <cellStyle name="Bemærk! 2 11 2 2" xfId="11647" xr:uid="{00000000-0005-0000-0000-000072630000}"/>
    <cellStyle name="Bemærk! 2 11 2 2 2" xfId="19397" xr:uid="{00000000-0005-0000-0000-000073630000}"/>
    <cellStyle name="Bemærk! 2 11 2 2 2 2" xfId="37348" xr:uid="{00000000-0005-0000-0000-000074630000}"/>
    <cellStyle name="Bemærk! 2 11 2 2 3" xfId="30347" xr:uid="{00000000-0005-0000-0000-000075630000}"/>
    <cellStyle name="Bemærk! 2 11 3" xfId="8999" xr:uid="{00000000-0005-0000-0000-000076630000}"/>
    <cellStyle name="Bemærk! 2 11 3 2" xfId="16787" xr:uid="{00000000-0005-0000-0000-000077630000}"/>
    <cellStyle name="Bemærk! 2 11 3 2 2" xfId="34738" xr:uid="{00000000-0005-0000-0000-000078630000}"/>
    <cellStyle name="Bemærk! 2 11 3 3" xfId="27737" xr:uid="{00000000-0005-0000-0000-000079630000}"/>
    <cellStyle name="Bemærk! 2 12" xfId="7644" xr:uid="{00000000-0005-0000-0000-00007A630000}"/>
    <cellStyle name="Bemærk! 2 12 2" xfId="9623" xr:uid="{00000000-0005-0000-0000-00007B630000}"/>
    <cellStyle name="Bemærk! 2 12 2 2" xfId="17406" xr:uid="{00000000-0005-0000-0000-00007C630000}"/>
    <cellStyle name="Bemærk! 2 12 2 2 2" xfId="35357" xr:uid="{00000000-0005-0000-0000-00007D630000}"/>
    <cellStyle name="Bemærk! 2 12 2 3" xfId="28356" xr:uid="{00000000-0005-0000-0000-00007E630000}"/>
    <cellStyle name="Bemærk! 2 13" xfId="7639" xr:uid="{00000000-0005-0000-0000-00007F630000}"/>
    <cellStyle name="Bemærk! 2 14" xfId="4464" xr:uid="{00000000-0005-0000-0000-000080630000}"/>
    <cellStyle name="Bemærk! 2 15" xfId="22406" xr:uid="{00000000-0005-0000-0000-000081630000}"/>
    <cellStyle name="Bemærk! 2 16" xfId="3046" xr:uid="{00000000-0005-0000-0000-000082630000}"/>
    <cellStyle name="Bemærk! 2 2" xfId="3047" xr:uid="{00000000-0005-0000-0000-000083630000}"/>
    <cellStyle name="Bemærk! 2 2 10" xfId="7646" xr:uid="{00000000-0005-0000-0000-000084630000}"/>
    <cellStyle name="Bemærk! 2 2 10 2" xfId="7647" xr:uid="{00000000-0005-0000-0000-000085630000}"/>
    <cellStyle name="Bemærk! 2 2 10 2 2" xfId="11452" xr:uid="{00000000-0005-0000-0000-000086630000}"/>
    <cellStyle name="Bemærk! 2 2 10 2 2 2" xfId="19211" xr:uid="{00000000-0005-0000-0000-000087630000}"/>
    <cellStyle name="Bemærk! 2 2 10 2 2 2 2" xfId="37162" xr:uid="{00000000-0005-0000-0000-000088630000}"/>
    <cellStyle name="Bemærk! 2 2 10 2 2 3" xfId="30161" xr:uid="{00000000-0005-0000-0000-000089630000}"/>
    <cellStyle name="Bemærk! 2 2 10 3" xfId="9021" xr:uid="{00000000-0005-0000-0000-00008A630000}"/>
    <cellStyle name="Bemærk! 2 2 10 3 2" xfId="16809" xr:uid="{00000000-0005-0000-0000-00008B630000}"/>
    <cellStyle name="Bemærk! 2 2 10 3 2 2" xfId="34760" xr:uid="{00000000-0005-0000-0000-00008C630000}"/>
    <cellStyle name="Bemærk! 2 2 10 3 3" xfId="27759" xr:uid="{00000000-0005-0000-0000-00008D630000}"/>
    <cellStyle name="Bemærk! 2 2 11" xfId="7648" xr:uid="{00000000-0005-0000-0000-00008E630000}"/>
    <cellStyle name="Bemærk! 2 2 11 2" xfId="9651" xr:uid="{00000000-0005-0000-0000-00008F630000}"/>
    <cellStyle name="Bemærk! 2 2 11 2 2" xfId="17433" xr:uid="{00000000-0005-0000-0000-000090630000}"/>
    <cellStyle name="Bemærk! 2 2 11 2 2 2" xfId="35384" xr:uid="{00000000-0005-0000-0000-000091630000}"/>
    <cellStyle name="Bemærk! 2 2 11 2 3" xfId="28383" xr:uid="{00000000-0005-0000-0000-000092630000}"/>
    <cellStyle name="Bemærk! 2 2 12" xfId="7645" xr:uid="{00000000-0005-0000-0000-000093630000}"/>
    <cellStyle name="Bemærk! 2 2 13" xfId="22407" xr:uid="{00000000-0005-0000-0000-000094630000}"/>
    <cellStyle name="Bemærk! 2 2 2" xfId="3048" xr:uid="{00000000-0005-0000-0000-000095630000}"/>
    <cellStyle name="Bemærk! 2 2 2 10" xfId="7649" xr:uid="{00000000-0005-0000-0000-000096630000}"/>
    <cellStyle name="Bemærk! 2 2 2 11" xfId="22408" xr:uid="{00000000-0005-0000-0000-000097630000}"/>
    <cellStyle name="Bemærk! 2 2 2 2" xfId="3049" xr:uid="{00000000-0005-0000-0000-000098630000}"/>
    <cellStyle name="Bemærk! 2 2 2 2 2" xfId="7651" xr:uid="{00000000-0005-0000-0000-000099630000}"/>
    <cellStyle name="Bemærk! 2 2 2 2 2 2" xfId="7652" xr:uid="{00000000-0005-0000-0000-00009A630000}"/>
    <cellStyle name="Bemærk! 2 2 2 2 2 2 2" xfId="10582" xr:uid="{00000000-0005-0000-0000-00009B630000}"/>
    <cellStyle name="Bemærk! 2 2 2 2 2 2 2 2" xfId="18354" xr:uid="{00000000-0005-0000-0000-00009C630000}"/>
    <cellStyle name="Bemærk! 2 2 2 2 2 2 2 2 2" xfId="36305" xr:uid="{00000000-0005-0000-0000-00009D630000}"/>
    <cellStyle name="Bemærk! 2 2 2 2 2 2 2 3" xfId="29304" xr:uid="{00000000-0005-0000-0000-00009E630000}"/>
    <cellStyle name="Bemærk! 2 2 2 2 3" xfId="7653" xr:uid="{00000000-0005-0000-0000-00009F630000}"/>
    <cellStyle name="Bemærk! 2 2 2 2 3 2" xfId="7654" xr:uid="{00000000-0005-0000-0000-0000A0630000}"/>
    <cellStyle name="Bemærk! 2 2 2 2 3 2 2" xfId="11512" xr:uid="{00000000-0005-0000-0000-0000A1630000}"/>
    <cellStyle name="Bemærk! 2 2 2 2 3 2 2 2" xfId="19269" xr:uid="{00000000-0005-0000-0000-0000A2630000}"/>
    <cellStyle name="Bemærk! 2 2 2 2 3 2 2 2 2" xfId="37220" xr:uid="{00000000-0005-0000-0000-0000A3630000}"/>
    <cellStyle name="Bemærk! 2 2 2 2 3 2 2 3" xfId="30219" xr:uid="{00000000-0005-0000-0000-0000A4630000}"/>
    <cellStyle name="Bemærk! 2 2 2 2 3 3" xfId="9153" xr:uid="{00000000-0005-0000-0000-0000A5630000}"/>
    <cellStyle name="Bemærk! 2 2 2 2 3 3 2" xfId="16941" xr:uid="{00000000-0005-0000-0000-0000A6630000}"/>
    <cellStyle name="Bemærk! 2 2 2 2 3 3 2 2" xfId="34892" xr:uid="{00000000-0005-0000-0000-0000A7630000}"/>
    <cellStyle name="Bemærk! 2 2 2 2 3 3 3" xfId="27891" xr:uid="{00000000-0005-0000-0000-0000A8630000}"/>
    <cellStyle name="Bemærk! 2 2 2 2 4" xfId="7655" xr:uid="{00000000-0005-0000-0000-0000A9630000}"/>
    <cellStyle name="Bemærk! 2 2 2 2 4 2" xfId="9812" xr:uid="{00000000-0005-0000-0000-0000AA630000}"/>
    <cellStyle name="Bemærk! 2 2 2 2 4 2 2" xfId="17594" xr:uid="{00000000-0005-0000-0000-0000AB630000}"/>
    <cellStyle name="Bemærk! 2 2 2 2 4 2 2 2" xfId="35545" xr:uid="{00000000-0005-0000-0000-0000AC630000}"/>
    <cellStyle name="Bemærk! 2 2 2 2 4 2 3" xfId="28544" xr:uid="{00000000-0005-0000-0000-0000AD630000}"/>
    <cellStyle name="Bemærk! 2 2 2 2 5" xfId="7650" xr:uid="{00000000-0005-0000-0000-0000AE630000}"/>
    <cellStyle name="Bemærk! 2 2 2 2 6" xfId="22409" xr:uid="{00000000-0005-0000-0000-0000AF630000}"/>
    <cellStyle name="Bemærk! 2 2 2 3" xfId="7656" xr:uid="{00000000-0005-0000-0000-0000B0630000}"/>
    <cellStyle name="Bemærk! 2 2 2 3 2" xfId="7657" xr:uid="{00000000-0005-0000-0000-0000B1630000}"/>
    <cellStyle name="Bemærk! 2 2 2 3 2 2" xfId="7658" xr:uid="{00000000-0005-0000-0000-0000B2630000}"/>
    <cellStyle name="Bemærk! 2 2 2 3 2 2 2" xfId="10733" xr:uid="{00000000-0005-0000-0000-0000B3630000}"/>
    <cellStyle name="Bemærk! 2 2 2 3 2 2 2 2" xfId="18505" xr:uid="{00000000-0005-0000-0000-0000B4630000}"/>
    <cellStyle name="Bemærk! 2 2 2 3 2 2 2 2 2" xfId="36456" xr:uid="{00000000-0005-0000-0000-0000B5630000}"/>
    <cellStyle name="Bemærk! 2 2 2 3 2 2 2 3" xfId="29455" xr:uid="{00000000-0005-0000-0000-0000B6630000}"/>
    <cellStyle name="Bemærk! 2 2 2 3 3" xfId="7659" xr:uid="{00000000-0005-0000-0000-0000B7630000}"/>
    <cellStyle name="Bemærk! 2 2 2 3 3 2" xfId="7660" xr:uid="{00000000-0005-0000-0000-0000B8630000}"/>
    <cellStyle name="Bemærk! 2 2 2 3 3 2 2" xfId="11297" xr:uid="{00000000-0005-0000-0000-0000B9630000}"/>
    <cellStyle name="Bemærk! 2 2 2 3 3 2 2 2" xfId="19061" xr:uid="{00000000-0005-0000-0000-0000BA630000}"/>
    <cellStyle name="Bemærk! 2 2 2 3 3 2 2 2 2" xfId="37012" xr:uid="{00000000-0005-0000-0000-0000BB630000}"/>
    <cellStyle name="Bemærk! 2 2 2 3 3 2 2 3" xfId="30011" xr:uid="{00000000-0005-0000-0000-0000BC630000}"/>
    <cellStyle name="Bemærk! 2 2 2 3 3 3" xfId="9282" xr:uid="{00000000-0005-0000-0000-0000BD630000}"/>
    <cellStyle name="Bemærk! 2 2 2 3 3 3 2" xfId="17067" xr:uid="{00000000-0005-0000-0000-0000BE630000}"/>
    <cellStyle name="Bemærk! 2 2 2 3 3 3 2 2" xfId="35018" xr:uid="{00000000-0005-0000-0000-0000BF630000}"/>
    <cellStyle name="Bemærk! 2 2 2 3 3 3 3" xfId="28017" xr:uid="{00000000-0005-0000-0000-0000C0630000}"/>
    <cellStyle name="Bemærk! 2 2 2 3 4" xfId="7661" xr:uid="{00000000-0005-0000-0000-0000C1630000}"/>
    <cellStyle name="Bemærk! 2 2 2 3 4 2" xfId="9964" xr:uid="{00000000-0005-0000-0000-0000C2630000}"/>
    <cellStyle name="Bemærk! 2 2 2 3 4 2 2" xfId="17746" xr:uid="{00000000-0005-0000-0000-0000C3630000}"/>
    <cellStyle name="Bemærk! 2 2 2 3 4 2 2 2" xfId="35697" xr:uid="{00000000-0005-0000-0000-0000C4630000}"/>
    <cellStyle name="Bemærk! 2 2 2 3 4 2 3" xfId="28696" xr:uid="{00000000-0005-0000-0000-0000C5630000}"/>
    <cellStyle name="Bemærk! 2 2 2 4" xfId="7662" xr:uid="{00000000-0005-0000-0000-0000C6630000}"/>
    <cellStyle name="Bemærk! 2 2 2 4 2" xfId="7663" xr:uid="{00000000-0005-0000-0000-0000C7630000}"/>
    <cellStyle name="Bemærk! 2 2 2 4 2 2" xfId="7664" xr:uid="{00000000-0005-0000-0000-0000C8630000}"/>
    <cellStyle name="Bemærk! 2 2 2 4 2 2 2" xfId="10820" xr:uid="{00000000-0005-0000-0000-0000C9630000}"/>
    <cellStyle name="Bemærk! 2 2 2 4 2 2 2 2" xfId="18592" xr:uid="{00000000-0005-0000-0000-0000CA630000}"/>
    <cellStyle name="Bemærk! 2 2 2 4 2 2 2 2 2" xfId="36543" xr:uid="{00000000-0005-0000-0000-0000CB630000}"/>
    <cellStyle name="Bemærk! 2 2 2 4 2 2 2 3" xfId="29542" xr:uid="{00000000-0005-0000-0000-0000CC630000}"/>
    <cellStyle name="Bemærk! 2 2 2 4 3" xfId="7665" xr:uid="{00000000-0005-0000-0000-0000CD630000}"/>
    <cellStyle name="Bemærk! 2 2 2 4 3 2" xfId="7666" xr:uid="{00000000-0005-0000-0000-0000CE630000}"/>
    <cellStyle name="Bemærk! 2 2 2 4 3 2 2" xfId="11162" xr:uid="{00000000-0005-0000-0000-0000CF630000}"/>
    <cellStyle name="Bemærk! 2 2 2 4 3 2 2 2" xfId="18929" xr:uid="{00000000-0005-0000-0000-0000D0630000}"/>
    <cellStyle name="Bemærk! 2 2 2 4 3 2 2 2 2" xfId="36880" xr:uid="{00000000-0005-0000-0000-0000D1630000}"/>
    <cellStyle name="Bemærk! 2 2 2 4 3 2 2 3" xfId="29879" xr:uid="{00000000-0005-0000-0000-0000D2630000}"/>
    <cellStyle name="Bemærk! 2 2 2 4 3 3" xfId="9355" xr:uid="{00000000-0005-0000-0000-0000D3630000}"/>
    <cellStyle name="Bemærk! 2 2 2 4 3 3 2" xfId="17140" xr:uid="{00000000-0005-0000-0000-0000D4630000}"/>
    <cellStyle name="Bemærk! 2 2 2 4 3 3 2 2" xfId="35091" xr:uid="{00000000-0005-0000-0000-0000D5630000}"/>
    <cellStyle name="Bemærk! 2 2 2 4 3 3 3" xfId="28090" xr:uid="{00000000-0005-0000-0000-0000D6630000}"/>
    <cellStyle name="Bemærk! 2 2 2 4 4" xfId="7667" xr:uid="{00000000-0005-0000-0000-0000D7630000}"/>
    <cellStyle name="Bemærk! 2 2 2 4 4 2" xfId="10096" xr:uid="{00000000-0005-0000-0000-0000D8630000}"/>
    <cellStyle name="Bemærk! 2 2 2 4 4 2 2" xfId="17877" xr:uid="{00000000-0005-0000-0000-0000D9630000}"/>
    <cellStyle name="Bemærk! 2 2 2 4 4 2 2 2" xfId="35828" xr:uid="{00000000-0005-0000-0000-0000DA630000}"/>
    <cellStyle name="Bemærk! 2 2 2 4 4 2 3" xfId="28827" xr:uid="{00000000-0005-0000-0000-0000DB630000}"/>
    <cellStyle name="Bemærk! 2 2 2 5" xfId="7668" xr:uid="{00000000-0005-0000-0000-0000DC630000}"/>
    <cellStyle name="Bemærk! 2 2 2 5 2" xfId="7669" xr:uid="{00000000-0005-0000-0000-0000DD630000}"/>
    <cellStyle name="Bemærk! 2 2 2 5 2 2" xfId="7670" xr:uid="{00000000-0005-0000-0000-0000DE630000}"/>
    <cellStyle name="Bemærk! 2 2 2 5 2 2 2" xfId="10937" xr:uid="{00000000-0005-0000-0000-0000DF630000}"/>
    <cellStyle name="Bemærk! 2 2 2 5 2 2 2 2" xfId="18709" xr:uid="{00000000-0005-0000-0000-0000E0630000}"/>
    <cellStyle name="Bemærk! 2 2 2 5 2 2 2 2 2" xfId="36660" xr:uid="{00000000-0005-0000-0000-0000E1630000}"/>
    <cellStyle name="Bemærk! 2 2 2 5 2 2 2 3" xfId="29659" xr:uid="{00000000-0005-0000-0000-0000E2630000}"/>
    <cellStyle name="Bemærk! 2 2 2 5 3" xfId="7671" xr:uid="{00000000-0005-0000-0000-0000E3630000}"/>
    <cellStyle name="Bemærk! 2 2 2 5 3 2" xfId="7672" xr:uid="{00000000-0005-0000-0000-0000E4630000}"/>
    <cellStyle name="Bemærk! 2 2 2 5 3 2 2" xfId="11110" xr:uid="{00000000-0005-0000-0000-0000E5630000}"/>
    <cellStyle name="Bemærk! 2 2 2 5 3 2 2 2" xfId="18878" xr:uid="{00000000-0005-0000-0000-0000E6630000}"/>
    <cellStyle name="Bemærk! 2 2 2 5 3 2 2 2 2" xfId="36829" xr:uid="{00000000-0005-0000-0000-0000E7630000}"/>
    <cellStyle name="Bemærk! 2 2 2 5 3 2 2 3" xfId="29828" xr:uid="{00000000-0005-0000-0000-0000E8630000}"/>
    <cellStyle name="Bemærk! 2 2 2 5 3 3" xfId="9454" xr:uid="{00000000-0005-0000-0000-0000E9630000}"/>
    <cellStyle name="Bemærk! 2 2 2 5 3 3 2" xfId="17239" xr:uid="{00000000-0005-0000-0000-0000EA630000}"/>
    <cellStyle name="Bemærk! 2 2 2 5 3 3 2 2" xfId="35190" xr:uid="{00000000-0005-0000-0000-0000EB630000}"/>
    <cellStyle name="Bemærk! 2 2 2 5 3 3 3" xfId="28189" xr:uid="{00000000-0005-0000-0000-0000EC630000}"/>
    <cellStyle name="Bemærk! 2 2 2 5 4" xfId="7673" xr:uid="{00000000-0005-0000-0000-0000ED630000}"/>
    <cellStyle name="Bemærk! 2 2 2 5 4 2" xfId="10213" xr:uid="{00000000-0005-0000-0000-0000EE630000}"/>
    <cellStyle name="Bemærk! 2 2 2 5 4 2 2" xfId="17994" xr:uid="{00000000-0005-0000-0000-0000EF630000}"/>
    <cellStyle name="Bemærk! 2 2 2 5 4 2 2 2" xfId="35945" xr:uid="{00000000-0005-0000-0000-0000F0630000}"/>
    <cellStyle name="Bemærk! 2 2 2 5 4 2 3" xfId="28944" xr:uid="{00000000-0005-0000-0000-0000F1630000}"/>
    <cellStyle name="Bemærk! 2 2 2 6" xfId="7674" xr:uid="{00000000-0005-0000-0000-0000F2630000}"/>
    <cellStyle name="Bemærk! 2 2 2 6 2" xfId="7675" xr:uid="{00000000-0005-0000-0000-0000F3630000}"/>
    <cellStyle name="Bemærk! 2 2 2 6 2 2" xfId="7676" xr:uid="{00000000-0005-0000-0000-0000F4630000}"/>
    <cellStyle name="Bemærk! 2 2 2 6 2 2 2" xfId="11087" xr:uid="{00000000-0005-0000-0000-0000F5630000}"/>
    <cellStyle name="Bemærk! 2 2 2 6 2 2 2 2" xfId="18859" xr:uid="{00000000-0005-0000-0000-0000F6630000}"/>
    <cellStyle name="Bemærk! 2 2 2 6 2 2 2 2 2" xfId="36810" xr:uid="{00000000-0005-0000-0000-0000F7630000}"/>
    <cellStyle name="Bemærk! 2 2 2 6 2 2 2 3" xfId="29809" xr:uid="{00000000-0005-0000-0000-0000F8630000}"/>
    <cellStyle name="Bemærk! 2 2 2 6 3" xfId="7677" xr:uid="{00000000-0005-0000-0000-0000F9630000}"/>
    <cellStyle name="Bemærk! 2 2 2 6 3 2" xfId="7678" xr:uid="{00000000-0005-0000-0000-0000FA630000}"/>
    <cellStyle name="Bemærk! 2 2 2 6 3 2 2" xfId="11699" xr:uid="{00000000-0005-0000-0000-0000FB630000}"/>
    <cellStyle name="Bemærk! 2 2 2 6 3 2 2 2" xfId="19446" xr:uid="{00000000-0005-0000-0000-0000FC630000}"/>
    <cellStyle name="Bemærk! 2 2 2 6 3 2 2 2 2" xfId="37397" xr:uid="{00000000-0005-0000-0000-0000FD630000}"/>
    <cellStyle name="Bemærk! 2 2 2 6 3 2 2 3" xfId="30396" xr:uid="{00000000-0005-0000-0000-0000FE630000}"/>
    <cellStyle name="Bemærk! 2 2 2 6 3 3" xfId="9580" xr:uid="{00000000-0005-0000-0000-0000FF630000}"/>
    <cellStyle name="Bemærk! 2 2 2 6 3 3 2" xfId="17365" xr:uid="{00000000-0005-0000-0000-000000640000}"/>
    <cellStyle name="Bemærk! 2 2 2 6 3 3 2 2" xfId="35316" xr:uid="{00000000-0005-0000-0000-000001640000}"/>
    <cellStyle name="Bemærk! 2 2 2 6 3 3 3" xfId="28315" xr:uid="{00000000-0005-0000-0000-000002640000}"/>
    <cellStyle name="Bemærk! 2 2 2 6 4" xfId="7679" xr:uid="{00000000-0005-0000-0000-000003640000}"/>
    <cellStyle name="Bemærk! 2 2 2 6 4 2" xfId="10364" xr:uid="{00000000-0005-0000-0000-000004640000}"/>
    <cellStyle name="Bemærk! 2 2 2 6 4 2 2" xfId="18145" xr:uid="{00000000-0005-0000-0000-000005640000}"/>
    <cellStyle name="Bemærk! 2 2 2 6 4 2 2 2" xfId="36096" xr:uid="{00000000-0005-0000-0000-000006640000}"/>
    <cellStyle name="Bemærk! 2 2 2 6 4 2 3" xfId="29095" xr:uid="{00000000-0005-0000-0000-000007640000}"/>
    <cellStyle name="Bemærk! 2 2 2 7" xfId="7680" xr:uid="{00000000-0005-0000-0000-000008640000}"/>
    <cellStyle name="Bemærk! 2 2 2 7 2" xfId="7681" xr:uid="{00000000-0005-0000-0000-000009640000}"/>
    <cellStyle name="Bemærk! 2 2 2 7 2 2" xfId="10463" xr:uid="{00000000-0005-0000-0000-00000A640000}"/>
    <cellStyle name="Bemærk! 2 2 2 7 2 2 2" xfId="18235" xr:uid="{00000000-0005-0000-0000-00000B640000}"/>
    <cellStyle name="Bemærk! 2 2 2 7 2 2 2 2" xfId="36186" xr:uid="{00000000-0005-0000-0000-00000C640000}"/>
    <cellStyle name="Bemærk! 2 2 2 7 2 2 3" xfId="29185" xr:uid="{00000000-0005-0000-0000-00000D640000}"/>
    <cellStyle name="Bemærk! 2 2 2 8" xfId="7682" xr:uid="{00000000-0005-0000-0000-00000E640000}"/>
    <cellStyle name="Bemærk! 2 2 2 8 2" xfId="7683" xr:uid="{00000000-0005-0000-0000-00000F640000}"/>
    <cellStyle name="Bemærk! 2 2 2 8 2 2" xfId="11312" xr:uid="{00000000-0005-0000-0000-000010640000}"/>
    <cellStyle name="Bemærk! 2 2 2 8 2 2 2" xfId="19076" xr:uid="{00000000-0005-0000-0000-000011640000}"/>
    <cellStyle name="Bemærk! 2 2 2 8 2 2 2 2" xfId="37027" xr:uid="{00000000-0005-0000-0000-000012640000}"/>
    <cellStyle name="Bemærk! 2 2 2 8 2 2 3" xfId="30026" xr:uid="{00000000-0005-0000-0000-000013640000}"/>
    <cellStyle name="Bemærk! 2 2 2 8 3" xfId="9054" xr:uid="{00000000-0005-0000-0000-000014640000}"/>
    <cellStyle name="Bemærk! 2 2 2 8 3 2" xfId="16842" xr:uid="{00000000-0005-0000-0000-000015640000}"/>
    <cellStyle name="Bemærk! 2 2 2 8 3 2 2" xfId="34793" xr:uid="{00000000-0005-0000-0000-000016640000}"/>
    <cellStyle name="Bemærk! 2 2 2 8 3 3" xfId="27792" xr:uid="{00000000-0005-0000-0000-000017640000}"/>
    <cellStyle name="Bemærk! 2 2 2 9" xfId="7684" xr:uid="{00000000-0005-0000-0000-000018640000}"/>
    <cellStyle name="Bemærk! 2 2 2 9 2" xfId="9691" xr:uid="{00000000-0005-0000-0000-000019640000}"/>
    <cellStyle name="Bemærk! 2 2 2 9 2 2" xfId="17473" xr:uid="{00000000-0005-0000-0000-00001A640000}"/>
    <cellStyle name="Bemærk! 2 2 2 9 2 2 2" xfId="35424" xr:uid="{00000000-0005-0000-0000-00001B640000}"/>
    <cellStyle name="Bemærk! 2 2 2 9 2 3" xfId="28423" xr:uid="{00000000-0005-0000-0000-00001C640000}"/>
    <cellStyle name="Bemærk! 2 2 3" xfId="3050" xr:uid="{00000000-0005-0000-0000-00001D640000}"/>
    <cellStyle name="Bemærk! 2 2 3 10" xfId="7685" xr:uid="{00000000-0005-0000-0000-00001E640000}"/>
    <cellStyle name="Bemærk! 2 2 3 11" xfId="22410" xr:uid="{00000000-0005-0000-0000-00001F640000}"/>
    <cellStyle name="Bemærk! 2 2 3 2" xfId="3051" xr:uid="{00000000-0005-0000-0000-000020640000}"/>
    <cellStyle name="Bemærk! 2 2 3 2 2" xfId="7687" xr:uid="{00000000-0005-0000-0000-000021640000}"/>
    <cellStyle name="Bemærk! 2 2 3 2 2 2" xfId="7688" xr:uid="{00000000-0005-0000-0000-000022640000}"/>
    <cellStyle name="Bemærk! 2 2 3 2 2 2 2" xfId="10621" xr:uid="{00000000-0005-0000-0000-000023640000}"/>
    <cellStyle name="Bemærk! 2 2 3 2 2 2 2 2" xfId="18393" xr:uid="{00000000-0005-0000-0000-000024640000}"/>
    <cellStyle name="Bemærk! 2 2 3 2 2 2 2 2 2" xfId="36344" xr:uid="{00000000-0005-0000-0000-000025640000}"/>
    <cellStyle name="Bemærk! 2 2 3 2 2 2 2 3" xfId="29343" xr:uid="{00000000-0005-0000-0000-000026640000}"/>
    <cellStyle name="Bemærk! 2 2 3 2 3" xfId="7689" xr:uid="{00000000-0005-0000-0000-000027640000}"/>
    <cellStyle name="Bemærk! 2 2 3 2 3 2" xfId="7690" xr:uid="{00000000-0005-0000-0000-000028640000}"/>
    <cellStyle name="Bemærk! 2 2 3 2 3 2 2" xfId="11289" xr:uid="{00000000-0005-0000-0000-000029640000}"/>
    <cellStyle name="Bemærk! 2 2 3 2 3 2 2 2" xfId="19053" xr:uid="{00000000-0005-0000-0000-00002A640000}"/>
    <cellStyle name="Bemærk! 2 2 3 2 3 2 2 2 2" xfId="37004" xr:uid="{00000000-0005-0000-0000-00002B640000}"/>
    <cellStyle name="Bemærk! 2 2 3 2 3 2 2 3" xfId="30003" xr:uid="{00000000-0005-0000-0000-00002C640000}"/>
    <cellStyle name="Bemærk! 2 2 3 2 3 3" xfId="9186" xr:uid="{00000000-0005-0000-0000-00002D640000}"/>
    <cellStyle name="Bemærk! 2 2 3 2 3 3 2" xfId="16974" xr:uid="{00000000-0005-0000-0000-00002E640000}"/>
    <cellStyle name="Bemærk! 2 2 3 2 3 3 2 2" xfId="34925" xr:uid="{00000000-0005-0000-0000-00002F640000}"/>
    <cellStyle name="Bemærk! 2 2 3 2 3 3 3" xfId="27924" xr:uid="{00000000-0005-0000-0000-000030640000}"/>
    <cellStyle name="Bemærk! 2 2 3 2 4" xfId="7691" xr:uid="{00000000-0005-0000-0000-000031640000}"/>
    <cellStyle name="Bemærk! 2 2 3 2 4 2" xfId="9851" xr:uid="{00000000-0005-0000-0000-000032640000}"/>
    <cellStyle name="Bemærk! 2 2 3 2 4 2 2" xfId="17633" xr:uid="{00000000-0005-0000-0000-000033640000}"/>
    <cellStyle name="Bemærk! 2 2 3 2 4 2 2 2" xfId="35584" xr:uid="{00000000-0005-0000-0000-000034640000}"/>
    <cellStyle name="Bemærk! 2 2 3 2 4 2 3" xfId="28583" xr:uid="{00000000-0005-0000-0000-000035640000}"/>
    <cellStyle name="Bemærk! 2 2 3 2 5" xfId="7686" xr:uid="{00000000-0005-0000-0000-000036640000}"/>
    <cellStyle name="Bemærk! 2 2 3 2 6" xfId="22411" xr:uid="{00000000-0005-0000-0000-000037640000}"/>
    <cellStyle name="Bemærk! 2 2 3 3" xfId="7692" xr:uid="{00000000-0005-0000-0000-000038640000}"/>
    <cellStyle name="Bemærk! 2 2 3 3 2" xfId="7693" xr:uid="{00000000-0005-0000-0000-000039640000}"/>
    <cellStyle name="Bemærk! 2 2 3 3 2 2" xfId="7694" xr:uid="{00000000-0005-0000-0000-00003A640000}"/>
    <cellStyle name="Bemærk! 2 2 3 3 2 2 2" xfId="10734" xr:uid="{00000000-0005-0000-0000-00003B640000}"/>
    <cellStyle name="Bemærk! 2 2 3 3 2 2 2 2" xfId="18506" xr:uid="{00000000-0005-0000-0000-00003C640000}"/>
    <cellStyle name="Bemærk! 2 2 3 3 2 2 2 2 2" xfId="36457" xr:uid="{00000000-0005-0000-0000-00003D640000}"/>
    <cellStyle name="Bemærk! 2 2 3 3 2 2 2 3" xfId="29456" xr:uid="{00000000-0005-0000-0000-00003E640000}"/>
    <cellStyle name="Bemærk! 2 2 3 3 3" xfId="7695" xr:uid="{00000000-0005-0000-0000-00003F640000}"/>
    <cellStyle name="Bemærk! 2 2 3 3 3 2" xfId="7696" xr:uid="{00000000-0005-0000-0000-000040640000}"/>
    <cellStyle name="Bemærk! 2 2 3 3 3 2 2" xfId="11511" xr:uid="{00000000-0005-0000-0000-000041640000}"/>
    <cellStyle name="Bemærk! 2 2 3 3 3 2 2 2" xfId="19268" xr:uid="{00000000-0005-0000-0000-000042640000}"/>
    <cellStyle name="Bemærk! 2 2 3 3 3 2 2 2 2" xfId="37219" xr:uid="{00000000-0005-0000-0000-000043640000}"/>
    <cellStyle name="Bemærk! 2 2 3 3 3 2 2 3" xfId="30218" xr:uid="{00000000-0005-0000-0000-000044640000}"/>
    <cellStyle name="Bemærk! 2 2 3 3 3 3" xfId="9283" xr:uid="{00000000-0005-0000-0000-000045640000}"/>
    <cellStyle name="Bemærk! 2 2 3 3 3 3 2" xfId="17068" xr:uid="{00000000-0005-0000-0000-000046640000}"/>
    <cellStyle name="Bemærk! 2 2 3 3 3 3 2 2" xfId="35019" xr:uid="{00000000-0005-0000-0000-000047640000}"/>
    <cellStyle name="Bemærk! 2 2 3 3 3 3 3" xfId="28018" xr:uid="{00000000-0005-0000-0000-000048640000}"/>
    <cellStyle name="Bemærk! 2 2 3 3 4" xfId="7697" xr:uid="{00000000-0005-0000-0000-000049640000}"/>
    <cellStyle name="Bemærk! 2 2 3 3 4 2" xfId="9965" xr:uid="{00000000-0005-0000-0000-00004A640000}"/>
    <cellStyle name="Bemærk! 2 2 3 3 4 2 2" xfId="17747" xr:uid="{00000000-0005-0000-0000-00004B640000}"/>
    <cellStyle name="Bemærk! 2 2 3 3 4 2 2 2" xfId="35698" xr:uid="{00000000-0005-0000-0000-00004C640000}"/>
    <cellStyle name="Bemærk! 2 2 3 3 4 2 3" xfId="28697" xr:uid="{00000000-0005-0000-0000-00004D640000}"/>
    <cellStyle name="Bemærk! 2 2 3 4" xfId="7698" xr:uid="{00000000-0005-0000-0000-00004E640000}"/>
    <cellStyle name="Bemærk! 2 2 3 4 2" xfId="7699" xr:uid="{00000000-0005-0000-0000-00004F640000}"/>
    <cellStyle name="Bemærk! 2 2 3 4 2 2" xfId="7700" xr:uid="{00000000-0005-0000-0000-000050640000}"/>
    <cellStyle name="Bemærk! 2 2 3 4 2 2 2" xfId="10859" xr:uid="{00000000-0005-0000-0000-000051640000}"/>
    <cellStyle name="Bemærk! 2 2 3 4 2 2 2 2" xfId="18631" xr:uid="{00000000-0005-0000-0000-000052640000}"/>
    <cellStyle name="Bemærk! 2 2 3 4 2 2 2 2 2" xfId="36582" xr:uid="{00000000-0005-0000-0000-000053640000}"/>
    <cellStyle name="Bemærk! 2 2 3 4 2 2 2 3" xfId="29581" xr:uid="{00000000-0005-0000-0000-000054640000}"/>
    <cellStyle name="Bemærk! 2 2 3 4 3" xfId="7701" xr:uid="{00000000-0005-0000-0000-000055640000}"/>
    <cellStyle name="Bemærk! 2 2 3 4 3 2" xfId="7702" xr:uid="{00000000-0005-0000-0000-000056640000}"/>
    <cellStyle name="Bemærk! 2 2 3 4 3 2 2" xfId="11338" xr:uid="{00000000-0005-0000-0000-000057640000}"/>
    <cellStyle name="Bemærk! 2 2 3 4 3 2 2 2" xfId="19101" xr:uid="{00000000-0005-0000-0000-000058640000}"/>
    <cellStyle name="Bemærk! 2 2 3 4 3 2 2 2 2" xfId="37052" xr:uid="{00000000-0005-0000-0000-000059640000}"/>
    <cellStyle name="Bemærk! 2 2 3 4 3 2 2 3" xfId="30051" xr:uid="{00000000-0005-0000-0000-00005A640000}"/>
    <cellStyle name="Bemærk! 2 2 3 4 3 3" xfId="9388" xr:uid="{00000000-0005-0000-0000-00005B640000}"/>
    <cellStyle name="Bemærk! 2 2 3 4 3 3 2" xfId="17173" xr:uid="{00000000-0005-0000-0000-00005C640000}"/>
    <cellStyle name="Bemærk! 2 2 3 4 3 3 2 2" xfId="35124" xr:uid="{00000000-0005-0000-0000-00005D640000}"/>
    <cellStyle name="Bemærk! 2 2 3 4 3 3 3" xfId="28123" xr:uid="{00000000-0005-0000-0000-00005E640000}"/>
    <cellStyle name="Bemærk! 2 2 3 4 4" xfId="7703" xr:uid="{00000000-0005-0000-0000-00005F640000}"/>
    <cellStyle name="Bemærk! 2 2 3 4 4 2" xfId="10135" xr:uid="{00000000-0005-0000-0000-000060640000}"/>
    <cellStyle name="Bemærk! 2 2 3 4 4 2 2" xfId="17916" xr:uid="{00000000-0005-0000-0000-000061640000}"/>
    <cellStyle name="Bemærk! 2 2 3 4 4 2 2 2" xfId="35867" xr:uid="{00000000-0005-0000-0000-000062640000}"/>
    <cellStyle name="Bemærk! 2 2 3 4 4 2 3" xfId="28866" xr:uid="{00000000-0005-0000-0000-000063640000}"/>
    <cellStyle name="Bemærk! 2 2 3 5" xfId="7704" xr:uid="{00000000-0005-0000-0000-000064640000}"/>
    <cellStyle name="Bemærk! 2 2 3 5 2" xfId="7705" xr:uid="{00000000-0005-0000-0000-000065640000}"/>
    <cellStyle name="Bemærk! 2 2 3 5 2 2" xfId="7706" xr:uid="{00000000-0005-0000-0000-000066640000}"/>
    <cellStyle name="Bemærk! 2 2 3 5 2 2 2" xfId="10976" xr:uid="{00000000-0005-0000-0000-000067640000}"/>
    <cellStyle name="Bemærk! 2 2 3 5 2 2 2 2" xfId="18748" xr:uid="{00000000-0005-0000-0000-000068640000}"/>
    <cellStyle name="Bemærk! 2 2 3 5 2 2 2 2 2" xfId="36699" xr:uid="{00000000-0005-0000-0000-000069640000}"/>
    <cellStyle name="Bemærk! 2 2 3 5 2 2 2 3" xfId="29698" xr:uid="{00000000-0005-0000-0000-00006A640000}"/>
    <cellStyle name="Bemærk! 2 2 3 5 3" xfId="7707" xr:uid="{00000000-0005-0000-0000-00006B640000}"/>
    <cellStyle name="Bemærk! 2 2 3 5 3 2" xfId="7708" xr:uid="{00000000-0005-0000-0000-00006C640000}"/>
    <cellStyle name="Bemærk! 2 2 3 5 3 2 2" xfId="11696" xr:uid="{00000000-0005-0000-0000-00006D640000}"/>
    <cellStyle name="Bemærk! 2 2 3 5 3 2 2 2" xfId="19443" xr:uid="{00000000-0005-0000-0000-00006E640000}"/>
    <cellStyle name="Bemærk! 2 2 3 5 3 2 2 2 2" xfId="37394" xr:uid="{00000000-0005-0000-0000-00006F640000}"/>
    <cellStyle name="Bemærk! 2 2 3 5 3 2 2 3" xfId="30393" xr:uid="{00000000-0005-0000-0000-000070640000}"/>
    <cellStyle name="Bemærk! 2 2 3 5 3 3" xfId="9487" xr:uid="{00000000-0005-0000-0000-000071640000}"/>
    <cellStyle name="Bemærk! 2 2 3 5 3 3 2" xfId="17272" xr:uid="{00000000-0005-0000-0000-000072640000}"/>
    <cellStyle name="Bemærk! 2 2 3 5 3 3 2 2" xfId="35223" xr:uid="{00000000-0005-0000-0000-000073640000}"/>
    <cellStyle name="Bemærk! 2 2 3 5 3 3 3" xfId="28222" xr:uid="{00000000-0005-0000-0000-000074640000}"/>
    <cellStyle name="Bemærk! 2 2 3 5 4" xfId="7709" xr:uid="{00000000-0005-0000-0000-000075640000}"/>
    <cellStyle name="Bemærk! 2 2 3 5 4 2" xfId="10252" xr:uid="{00000000-0005-0000-0000-000076640000}"/>
    <cellStyle name="Bemærk! 2 2 3 5 4 2 2" xfId="18033" xr:uid="{00000000-0005-0000-0000-000077640000}"/>
    <cellStyle name="Bemærk! 2 2 3 5 4 2 2 2" xfId="35984" xr:uid="{00000000-0005-0000-0000-000078640000}"/>
    <cellStyle name="Bemærk! 2 2 3 5 4 2 3" xfId="28983" xr:uid="{00000000-0005-0000-0000-000079640000}"/>
    <cellStyle name="Bemærk! 2 2 3 6" xfId="7710" xr:uid="{00000000-0005-0000-0000-00007A640000}"/>
    <cellStyle name="Bemærk! 2 2 3 6 2" xfId="7711" xr:uid="{00000000-0005-0000-0000-00007B640000}"/>
    <cellStyle name="Bemærk! 2 2 3 6 2 2" xfId="7712" xr:uid="{00000000-0005-0000-0000-00007C640000}"/>
    <cellStyle name="Bemærk! 2 2 3 6 2 2 2" xfId="11088" xr:uid="{00000000-0005-0000-0000-00007D640000}"/>
    <cellStyle name="Bemærk! 2 2 3 6 2 2 2 2" xfId="18860" xr:uid="{00000000-0005-0000-0000-00007E640000}"/>
    <cellStyle name="Bemærk! 2 2 3 6 2 2 2 2 2" xfId="36811" xr:uid="{00000000-0005-0000-0000-00007F640000}"/>
    <cellStyle name="Bemærk! 2 2 3 6 2 2 2 3" xfId="29810" xr:uid="{00000000-0005-0000-0000-000080640000}"/>
    <cellStyle name="Bemærk! 2 2 3 6 3" xfId="7713" xr:uid="{00000000-0005-0000-0000-000081640000}"/>
    <cellStyle name="Bemærk! 2 2 3 6 3 2" xfId="7714" xr:uid="{00000000-0005-0000-0000-000082640000}"/>
    <cellStyle name="Bemærk! 2 2 3 6 3 2 2" xfId="11700" xr:uid="{00000000-0005-0000-0000-000083640000}"/>
    <cellStyle name="Bemærk! 2 2 3 6 3 2 2 2" xfId="19447" xr:uid="{00000000-0005-0000-0000-000084640000}"/>
    <cellStyle name="Bemærk! 2 2 3 6 3 2 2 2 2" xfId="37398" xr:uid="{00000000-0005-0000-0000-000085640000}"/>
    <cellStyle name="Bemærk! 2 2 3 6 3 2 2 3" xfId="30397" xr:uid="{00000000-0005-0000-0000-000086640000}"/>
    <cellStyle name="Bemærk! 2 2 3 6 3 3" xfId="9581" xr:uid="{00000000-0005-0000-0000-000087640000}"/>
    <cellStyle name="Bemærk! 2 2 3 6 3 3 2" xfId="17366" xr:uid="{00000000-0005-0000-0000-000088640000}"/>
    <cellStyle name="Bemærk! 2 2 3 6 3 3 2 2" xfId="35317" xr:uid="{00000000-0005-0000-0000-000089640000}"/>
    <cellStyle name="Bemærk! 2 2 3 6 3 3 3" xfId="28316" xr:uid="{00000000-0005-0000-0000-00008A640000}"/>
    <cellStyle name="Bemærk! 2 2 3 6 4" xfId="7715" xr:uid="{00000000-0005-0000-0000-00008B640000}"/>
    <cellStyle name="Bemærk! 2 2 3 6 4 2" xfId="10365" xr:uid="{00000000-0005-0000-0000-00008C640000}"/>
    <cellStyle name="Bemærk! 2 2 3 6 4 2 2" xfId="18146" xr:uid="{00000000-0005-0000-0000-00008D640000}"/>
    <cellStyle name="Bemærk! 2 2 3 6 4 2 2 2" xfId="36097" xr:uid="{00000000-0005-0000-0000-00008E640000}"/>
    <cellStyle name="Bemærk! 2 2 3 6 4 2 3" xfId="29096" xr:uid="{00000000-0005-0000-0000-00008F640000}"/>
    <cellStyle name="Bemærk! 2 2 3 7" xfId="7716" xr:uid="{00000000-0005-0000-0000-000090640000}"/>
    <cellStyle name="Bemærk! 2 2 3 7 2" xfId="7717" xr:uid="{00000000-0005-0000-0000-000091640000}"/>
    <cellStyle name="Bemærk! 2 2 3 7 2 2" xfId="10502" xr:uid="{00000000-0005-0000-0000-000092640000}"/>
    <cellStyle name="Bemærk! 2 2 3 7 2 2 2" xfId="18274" xr:uid="{00000000-0005-0000-0000-000093640000}"/>
    <cellStyle name="Bemærk! 2 2 3 7 2 2 2 2" xfId="36225" xr:uid="{00000000-0005-0000-0000-000094640000}"/>
    <cellStyle name="Bemærk! 2 2 3 7 2 2 3" xfId="29224" xr:uid="{00000000-0005-0000-0000-000095640000}"/>
    <cellStyle name="Bemærk! 2 2 3 8" xfId="7718" xr:uid="{00000000-0005-0000-0000-000096640000}"/>
    <cellStyle name="Bemærk! 2 2 3 8 2" xfId="7719" xr:uid="{00000000-0005-0000-0000-000097640000}"/>
    <cellStyle name="Bemærk! 2 2 3 8 2 2" xfId="11359" xr:uid="{00000000-0005-0000-0000-000098640000}"/>
    <cellStyle name="Bemærk! 2 2 3 8 2 2 2" xfId="19121" xr:uid="{00000000-0005-0000-0000-000099640000}"/>
    <cellStyle name="Bemærk! 2 2 3 8 2 2 2 2" xfId="37072" xr:uid="{00000000-0005-0000-0000-00009A640000}"/>
    <cellStyle name="Bemærk! 2 2 3 8 2 2 3" xfId="30071" xr:uid="{00000000-0005-0000-0000-00009B640000}"/>
    <cellStyle name="Bemærk! 2 2 3 8 3" xfId="9087" xr:uid="{00000000-0005-0000-0000-00009C640000}"/>
    <cellStyle name="Bemærk! 2 2 3 8 3 2" xfId="16875" xr:uid="{00000000-0005-0000-0000-00009D640000}"/>
    <cellStyle name="Bemærk! 2 2 3 8 3 2 2" xfId="34826" xr:uid="{00000000-0005-0000-0000-00009E640000}"/>
    <cellStyle name="Bemærk! 2 2 3 8 3 3" xfId="27825" xr:uid="{00000000-0005-0000-0000-00009F640000}"/>
    <cellStyle name="Bemærk! 2 2 3 9" xfId="7720" xr:uid="{00000000-0005-0000-0000-0000A0640000}"/>
    <cellStyle name="Bemærk! 2 2 3 9 2" xfId="9730" xr:uid="{00000000-0005-0000-0000-0000A1640000}"/>
    <cellStyle name="Bemærk! 2 2 3 9 2 2" xfId="17512" xr:uid="{00000000-0005-0000-0000-0000A2640000}"/>
    <cellStyle name="Bemærk! 2 2 3 9 2 2 2" xfId="35463" xr:uid="{00000000-0005-0000-0000-0000A3640000}"/>
    <cellStyle name="Bemærk! 2 2 3 9 2 3" xfId="28462" xr:uid="{00000000-0005-0000-0000-0000A4640000}"/>
    <cellStyle name="Bemærk! 2 2 4" xfId="3052" xr:uid="{00000000-0005-0000-0000-0000A5640000}"/>
    <cellStyle name="Bemærk! 2 2 4 2" xfId="7722" xr:uid="{00000000-0005-0000-0000-0000A6640000}"/>
    <cellStyle name="Bemærk! 2 2 4 2 2" xfId="7723" xr:uid="{00000000-0005-0000-0000-0000A7640000}"/>
    <cellStyle name="Bemærk! 2 2 4 2 2 2" xfId="10543" xr:uid="{00000000-0005-0000-0000-0000A8640000}"/>
    <cellStyle name="Bemærk! 2 2 4 2 2 2 2" xfId="18315" xr:uid="{00000000-0005-0000-0000-0000A9640000}"/>
    <cellStyle name="Bemærk! 2 2 4 2 2 2 2 2" xfId="36266" xr:uid="{00000000-0005-0000-0000-0000AA640000}"/>
    <cellStyle name="Bemærk! 2 2 4 2 2 2 3" xfId="29265" xr:uid="{00000000-0005-0000-0000-0000AB640000}"/>
    <cellStyle name="Bemærk! 2 2 4 3" xfId="7724" xr:uid="{00000000-0005-0000-0000-0000AC640000}"/>
    <cellStyle name="Bemærk! 2 2 4 3 2" xfId="7725" xr:uid="{00000000-0005-0000-0000-0000AD640000}"/>
    <cellStyle name="Bemærk! 2 2 4 3 2 2" xfId="11646" xr:uid="{00000000-0005-0000-0000-0000AE640000}"/>
    <cellStyle name="Bemærk! 2 2 4 3 2 2 2" xfId="19396" xr:uid="{00000000-0005-0000-0000-0000AF640000}"/>
    <cellStyle name="Bemærk! 2 2 4 3 2 2 2 2" xfId="37347" xr:uid="{00000000-0005-0000-0000-0000B0640000}"/>
    <cellStyle name="Bemærk! 2 2 4 3 2 2 3" xfId="30346" xr:uid="{00000000-0005-0000-0000-0000B1640000}"/>
    <cellStyle name="Bemærk! 2 2 4 3 3" xfId="9120" xr:uid="{00000000-0005-0000-0000-0000B2640000}"/>
    <cellStyle name="Bemærk! 2 2 4 3 3 2" xfId="16908" xr:uid="{00000000-0005-0000-0000-0000B3640000}"/>
    <cellStyle name="Bemærk! 2 2 4 3 3 2 2" xfId="34859" xr:uid="{00000000-0005-0000-0000-0000B4640000}"/>
    <cellStyle name="Bemærk! 2 2 4 3 3 3" xfId="27858" xr:uid="{00000000-0005-0000-0000-0000B5640000}"/>
    <cellStyle name="Bemærk! 2 2 4 4" xfId="7726" xr:uid="{00000000-0005-0000-0000-0000B6640000}"/>
    <cellStyle name="Bemærk! 2 2 4 4 2" xfId="9773" xr:uid="{00000000-0005-0000-0000-0000B7640000}"/>
    <cellStyle name="Bemærk! 2 2 4 4 2 2" xfId="17555" xr:uid="{00000000-0005-0000-0000-0000B8640000}"/>
    <cellStyle name="Bemærk! 2 2 4 4 2 2 2" xfId="35506" xr:uid="{00000000-0005-0000-0000-0000B9640000}"/>
    <cellStyle name="Bemærk! 2 2 4 4 2 3" xfId="28505" xr:uid="{00000000-0005-0000-0000-0000BA640000}"/>
    <cellStyle name="Bemærk! 2 2 4 5" xfId="7721" xr:uid="{00000000-0005-0000-0000-0000BB640000}"/>
    <cellStyle name="Bemærk! 2 2 4 6" xfId="22412" xr:uid="{00000000-0005-0000-0000-0000BC640000}"/>
    <cellStyle name="Bemærk! 2 2 5" xfId="7727" xr:uid="{00000000-0005-0000-0000-0000BD640000}"/>
    <cellStyle name="Bemærk! 2 2 5 2" xfId="7728" xr:uid="{00000000-0005-0000-0000-0000BE640000}"/>
    <cellStyle name="Bemærk! 2 2 5 2 2" xfId="7729" xr:uid="{00000000-0005-0000-0000-0000BF640000}"/>
    <cellStyle name="Bemærk! 2 2 5 2 2 2" xfId="10732" xr:uid="{00000000-0005-0000-0000-0000C0640000}"/>
    <cellStyle name="Bemærk! 2 2 5 2 2 2 2" xfId="18504" xr:uid="{00000000-0005-0000-0000-0000C1640000}"/>
    <cellStyle name="Bemærk! 2 2 5 2 2 2 2 2" xfId="36455" xr:uid="{00000000-0005-0000-0000-0000C2640000}"/>
    <cellStyle name="Bemærk! 2 2 5 2 2 2 3" xfId="29454" xr:uid="{00000000-0005-0000-0000-0000C3640000}"/>
    <cellStyle name="Bemærk! 2 2 5 3" xfId="7730" xr:uid="{00000000-0005-0000-0000-0000C4640000}"/>
    <cellStyle name="Bemærk! 2 2 5 3 2" xfId="7731" xr:uid="{00000000-0005-0000-0000-0000C5640000}"/>
    <cellStyle name="Bemærk! 2 2 5 3 2 2" xfId="11573" xr:uid="{00000000-0005-0000-0000-0000C6640000}"/>
    <cellStyle name="Bemærk! 2 2 5 3 2 2 2" xfId="19326" xr:uid="{00000000-0005-0000-0000-0000C7640000}"/>
    <cellStyle name="Bemærk! 2 2 5 3 2 2 2 2" xfId="37277" xr:uid="{00000000-0005-0000-0000-0000C8640000}"/>
    <cellStyle name="Bemærk! 2 2 5 3 2 2 3" xfId="30276" xr:uid="{00000000-0005-0000-0000-0000C9640000}"/>
    <cellStyle name="Bemærk! 2 2 5 3 3" xfId="9281" xr:uid="{00000000-0005-0000-0000-0000CA640000}"/>
    <cellStyle name="Bemærk! 2 2 5 3 3 2" xfId="17066" xr:uid="{00000000-0005-0000-0000-0000CB640000}"/>
    <cellStyle name="Bemærk! 2 2 5 3 3 2 2" xfId="35017" xr:uid="{00000000-0005-0000-0000-0000CC640000}"/>
    <cellStyle name="Bemærk! 2 2 5 3 3 3" xfId="28016" xr:uid="{00000000-0005-0000-0000-0000CD640000}"/>
    <cellStyle name="Bemærk! 2 2 5 4" xfId="7732" xr:uid="{00000000-0005-0000-0000-0000CE640000}"/>
    <cellStyle name="Bemærk! 2 2 5 4 2" xfId="9963" xr:uid="{00000000-0005-0000-0000-0000CF640000}"/>
    <cellStyle name="Bemærk! 2 2 5 4 2 2" xfId="17745" xr:uid="{00000000-0005-0000-0000-0000D0640000}"/>
    <cellStyle name="Bemærk! 2 2 5 4 2 2 2" xfId="35696" xr:uid="{00000000-0005-0000-0000-0000D1640000}"/>
    <cellStyle name="Bemærk! 2 2 5 4 2 3" xfId="28695" xr:uid="{00000000-0005-0000-0000-0000D2640000}"/>
    <cellStyle name="Bemærk! 2 2 6" xfId="7733" xr:uid="{00000000-0005-0000-0000-0000D3640000}"/>
    <cellStyle name="Bemærk! 2 2 6 2" xfId="7734" xr:uid="{00000000-0005-0000-0000-0000D4640000}"/>
    <cellStyle name="Bemærk! 2 2 6 2 2" xfId="7735" xr:uid="{00000000-0005-0000-0000-0000D5640000}"/>
    <cellStyle name="Bemærk! 2 2 6 2 2 2" xfId="10781" xr:uid="{00000000-0005-0000-0000-0000D6640000}"/>
    <cellStyle name="Bemærk! 2 2 6 2 2 2 2" xfId="18553" xr:uid="{00000000-0005-0000-0000-0000D7640000}"/>
    <cellStyle name="Bemærk! 2 2 6 2 2 2 2 2" xfId="36504" xr:uid="{00000000-0005-0000-0000-0000D8640000}"/>
    <cellStyle name="Bemærk! 2 2 6 2 2 2 3" xfId="29503" xr:uid="{00000000-0005-0000-0000-0000D9640000}"/>
    <cellStyle name="Bemærk! 2 2 6 3" xfId="7736" xr:uid="{00000000-0005-0000-0000-0000DA640000}"/>
    <cellStyle name="Bemærk! 2 2 6 3 2" xfId="7737" xr:uid="{00000000-0005-0000-0000-0000DB640000}"/>
    <cellStyle name="Bemærk! 2 2 6 3 2 2" xfId="9973" xr:uid="{00000000-0005-0000-0000-0000DC640000}"/>
    <cellStyle name="Bemærk! 2 2 6 3 2 2 2" xfId="17755" xr:uid="{00000000-0005-0000-0000-0000DD640000}"/>
    <cellStyle name="Bemærk! 2 2 6 3 2 2 2 2" xfId="35706" xr:uid="{00000000-0005-0000-0000-0000DE640000}"/>
    <cellStyle name="Bemærk! 2 2 6 3 2 2 3" xfId="28705" xr:uid="{00000000-0005-0000-0000-0000DF640000}"/>
    <cellStyle name="Bemærk! 2 2 6 3 3" xfId="9322" xr:uid="{00000000-0005-0000-0000-0000E0640000}"/>
    <cellStyle name="Bemærk! 2 2 6 3 3 2" xfId="17107" xr:uid="{00000000-0005-0000-0000-0000E1640000}"/>
    <cellStyle name="Bemærk! 2 2 6 3 3 2 2" xfId="35058" xr:uid="{00000000-0005-0000-0000-0000E2640000}"/>
    <cellStyle name="Bemærk! 2 2 6 3 3 3" xfId="28057" xr:uid="{00000000-0005-0000-0000-0000E3640000}"/>
    <cellStyle name="Bemærk! 2 2 6 4" xfId="7738" xr:uid="{00000000-0005-0000-0000-0000E4640000}"/>
    <cellStyle name="Bemærk! 2 2 6 4 2" xfId="10057" xr:uid="{00000000-0005-0000-0000-0000E5640000}"/>
    <cellStyle name="Bemærk! 2 2 6 4 2 2" xfId="17838" xr:uid="{00000000-0005-0000-0000-0000E6640000}"/>
    <cellStyle name="Bemærk! 2 2 6 4 2 2 2" xfId="35789" xr:uid="{00000000-0005-0000-0000-0000E7640000}"/>
    <cellStyle name="Bemærk! 2 2 6 4 2 3" xfId="28788" xr:uid="{00000000-0005-0000-0000-0000E8640000}"/>
    <cellStyle name="Bemærk! 2 2 7" xfId="7739" xr:uid="{00000000-0005-0000-0000-0000E9640000}"/>
    <cellStyle name="Bemærk! 2 2 7 2" xfId="7740" xr:uid="{00000000-0005-0000-0000-0000EA640000}"/>
    <cellStyle name="Bemærk! 2 2 7 2 2" xfId="7741" xr:uid="{00000000-0005-0000-0000-0000EB640000}"/>
    <cellStyle name="Bemærk! 2 2 7 2 2 2" xfId="10898" xr:uid="{00000000-0005-0000-0000-0000EC640000}"/>
    <cellStyle name="Bemærk! 2 2 7 2 2 2 2" xfId="18670" xr:uid="{00000000-0005-0000-0000-0000ED640000}"/>
    <cellStyle name="Bemærk! 2 2 7 2 2 2 2 2" xfId="36621" xr:uid="{00000000-0005-0000-0000-0000EE640000}"/>
    <cellStyle name="Bemærk! 2 2 7 2 2 2 3" xfId="29620" xr:uid="{00000000-0005-0000-0000-0000EF640000}"/>
    <cellStyle name="Bemærk! 2 2 7 3" xfId="7742" xr:uid="{00000000-0005-0000-0000-0000F0640000}"/>
    <cellStyle name="Bemærk! 2 2 7 3 2" xfId="7743" xr:uid="{00000000-0005-0000-0000-0000F1640000}"/>
    <cellStyle name="Bemærk! 2 2 7 3 2 2" xfId="11366" xr:uid="{00000000-0005-0000-0000-0000F2640000}"/>
    <cellStyle name="Bemærk! 2 2 7 3 2 2 2" xfId="19128" xr:uid="{00000000-0005-0000-0000-0000F3640000}"/>
    <cellStyle name="Bemærk! 2 2 7 3 2 2 2 2" xfId="37079" xr:uid="{00000000-0005-0000-0000-0000F4640000}"/>
    <cellStyle name="Bemærk! 2 2 7 3 2 2 3" xfId="30078" xr:uid="{00000000-0005-0000-0000-0000F5640000}"/>
    <cellStyle name="Bemærk! 2 2 7 3 3" xfId="9421" xr:uid="{00000000-0005-0000-0000-0000F6640000}"/>
    <cellStyle name="Bemærk! 2 2 7 3 3 2" xfId="17206" xr:uid="{00000000-0005-0000-0000-0000F7640000}"/>
    <cellStyle name="Bemærk! 2 2 7 3 3 2 2" xfId="35157" xr:uid="{00000000-0005-0000-0000-0000F8640000}"/>
    <cellStyle name="Bemærk! 2 2 7 3 3 3" xfId="28156" xr:uid="{00000000-0005-0000-0000-0000F9640000}"/>
    <cellStyle name="Bemærk! 2 2 7 4" xfId="7744" xr:uid="{00000000-0005-0000-0000-0000FA640000}"/>
    <cellStyle name="Bemærk! 2 2 7 4 2" xfId="10174" xr:uid="{00000000-0005-0000-0000-0000FB640000}"/>
    <cellStyle name="Bemærk! 2 2 7 4 2 2" xfId="17955" xr:uid="{00000000-0005-0000-0000-0000FC640000}"/>
    <cellStyle name="Bemærk! 2 2 7 4 2 2 2" xfId="35906" xr:uid="{00000000-0005-0000-0000-0000FD640000}"/>
    <cellStyle name="Bemærk! 2 2 7 4 2 3" xfId="28905" xr:uid="{00000000-0005-0000-0000-0000FE640000}"/>
    <cellStyle name="Bemærk! 2 2 8" xfId="7745" xr:uid="{00000000-0005-0000-0000-0000FF640000}"/>
    <cellStyle name="Bemærk! 2 2 8 2" xfId="7746" xr:uid="{00000000-0005-0000-0000-000000650000}"/>
    <cellStyle name="Bemærk! 2 2 8 2 2" xfId="7747" xr:uid="{00000000-0005-0000-0000-000001650000}"/>
    <cellStyle name="Bemærk! 2 2 8 2 2 2" xfId="11086" xr:uid="{00000000-0005-0000-0000-000002650000}"/>
    <cellStyle name="Bemærk! 2 2 8 2 2 2 2" xfId="18858" xr:uid="{00000000-0005-0000-0000-000003650000}"/>
    <cellStyle name="Bemærk! 2 2 8 2 2 2 2 2" xfId="36809" xr:uid="{00000000-0005-0000-0000-000004650000}"/>
    <cellStyle name="Bemærk! 2 2 8 2 2 2 3" xfId="29808" xr:uid="{00000000-0005-0000-0000-000005650000}"/>
    <cellStyle name="Bemærk! 2 2 8 3" xfId="7748" xr:uid="{00000000-0005-0000-0000-000006650000}"/>
    <cellStyle name="Bemærk! 2 2 8 3 2" xfId="7749" xr:uid="{00000000-0005-0000-0000-000007650000}"/>
    <cellStyle name="Bemærk! 2 2 8 3 2 2" xfId="11698" xr:uid="{00000000-0005-0000-0000-000008650000}"/>
    <cellStyle name="Bemærk! 2 2 8 3 2 2 2" xfId="19445" xr:uid="{00000000-0005-0000-0000-000009650000}"/>
    <cellStyle name="Bemærk! 2 2 8 3 2 2 2 2" xfId="37396" xr:uid="{00000000-0005-0000-0000-00000A650000}"/>
    <cellStyle name="Bemærk! 2 2 8 3 2 2 3" xfId="30395" xr:uid="{00000000-0005-0000-0000-00000B650000}"/>
    <cellStyle name="Bemærk! 2 2 8 3 3" xfId="9579" xr:uid="{00000000-0005-0000-0000-00000C650000}"/>
    <cellStyle name="Bemærk! 2 2 8 3 3 2" xfId="17364" xr:uid="{00000000-0005-0000-0000-00000D650000}"/>
    <cellStyle name="Bemærk! 2 2 8 3 3 2 2" xfId="35315" xr:uid="{00000000-0005-0000-0000-00000E650000}"/>
    <cellStyle name="Bemærk! 2 2 8 3 3 3" xfId="28314" xr:uid="{00000000-0005-0000-0000-00000F650000}"/>
    <cellStyle name="Bemærk! 2 2 8 4" xfId="7750" xr:uid="{00000000-0005-0000-0000-000010650000}"/>
    <cellStyle name="Bemærk! 2 2 8 4 2" xfId="10363" xr:uid="{00000000-0005-0000-0000-000011650000}"/>
    <cellStyle name="Bemærk! 2 2 8 4 2 2" xfId="18144" xr:uid="{00000000-0005-0000-0000-000012650000}"/>
    <cellStyle name="Bemærk! 2 2 8 4 2 2 2" xfId="36095" xr:uid="{00000000-0005-0000-0000-000013650000}"/>
    <cellStyle name="Bemærk! 2 2 8 4 2 3" xfId="29094" xr:uid="{00000000-0005-0000-0000-000014650000}"/>
    <cellStyle name="Bemærk! 2 2 9" xfId="7751" xr:uid="{00000000-0005-0000-0000-000015650000}"/>
    <cellStyle name="Bemærk! 2 2 9 2" xfId="7752" xr:uid="{00000000-0005-0000-0000-000016650000}"/>
    <cellStyle name="Bemærk! 2 2 9 2 2" xfId="10424" xr:uid="{00000000-0005-0000-0000-000017650000}"/>
    <cellStyle name="Bemærk! 2 2 9 2 2 2" xfId="18196" xr:uid="{00000000-0005-0000-0000-000018650000}"/>
    <cellStyle name="Bemærk! 2 2 9 2 2 2 2" xfId="36147" xr:uid="{00000000-0005-0000-0000-000019650000}"/>
    <cellStyle name="Bemærk! 2 2 9 2 2 3" xfId="29146" xr:uid="{00000000-0005-0000-0000-00001A650000}"/>
    <cellStyle name="Bemærk! 2 3" xfId="3053" xr:uid="{00000000-0005-0000-0000-00001B650000}"/>
    <cellStyle name="Bemærk! 2 3 10" xfId="7753" xr:uid="{00000000-0005-0000-0000-00001C650000}"/>
    <cellStyle name="Bemærk! 2 3 11" xfId="22413" xr:uid="{00000000-0005-0000-0000-00001D650000}"/>
    <cellStyle name="Bemærk! 2 3 2" xfId="3054" xr:uid="{00000000-0005-0000-0000-00001E650000}"/>
    <cellStyle name="Bemærk! 2 3 2 2" xfId="7755" xr:uid="{00000000-0005-0000-0000-00001F650000}"/>
    <cellStyle name="Bemærk! 2 3 2 2 2" xfId="7756" xr:uid="{00000000-0005-0000-0000-000020650000}"/>
    <cellStyle name="Bemærk! 2 3 2 2 2 2" xfId="10556" xr:uid="{00000000-0005-0000-0000-000021650000}"/>
    <cellStyle name="Bemærk! 2 3 2 2 2 2 2" xfId="18328" xr:uid="{00000000-0005-0000-0000-000022650000}"/>
    <cellStyle name="Bemærk! 2 3 2 2 2 2 2 2" xfId="36279" xr:uid="{00000000-0005-0000-0000-000023650000}"/>
    <cellStyle name="Bemærk! 2 3 2 2 2 2 3" xfId="29278" xr:uid="{00000000-0005-0000-0000-000024650000}"/>
    <cellStyle name="Bemærk! 2 3 2 3" xfId="7757" xr:uid="{00000000-0005-0000-0000-000025650000}"/>
    <cellStyle name="Bemærk! 2 3 2 3 2" xfId="7758" xr:uid="{00000000-0005-0000-0000-000026650000}"/>
    <cellStyle name="Bemærk! 2 3 2 3 2 2" xfId="11450" xr:uid="{00000000-0005-0000-0000-000027650000}"/>
    <cellStyle name="Bemærk! 2 3 2 3 2 2 2" xfId="19209" xr:uid="{00000000-0005-0000-0000-000028650000}"/>
    <cellStyle name="Bemærk! 2 3 2 3 2 2 2 2" xfId="37160" xr:uid="{00000000-0005-0000-0000-000029650000}"/>
    <cellStyle name="Bemærk! 2 3 2 3 2 2 3" xfId="30159" xr:uid="{00000000-0005-0000-0000-00002A650000}"/>
    <cellStyle name="Bemærk! 2 3 2 3 3" xfId="9131" xr:uid="{00000000-0005-0000-0000-00002B650000}"/>
    <cellStyle name="Bemærk! 2 3 2 3 3 2" xfId="16919" xr:uid="{00000000-0005-0000-0000-00002C650000}"/>
    <cellStyle name="Bemærk! 2 3 2 3 3 2 2" xfId="34870" xr:uid="{00000000-0005-0000-0000-00002D650000}"/>
    <cellStyle name="Bemærk! 2 3 2 3 3 3" xfId="27869" xr:uid="{00000000-0005-0000-0000-00002E650000}"/>
    <cellStyle name="Bemærk! 2 3 2 4" xfId="7759" xr:uid="{00000000-0005-0000-0000-00002F650000}"/>
    <cellStyle name="Bemærk! 2 3 2 4 2" xfId="9786" xr:uid="{00000000-0005-0000-0000-000030650000}"/>
    <cellStyle name="Bemærk! 2 3 2 4 2 2" xfId="17568" xr:uid="{00000000-0005-0000-0000-000031650000}"/>
    <cellStyle name="Bemærk! 2 3 2 4 2 2 2" xfId="35519" xr:uid="{00000000-0005-0000-0000-000032650000}"/>
    <cellStyle name="Bemærk! 2 3 2 4 2 3" xfId="28518" xr:uid="{00000000-0005-0000-0000-000033650000}"/>
    <cellStyle name="Bemærk! 2 3 2 5" xfId="7754" xr:uid="{00000000-0005-0000-0000-000034650000}"/>
    <cellStyle name="Bemærk! 2 3 2 6" xfId="22414" xr:uid="{00000000-0005-0000-0000-000035650000}"/>
    <cellStyle name="Bemærk! 2 3 3" xfId="7760" xr:uid="{00000000-0005-0000-0000-000036650000}"/>
    <cellStyle name="Bemærk! 2 3 3 2" xfId="7761" xr:uid="{00000000-0005-0000-0000-000037650000}"/>
    <cellStyle name="Bemærk! 2 3 3 2 2" xfId="7762" xr:uid="{00000000-0005-0000-0000-000038650000}"/>
    <cellStyle name="Bemærk! 2 3 3 2 2 2" xfId="10735" xr:uid="{00000000-0005-0000-0000-000039650000}"/>
    <cellStyle name="Bemærk! 2 3 3 2 2 2 2" xfId="18507" xr:uid="{00000000-0005-0000-0000-00003A650000}"/>
    <cellStyle name="Bemærk! 2 3 3 2 2 2 2 2" xfId="36458" xr:uid="{00000000-0005-0000-0000-00003B650000}"/>
    <cellStyle name="Bemærk! 2 3 3 2 2 2 3" xfId="29457" xr:uid="{00000000-0005-0000-0000-00003C650000}"/>
    <cellStyle name="Bemærk! 2 3 3 3" xfId="7763" xr:uid="{00000000-0005-0000-0000-00003D650000}"/>
    <cellStyle name="Bemærk! 2 3 3 3 2" xfId="7764" xr:uid="{00000000-0005-0000-0000-00003E650000}"/>
    <cellStyle name="Bemærk! 2 3 3 3 2 2" xfId="11163" xr:uid="{00000000-0005-0000-0000-00003F650000}"/>
    <cellStyle name="Bemærk! 2 3 3 3 2 2 2" xfId="18930" xr:uid="{00000000-0005-0000-0000-000040650000}"/>
    <cellStyle name="Bemærk! 2 3 3 3 2 2 2 2" xfId="36881" xr:uid="{00000000-0005-0000-0000-000041650000}"/>
    <cellStyle name="Bemærk! 2 3 3 3 2 2 3" xfId="29880" xr:uid="{00000000-0005-0000-0000-000042650000}"/>
    <cellStyle name="Bemærk! 2 3 3 3 3" xfId="9284" xr:uid="{00000000-0005-0000-0000-000043650000}"/>
    <cellStyle name="Bemærk! 2 3 3 3 3 2" xfId="17069" xr:uid="{00000000-0005-0000-0000-000044650000}"/>
    <cellStyle name="Bemærk! 2 3 3 3 3 2 2" xfId="35020" xr:uid="{00000000-0005-0000-0000-000045650000}"/>
    <cellStyle name="Bemærk! 2 3 3 3 3 3" xfId="28019" xr:uid="{00000000-0005-0000-0000-000046650000}"/>
    <cellStyle name="Bemærk! 2 3 3 4" xfId="7765" xr:uid="{00000000-0005-0000-0000-000047650000}"/>
    <cellStyle name="Bemærk! 2 3 3 4 2" xfId="9966" xr:uid="{00000000-0005-0000-0000-000048650000}"/>
    <cellStyle name="Bemærk! 2 3 3 4 2 2" xfId="17748" xr:uid="{00000000-0005-0000-0000-000049650000}"/>
    <cellStyle name="Bemærk! 2 3 3 4 2 2 2" xfId="35699" xr:uid="{00000000-0005-0000-0000-00004A650000}"/>
    <cellStyle name="Bemærk! 2 3 3 4 2 3" xfId="28698" xr:uid="{00000000-0005-0000-0000-00004B650000}"/>
    <cellStyle name="Bemærk! 2 3 4" xfId="7766" xr:uid="{00000000-0005-0000-0000-00004C650000}"/>
    <cellStyle name="Bemærk! 2 3 4 2" xfId="7767" xr:uid="{00000000-0005-0000-0000-00004D650000}"/>
    <cellStyle name="Bemærk! 2 3 4 2 2" xfId="7768" xr:uid="{00000000-0005-0000-0000-00004E650000}"/>
    <cellStyle name="Bemærk! 2 3 4 2 2 2" xfId="10794" xr:uid="{00000000-0005-0000-0000-00004F650000}"/>
    <cellStyle name="Bemærk! 2 3 4 2 2 2 2" xfId="18566" xr:uid="{00000000-0005-0000-0000-000050650000}"/>
    <cellStyle name="Bemærk! 2 3 4 2 2 2 2 2" xfId="36517" xr:uid="{00000000-0005-0000-0000-000051650000}"/>
    <cellStyle name="Bemærk! 2 3 4 2 2 2 3" xfId="29516" xr:uid="{00000000-0005-0000-0000-000052650000}"/>
    <cellStyle name="Bemærk! 2 3 4 3" xfId="7769" xr:uid="{00000000-0005-0000-0000-000053650000}"/>
    <cellStyle name="Bemærk! 2 3 4 3 2" xfId="7770" xr:uid="{00000000-0005-0000-0000-000054650000}"/>
    <cellStyle name="Bemærk! 2 3 4 3 2 2" xfId="11478" xr:uid="{00000000-0005-0000-0000-000055650000}"/>
    <cellStyle name="Bemærk! 2 3 4 3 2 2 2" xfId="19236" xr:uid="{00000000-0005-0000-0000-000056650000}"/>
    <cellStyle name="Bemærk! 2 3 4 3 2 2 2 2" xfId="37187" xr:uid="{00000000-0005-0000-0000-000057650000}"/>
    <cellStyle name="Bemærk! 2 3 4 3 2 2 3" xfId="30186" xr:uid="{00000000-0005-0000-0000-000058650000}"/>
    <cellStyle name="Bemærk! 2 3 4 3 3" xfId="9333" xr:uid="{00000000-0005-0000-0000-000059650000}"/>
    <cellStyle name="Bemærk! 2 3 4 3 3 2" xfId="17118" xr:uid="{00000000-0005-0000-0000-00005A650000}"/>
    <cellStyle name="Bemærk! 2 3 4 3 3 2 2" xfId="35069" xr:uid="{00000000-0005-0000-0000-00005B650000}"/>
    <cellStyle name="Bemærk! 2 3 4 3 3 3" xfId="28068" xr:uid="{00000000-0005-0000-0000-00005C650000}"/>
    <cellStyle name="Bemærk! 2 3 4 4" xfId="7771" xr:uid="{00000000-0005-0000-0000-00005D650000}"/>
    <cellStyle name="Bemærk! 2 3 4 4 2" xfId="10070" xr:uid="{00000000-0005-0000-0000-00005E650000}"/>
    <cellStyle name="Bemærk! 2 3 4 4 2 2" xfId="17851" xr:uid="{00000000-0005-0000-0000-00005F650000}"/>
    <cellStyle name="Bemærk! 2 3 4 4 2 2 2" xfId="35802" xr:uid="{00000000-0005-0000-0000-000060650000}"/>
    <cellStyle name="Bemærk! 2 3 4 4 2 3" xfId="28801" xr:uid="{00000000-0005-0000-0000-000061650000}"/>
    <cellStyle name="Bemærk! 2 3 5" xfId="7772" xr:uid="{00000000-0005-0000-0000-000062650000}"/>
    <cellStyle name="Bemærk! 2 3 5 2" xfId="7773" xr:uid="{00000000-0005-0000-0000-000063650000}"/>
    <cellStyle name="Bemærk! 2 3 5 2 2" xfId="7774" xr:uid="{00000000-0005-0000-0000-000064650000}"/>
    <cellStyle name="Bemærk! 2 3 5 2 2 2" xfId="10911" xr:uid="{00000000-0005-0000-0000-000065650000}"/>
    <cellStyle name="Bemærk! 2 3 5 2 2 2 2" xfId="18683" xr:uid="{00000000-0005-0000-0000-000066650000}"/>
    <cellStyle name="Bemærk! 2 3 5 2 2 2 2 2" xfId="36634" xr:uid="{00000000-0005-0000-0000-000067650000}"/>
    <cellStyle name="Bemærk! 2 3 5 2 2 2 3" xfId="29633" xr:uid="{00000000-0005-0000-0000-000068650000}"/>
    <cellStyle name="Bemærk! 2 3 5 3" xfId="7775" xr:uid="{00000000-0005-0000-0000-000069650000}"/>
    <cellStyle name="Bemærk! 2 3 5 3 2" xfId="7776" xr:uid="{00000000-0005-0000-0000-00006A650000}"/>
    <cellStyle name="Bemærk! 2 3 5 3 2 2" xfId="11437" xr:uid="{00000000-0005-0000-0000-00006B650000}"/>
    <cellStyle name="Bemærk! 2 3 5 3 2 2 2" xfId="19196" xr:uid="{00000000-0005-0000-0000-00006C650000}"/>
    <cellStyle name="Bemærk! 2 3 5 3 2 2 2 2" xfId="37147" xr:uid="{00000000-0005-0000-0000-00006D650000}"/>
    <cellStyle name="Bemærk! 2 3 5 3 2 2 3" xfId="30146" xr:uid="{00000000-0005-0000-0000-00006E650000}"/>
    <cellStyle name="Bemærk! 2 3 5 3 3" xfId="9432" xr:uid="{00000000-0005-0000-0000-00006F650000}"/>
    <cellStyle name="Bemærk! 2 3 5 3 3 2" xfId="17217" xr:uid="{00000000-0005-0000-0000-000070650000}"/>
    <cellStyle name="Bemærk! 2 3 5 3 3 2 2" xfId="35168" xr:uid="{00000000-0005-0000-0000-000071650000}"/>
    <cellStyle name="Bemærk! 2 3 5 3 3 3" xfId="28167" xr:uid="{00000000-0005-0000-0000-000072650000}"/>
    <cellStyle name="Bemærk! 2 3 5 4" xfId="7777" xr:uid="{00000000-0005-0000-0000-000073650000}"/>
    <cellStyle name="Bemærk! 2 3 5 4 2" xfId="10187" xr:uid="{00000000-0005-0000-0000-000074650000}"/>
    <cellStyle name="Bemærk! 2 3 5 4 2 2" xfId="17968" xr:uid="{00000000-0005-0000-0000-000075650000}"/>
    <cellStyle name="Bemærk! 2 3 5 4 2 2 2" xfId="35919" xr:uid="{00000000-0005-0000-0000-000076650000}"/>
    <cellStyle name="Bemærk! 2 3 5 4 2 3" xfId="28918" xr:uid="{00000000-0005-0000-0000-000077650000}"/>
    <cellStyle name="Bemærk! 2 3 6" xfId="7778" xr:uid="{00000000-0005-0000-0000-000078650000}"/>
    <cellStyle name="Bemærk! 2 3 6 2" xfId="7779" xr:uid="{00000000-0005-0000-0000-000079650000}"/>
    <cellStyle name="Bemærk! 2 3 6 2 2" xfId="7780" xr:uid="{00000000-0005-0000-0000-00007A650000}"/>
    <cellStyle name="Bemærk! 2 3 6 2 2 2" xfId="11089" xr:uid="{00000000-0005-0000-0000-00007B650000}"/>
    <cellStyle name="Bemærk! 2 3 6 2 2 2 2" xfId="18861" xr:uid="{00000000-0005-0000-0000-00007C650000}"/>
    <cellStyle name="Bemærk! 2 3 6 2 2 2 2 2" xfId="36812" xr:uid="{00000000-0005-0000-0000-00007D650000}"/>
    <cellStyle name="Bemærk! 2 3 6 2 2 2 3" xfId="29811" xr:uid="{00000000-0005-0000-0000-00007E650000}"/>
    <cellStyle name="Bemærk! 2 3 6 3" xfId="7781" xr:uid="{00000000-0005-0000-0000-00007F650000}"/>
    <cellStyle name="Bemærk! 2 3 6 3 2" xfId="7782" xr:uid="{00000000-0005-0000-0000-000080650000}"/>
    <cellStyle name="Bemærk! 2 3 6 3 2 2" xfId="11701" xr:uid="{00000000-0005-0000-0000-000081650000}"/>
    <cellStyle name="Bemærk! 2 3 6 3 2 2 2" xfId="19448" xr:uid="{00000000-0005-0000-0000-000082650000}"/>
    <cellStyle name="Bemærk! 2 3 6 3 2 2 2 2" xfId="37399" xr:uid="{00000000-0005-0000-0000-000083650000}"/>
    <cellStyle name="Bemærk! 2 3 6 3 2 2 3" xfId="30398" xr:uid="{00000000-0005-0000-0000-000084650000}"/>
    <cellStyle name="Bemærk! 2 3 6 3 3" xfId="9582" xr:uid="{00000000-0005-0000-0000-000085650000}"/>
    <cellStyle name="Bemærk! 2 3 6 3 3 2" xfId="17367" xr:uid="{00000000-0005-0000-0000-000086650000}"/>
    <cellStyle name="Bemærk! 2 3 6 3 3 2 2" xfId="35318" xr:uid="{00000000-0005-0000-0000-000087650000}"/>
    <cellStyle name="Bemærk! 2 3 6 3 3 3" xfId="28317" xr:uid="{00000000-0005-0000-0000-000088650000}"/>
    <cellStyle name="Bemærk! 2 3 6 4" xfId="7783" xr:uid="{00000000-0005-0000-0000-000089650000}"/>
    <cellStyle name="Bemærk! 2 3 6 4 2" xfId="10366" xr:uid="{00000000-0005-0000-0000-00008A650000}"/>
    <cellStyle name="Bemærk! 2 3 6 4 2 2" xfId="18147" xr:uid="{00000000-0005-0000-0000-00008B650000}"/>
    <cellStyle name="Bemærk! 2 3 6 4 2 2 2" xfId="36098" xr:uid="{00000000-0005-0000-0000-00008C650000}"/>
    <cellStyle name="Bemærk! 2 3 6 4 2 3" xfId="29097" xr:uid="{00000000-0005-0000-0000-00008D650000}"/>
    <cellStyle name="Bemærk! 2 3 7" xfId="7784" xr:uid="{00000000-0005-0000-0000-00008E650000}"/>
    <cellStyle name="Bemærk! 2 3 7 2" xfId="7785" xr:uid="{00000000-0005-0000-0000-00008F650000}"/>
    <cellStyle name="Bemærk! 2 3 7 2 2" xfId="10437" xr:uid="{00000000-0005-0000-0000-000090650000}"/>
    <cellStyle name="Bemærk! 2 3 7 2 2 2" xfId="18209" xr:uid="{00000000-0005-0000-0000-000091650000}"/>
    <cellStyle name="Bemærk! 2 3 7 2 2 2 2" xfId="36160" xr:uid="{00000000-0005-0000-0000-000092650000}"/>
    <cellStyle name="Bemærk! 2 3 7 2 2 3" xfId="29159" xr:uid="{00000000-0005-0000-0000-000093650000}"/>
    <cellStyle name="Bemærk! 2 3 8" xfId="7786" xr:uid="{00000000-0005-0000-0000-000094650000}"/>
    <cellStyle name="Bemærk! 2 3 8 2" xfId="7787" xr:uid="{00000000-0005-0000-0000-000095650000}"/>
    <cellStyle name="Bemærk! 2 3 8 2 2" xfId="9602" xr:uid="{00000000-0005-0000-0000-000096650000}"/>
    <cellStyle name="Bemærk! 2 3 8 2 2 2" xfId="17386" xr:uid="{00000000-0005-0000-0000-000097650000}"/>
    <cellStyle name="Bemærk! 2 3 8 2 2 2 2" xfId="35337" xr:uid="{00000000-0005-0000-0000-000098650000}"/>
    <cellStyle name="Bemærk! 2 3 8 2 2 3" xfId="28336" xr:uid="{00000000-0005-0000-0000-000099650000}"/>
    <cellStyle name="Bemærk! 2 3 8 3" xfId="9032" xr:uid="{00000000-0005-0000-0000-00009A650000}"/>
    <cellStyle name="Bemærk! 2 3 8 3 2" xfId="16820" xr:uid="{00000000-0005-0000-0000-00009B650000}"/>
    <cellStyle name="Bemærk! 2 3 8 3 2 2" xfId="34771" xr:uid="{00000000-0005-0000-0000-00009C650000}"/>
    <cellStyle name="Bemærk! 2 3 8 3 3" xfId="27770" xr:uid="{00000000-0005-0000-0000-00009D650000}"/>
    <cellStyle name="Bemærk! 2 3 9" xfId="7788" xr:uid="{00000000-0005-0000-0000-00009E650000}"/>
    <cellStyle name="Bemærk! 2 3 9 2" xfId="9665" xr:uid="{00000000-0005-0000-0000-00009F650000}"/>
    <cellStyle name="Bemærk! 2 3 9 2 2" xfId="17447" xr:uid="{00000000-0005-0000-0000-0000A0650000}"/>
    <cellStyle name="Bemærk! 2 3 9 2 2 2" xfId="35398" xr:uid="{00000000-0005-0000-0000-0000A1650000}"/>
    <cellStyle name="Bemærk! 2 3 9 2 3" xfId="28397" xr:uid="{00000000-0005-0000-0000-0000A2650000}"/>
    <cellStyle name="Bemærk! 2 4" xfId="3055" xr:uid="{00000000-0005-0000-0000-0000A3650000}"/>
    <cellStyle name="Bemærk! 2 4 10" xfId="7789" xr:uid="{00000000-0005-0000-0000-0000A4650000}"/>
    <cellStyle name="Bemærk! 2 4 11" xfId="22415" xr:uid="{00000000-0005-0000-0000-0000A5650000}"/>
    <cellStyle name="Bemærk! 2 4 2" xfId="3056" xr:uid="{00000000-0005-0000-0000-0000A6650000}"/>
    <cellStyle name="Bemærk! 2 4 2 2" xfId="7791" xr:uid="{00000000-0005-0000-0000-0000A7650000}"/>
    <cellStyle name="Bemærk! 2 4 2 2 2" xfId="7792" xr:uid="{00000000-0005-0000-0000-0000A8650000}"/>
    <cellStyle name="Bemærk! 2 4 2 2 2 2" xfId="10595" xr:uid="{00000000-0005-0000-0000-0000A9650000}"/>
    <cellStyle name="Bemærk! 2 4 2 2 2 2 2" xfId="18367" xr:uid="{00000000-0005-0000-0000-0000AA650000}"/>
    <cellStyle name="Bemærk! 2 4 2 2 2 2 2 2" xfId="36318" xr:uid="{00000000-0005-0000-0000-0000AB650000}"/>
    <cellStyle name="Bemærk! 2 4 2 2 2 2 3" xfId="29317" xr:uid="{00000000-0005-0000-0000-0000AC650000}"/>
    <cellStyle name="Bemærk! 2 4 2 3" xfId="7793" xr:uid="{00000000-0005-0000-0000-0000AD650000}"/>
    <cellStyle name="Bemærk! 2 4 2 3 2" xfId="7794" xr:uid="{00000000-0005-0000-0000-0000AE650000}"/>
    <cellStyle name="Bemærk! 2 4 2 3 2 2" xfId="11164" xr:uid="{00000000-0005-0000-0000-0000AF650000}"/>
    <cellStyle name="Bemærk! 2 4 2 3 2 2 2" xfId="18931" xr:uid="{00000000-0005-0000-0000-0000B0650000}"/>
    <cellStyle name="Bemærk! 2 4 2 3 2 2 2 2" xfId="36882" xr:uid="{00000000-0005-0000-0000-0000B1650000}"/>
    <cellStyle name="Bemærk! 2 4 2 3 2 2 3" xfId="29881" xr:uid="{00000000-0005-0000-0000-0000B2650000}"/>
    <cellStyle name="Bemærk! 2 4 2 3 3" xfId="9164" xr:uid="{00000000-0005-0000-0000-0000B3650000}"/>
    <cellStyle name="Bemærk! 2 4 2 3 3 2" xfId="16952" xr:uid="{00000000-0005-0000-0000-0000B4650000}"/>
    <cellStyle name="Bemærk! 2 4 2 3 3 2 2" xfId="34903" xr:uid="{00000000-0005-0000-0000-0000B5650000}"/>
    <cellStyle name="Bemærk! 2 4 2 3 3 3" xfId="27902" xr:uid="{00000000-0005-0000-0000-0000B6650000}"/>
    <cellStyle name="Bemærk! 2 4 2 4" xfId="7795" xr:uid="{00000000-0005-0000-0000-0000B7650000}"/>
    <cellStyle name="Bemærk! 2 4 2 4 2" xfId="9825" xr:uid="{00000000-0005-0000-0000-0000B8650000}"/>
    <cellStyle name="Bemærk! 2 4 2 4 2 2" xfId="17607" xr:uid="{00000000-0005-0000-0000-0000B9650000}"/>
    <cellStyle name="Bemærk! 2 4 2 4 2 2 2" xfId="35558" xr:uid="{00000000-0005-0000-0000-0000BA650000}"/>
    <cellStyle name="Bemærk! 2 4 2 4 2 3" xfId="28557" xr:uid="{00000000-0005-0000-0000-0000BB650000}"/>
    <cellStyle name="Bemærk! 2 4 2 5" xfId="7790" xr:uid="{00000000-0005-0000-0000-0000BC650000}"/>
    <cellStyle name="Bemærk! 2 4 2 6" xfId="22416" xr:uid="{00000000-0005-0000-0000-0000BD650000}"/>
    <cellStyle name="Bemærk! 2 4 3" xfId="7796" xr:uid="{00000000-0005-0000-0000-0000BE650000}"/>
    <cellStyle name="Bemærk! 2 4 3 2" xfId="7797" xr:uid="{00000000-0005-0000-0000-0000BF650000}"/>
    <cellStyle name="Bemærk! 2 4 3 2 2" xfId="7798" xr:uid="{00000000-0005-0000-0000-0000C0650000}"/>
    <cellStyle name="Bemærk! 2 4 3 2 2 2" xfId="10736" xr:uid="{00000000-0005-0000-0000-0000C1650000}"/>
    <cellStyle name="Bemærk! 2 4 3 2 2 2 2" xfId="18508" xr:uid="{00000000-0005-0000-0000-0000C2650000}"/>
    <cellStyle name="Bemærk! 2 4 3 2 2 2 2 2" xfId="36459" xr:uid="{00000000-0005-0000-0000-0000C3650000}"/>
    <cellStyle name="Bemærk! 2 4 3 2 2 2 3" xfId="29458" xr:uid="{00000000-0005-0000-0000-0000C4650000}"/>
    <cellStyle name="Bemærk! 2 4 3 3" xfId="7799" xr:uid="{00000000-0005-0000-0000-0000C5650000}"/>
    <cellStyle name="Bemærk! 2 4 3 3 2" xfId="7800" xr:uid="{00000000-0005-0000-0000-0000C6650000}"/>
    <cellStyle name="Bemærk! 2 4 3 3 2 2" xfId="11482" xr:uid="{00000000-0005-0000-0000-0000C7650000}"/>
    <cellStyle name="Bemærk! 2 4 3 3 2 2 2" xfId="19240" xr:uid="{00000000-0005-0000-0000-0000C8650000}"/>
    <cellStyle name="Bemærk! 2 4 3 3 2 2 2 2" xfId="37191" xr:uid="{00000000-0005-0000-0000-0000C9650000}"/>
    <cellStyle name="Bemærk! 2 4 3 3 2 2 3" xfId="30190" xr:uid="{00000000-0005-0000-0000-0000CA650000}"/>
    <cellStyle name="Bemærk! 2 4 3 3 3" xfId="9285" xr:uid="{00000000-0005-0000-0000-0000CB650000}"/>
    <cellStyle name="Bemærk! 2 4 3 3 3 2" xfId="17070" xr:uid="{00000000-0005-0000-0000-0000CC650000}"/>
    <cellStyle name="Bemærk! 2 4 3 3 3 2 2" xfId="35021" xr:uid="{00000000-0005-0000-0000-0000CD650000}"/>
    <cellStyle name="Bemærk! 2 4 3 3 3 3" xfId="28020" xr:uid="{00000000-0005-0000-0000-0000CE650000}"/>
    <cellStyle name="Bemærk! 2 4 3 4" xfId="7801" xr:uid="{00000000-0005-0000-0000-0000CF650000}"/>
    <cellStyle name="Bemærk! 2 4 3 4 2" xfId="9967" xr:uid="{00000000-0005-0000-0000-0000D0650000}"/>
    <cellStyle name="Bemærk! 2 4 3 4 2 2" xfId="17749" xr:uid="{00000000-0005-0000-0000-0000D1650000}"/>
    <cellStyle name="Bemærk! 2 4 3 4 2 2 2" xfId="35700" xr:uid="{00000000-0005-0000-0000-0000D2650000}"/>
    <cellStyle name="Bemærk! 2 4 3 4 2 3" xfId="28699" xr:uid="{00000000-0005-0000-0000-0000D3650000}"/>
    <cellStyle name="Bemærk! 2 4 4" xfId="7802" xr:uid="{00000000-0005-0000-0000-0000D4650000}"/>
    <cellStyle name="Bemærk! 2 4 4 2" xfId="7803" xr:uid="{00000000-0005-0000-0000-0000D5650000}"/>
    <cellStyle name="Bemærk! 2 4 4 2 2" xfId="7804" xr:uid="{00000000-0005-0000-0000-0000D6650000}"/>
    <cellStyle name="Bemærk! 2 4 4 2 2 2" xfId="10833" xr:uid="{00000000-0005-0000-0000-0000D7650000}"/>
    <cellStyle name="Bemærk! 2 4 4 2 2 2 2" xfId="18605" xr:uid="{00000000-0005-0000-0000-0000D8650000}"/>
    <cellStyle name="Bemærk! 2 4 4 2 2 2 2 2" xfId="36556" xr:uid="{00000000-0005-0000-0000-0000D9650000}"/>
    <cellStyle name="Bemærk! 2 4 4 2 2 2 3" xfId="29555" xr:uid="{00000000-0005-0000-0000-0000DA650000}"/>
    <cellStyle name="Bemærk! 2 4 4 3" xfId="7805" xr:uid="{00000000-0005-0000-0000-0000DB650000}"/>
    <cellStyle name="Bemærk! 2 4 4 3 2" xfId="7806" xr:uid="{00000000-0005-0000-0000-0000DC650000}"/>
    <cellStyle name="Bemærk! 2 4 4 3 2 2" xfId="11559" xr:uid="{00000000-0005-0000-0000-0000DD650000}"/>
    <cellStyle name="Bemærk! 2 4 4 3 2 2 2" xfId="19313" xr:uid="{00000000-0005-0000-0000-0000DE650000}"/>
    <cellStyle name="Bemærk! 2 4 4 3 2 2 2 2" xfId="37264" xr:uid="{00000000-0005-0000-0000-0000DF650000}"/>
    <cellStyle name="Bemærk! 2 4 4 3 2 2 3" xfId="30263" xr:uid="{00000000-0005-0000-0000-0000E0650000}"/>
    <cellStyle name="Bemærk! 2 4 4 3 3" xfId="9366" xr:uid="{00000000-0005-0000-0000-0000E1650000}"/>
    <cellStyle name="Bemærk! 2 4 4 3 3 2" xfId="17151" xr:uid="{00000000-0005-0000-0000-0000E2650000}"/>
    <cellStyle name="Bemærk! 2 4 4 3 3 2 2" xfId="35102" xr:uid="{00000000-0005-0000-0000-0000E3650000}"/>
    <cellStyle name="Bemærk! 2 4 4 3 3 3" xfId="28101" xr:uid="{00000000-0005-0000-0000-0000E4650000}"/>
    <cellStyle name="Bemærk! 2 4 4 4" xfId="7807" xr:uid="{00000000-0005-0000-0000-0000E5650000}"/>
    <cellStyle name="Bemærk! 2 4 4 4 2" xfId="10109" xr:uid="{00000000-0005-0000-0000-0000E6650000}"/>
    <cellStyle name="Bemærk! 2 4 4 4 2 2" xfId="17890" xr:uid="{00000000-0005-0000-0000-0000E7650000}"/>
    <cellStyle name="Bemærk! 2 4 4 4 2 2 2" xfId="35841" xr:uid="{00000000-0005-0000-0000-0000E8650000}"/>
    <cellStyle name="Bemærk! 2 4 4 4 2 3" xfId="28840" xr:uid="{00000000-0005-0000-0000-0000E9650000}"/>
    <cellStyle name="Bemærk! 2 4 5" xfId="7808" xr:uid="{00000000-0005-0000-0000-0000EA650000}"/>
    <cellStyle name="Bemærk! 2 4 5 2" xfId="7809" xr:uid="{00000000-0005-0000-0000-0000EB650000}"/>
    <cellStyle name="Bemærk! 2 4 5 2 2" xfId="7810" xr:uid="{00000000-0005-0000-0000-0000EC650000}"/>
    <cellStyle name="Bemærk! 2 4 5 2 2 2" xfId="10950" xr:uid="{00000000-0005-0000-0000-0000ED650000}"/>
    <cellStyle name="Bemærk! 2 4 5 2 2 2 2" xfId="18722" xr:uid="{00000000-0005-0000-0000-0000EE650000}"/>
    <cellStyle name="Bemærk! 2 4 5 2 2 2 2 2" xfId="36673" xr:uid="{00000000-0005-0000-0000-0000EF650000}"/>
    <cellStyle name="Bemærk! 2 4 5 2 2 2 3" xfId="29672" xr:uid="{00000000-0005-0000-0000-0000F0650000}"/>
    <cellStyle name="Bemærk! 2 4 5 3" xfId="7811" xr:uid="{00000000-0005-0000-0000-0000F1650000}"/>
    <cellStyle name="Bemærk! 2 4 5 3 2" xfId="7812" xr:uid="{00000000-0005-0000-0000-0000F2650000}"/>
    <cellStyle name="Bemærk! 2 4 5 3 2 2" xfId="11143" xr:uid="{00000000-0005-0000-0000-0000F3650000}"/>
    <cellStyle name="Bemærk! 2 4 5 3 2 2 2" xfId="18911" xr:uid="{00000000-0005-0000-0000-0000F4650000}"/>
    <cellStyle name="Bemærk! 2 4 5 3 2 2 2 2" xfId="36862" xr:uid="{00000000-0005-0000-0000-0000F5650000}"/>
    <cellStyle name="Bemærk! 2 4 5 3 2 2 3" xfId="29861" xr:uid="{00000000-0005-0000-0000-0000F6650000}"/>
    <cellStyle name="Bemærk! 2 4 5 3 3" xfId="9465" xr:uid="{00000000-0005-0000-0000-0000F7650000}"/>
    <cellStyle name="Bemærk! 2 4 5 3 3 2" xfId="17250" xr:uid="{00000000-0005-0000-0000-0000F8650000}"/>
    <cellStyle name="Bemærk! 2 4 5 3 3 2 2" xfId="35201" xr:uid="{00000000-0005-0000-0000-0000F9650000}"/>
    <cellStyle name="Bemærk! 2 4 5 3 3 3" xfId="28200" xr:uid="{00000000-0005-0000-0000-0000FA650000}"/>
    <cellStyle name="Bemærk! 2 4 5 4" xfId="7813" xr:uid="{00000000-0005-0000-0000-0000FB650000}"/>
    <cellStyle name="Bemærk! 2 4 5 4 2" xfId="10226" xr:uid="{00000000-0005-0000-0000-0000FC650000}"/>
    <cellStyle name="Bemærk! 2 4 5 4 2 2" xfId="18007" xr:uid="{00000000-0005-0000-0000-0000FD650000}"/>
    <cellStyle name="Bemærk! 2 4 5 4 2 2 2" xfId="35958" xr:uid="{00000000-0005-0000-0000-0000FE650000}"/>
    <cellStyle name="Bemærk! 2 4 5 4 2 3" xfId="28957" xr:uid="{00000000-0005-0000-0000-0000FF650000}"/>
    <cellStyle name="Bemærk! 2 4 6" xfId="7814" xr:uid="{00000000-0005-0000-0000-000000660000}"/>
    <cellStyle name="Bemærk! 2 4 6 2" xfId="7815" xr:uid="{00000000-0005-0000-0000-000001660000}"/>
    <cellStyle name="Bemærk! 2 4 6 2 2" xfId="7816" xr:uid="{00000000-0005-0000-0000-000002660000}"/>
    <cellStyle name="Bemærk! 2 4 6 2 2 2" xfId="11090" xr:uid="{00000000-0005-0000-0000-000003660000}"/>
    <cellStyle name="Bemærk! 2 4 6 2 2 2 2" xfId="18862" xr:uid="{00000000-0005-0000-0000-000004660000}"/>
    <cellStyle name="Bemærk! 2 4 6 2 2 2 2 2" xfId="36813" xr:uid="{00000000-0005-0000-0000-000005660000}"/>
    <cellStyle name="Bemærk! 2 4 6 2 2 2 3" xfId="29812" xr:uid="{00000000-0005-0000-0000-000006660000}"/>
    <cellStyle name="Bemærk! 2 4 6 3" xfId="7817" xr:uid="{00000000-0005-0000-0000-000007660000}"/>
    <cellStyle name="Bemærk! 2 4 6 3 2" xfId="7818" xr:uid="{00000000-0005-0000-0000-000008660000}"/>
    <cellStyle name="Bemærk! 2 4 6 3 2 2" xfId="11702" xr:uid="{00000000-0005-0000-0000-000009660000}"/>
    <cellStyle name="Bemærk! 2 4 6 3 2 2 2" xfId="19449" xr:uid="{00000000-0005-0000-0000-00000A660000}"/>
    <cellStyle name="Bemærk! 2 4 6 3 2 2 2 2" xfId="37400" xr:uid="{00000000-0005-0000-0000-00000B660000}"/>
    <cellStyle name="Bemærk! 2 4 6 3 2 2 3" xfId="30399" xr:uid="{00000000-0005-0000-0000-00000C660000}"/>
    <cellStyle name="Bemærk! 2 4 6 3 3" xfId="9583" xr:uid="{00000000-0005-0000-0000-00000D660000}"/>
    <cellStyle name="Bemærk! 2 4 6 3 3 2" xfId="17368" xr:uid="{00000000-0005-0000-0000-00000E660000}"/>
    <cellStyle name="Bemærk! 2 4 6 3 3 2 2" xfId="35319" xr:uid="{00000000-0005-0000-0000-00000F660000}"/>
    <cellStyle name="Bemærk! 2 4 6 3 3 3" xfId="28318" xr:uid="{00000000-0005-0000-0000-000010660000}"/>
    <cellStyle name="Bemærk! 2 4 6 4" xfId="7819" xr:uid="{00000000-0005-0000-0000-000011660000}"/>
    <cellStyle name="Bemærk! 2 4 6 4 2" xfId="10367" xr:uid="{00000000-0005-0000-0000-000012660000}"/>
    <cellStyle name="Bemærk! 2 4 6 4 2 2" xfId="18148" xr:uid="{00000000-0005-0000-0000-000013660000}"/>
    <cellStyle name="Bemærk! 2 4 6 4 2 2 2" xfId="36099" xr:uid="{00000000-0005-0000-0000-000014660000}"/>
    <cellStyle name="Bemærk! 2 4 6 4 2 3" xfId="29098" xr:uid="{00000000-0005-0000-0000-000015660000}"/>
    <cellStyle name="Bemærk! 2 4 7" xfId="7820" xr:uid="{00000000-0005-0000-0000-000016660000}"/>
    <cellStyle name="Bemærk! 2 4 7 2" xfId="7821" xr:uid="{00000000-0005-0000-0000-000017660000}"/>
    <cellStyle name="Bemærk! 2 4 7 2 2" xfId="10476" xr:uid="{00000000-0005-0000-0000-000018660000}"/>
    <cellStyle name="Bemærk! 2 4 7 2 2 2" xfId="18248" xr:uid="{00000000-0005-0000-0000-000019660000}"/>
    <cellStyle name="Bemærk! 2 4 7 2 2 2 2" xfId="36199" xr:uid="{00000000-0005-0000-0000-00001A660000}"/>
    <cellStyle name="Bemærk! 2 4 7 2 2 3" xfId="29198" xr:uid="{00000000-0005-0000-0000-00001B660000}"/>
    <cellStyle name="Bemærk! 2 4 8" xfId="7822" xr:uid="{00000000-0005-0000-0000-00001C660000}"/>
    <cellStyle name="Bemærk! 2 4 8 2" xfId="7823" xr:uid="{00000000-0005-0000-0000-00001D660000}"/>
    <cellStyle name="Bemærk! 2 4 8 2 2" xfId="11575" xr:uid="{00000000-0005-0000-0000-00001E660000}"/>
    <cellStyle name="Bemærk! 2 4 8 2 2 2" xfId="19328" xr:uid="{00000000-0005-0000-0000-00001F660000}"/>
    <cellStyle name="Bemærk! 2 4 8 2 2 2 2" xfId="37279" xr:uid="{00000000-0005-0000-0000-000020660000}"/>
    <cellStyle name="Bemærk! 2 4 8 2 2 3" xfId="30278" xr:uid="{00000000-0005-0000-0000-000021660000}"/>
    <cellStyle name="Bemærk! 2 4 8 3" xfId="9065" xr:uid="{00000000-0005-0000-0000-000022660000}"/>
    <cellStyle name="Bemærk! 2 4 8 3 2" xfId="16853" xr:uid="{00000000-0005-0000-0000-000023660000}"/>
    <cellStyle name="Bemærk! 2 4 8 3 2 2" xfId="34804" xr:uid="{00000000-0005-0000-0000-000024660000}"/>
    <cellStyle name="Bemærk! 2 4 8 3 3" xfId="27803" xr:uid="{00000000-0005-0000-0000-000025660000}"/>
    <cellStyle name="Bemærk! 2 4 9" xfId="7824" xr:uid="{00000000-0005-0000-0000-000026660000}"/>
    <cellStyle name="Bemærk! 2 4 9 2" xfId="9704" xr:uid="{00000000-0005-0000-0000-000027660000}"/>
    <cellStyle name="Bemærk! 2 4 9 2 2" xfId="17486" xr:uid="{00000000-0005-0000-0000-000028660000}"/>
    <cellStyle name="Bemærk! 2 4 9 2 2 2" xfId="35437" xr:uid="{00000000-0005-0000-0000-000029660000}"/>
    <cellStyle name="Bemærk! 2 4 9 2 3" xfId="28436" xr:uid="{00000000-0005-0000-0000-00002A660000}"/>
    <cellStyle name="Bemærk! 2 5" xfId="3057" xr:uid="{00000000-0005-0000-0000-00002B660000}"/>
    <cellStyle name="Bemærk! 2 5 2" xfId="3058" xr:uid="{00000000-0005-0000-0000-00002C660000}"/>
    <cellStyle name="Bemærk! 2 5 2 2" xfId="7827" xr:uid="{00000000-0005-0000-0000-00002D660000}"/>
    <cellStyle name="Bemærk! 2 5 2 2 2" xfId="10517" xr:uid="{00000000-0005-0000-0000-00002E660000}"/>
    <cellStyle name="Bemærk! 2 5 2 2 2 2" xfId="18289" xr:uid="{00000000-0005-0000-0000-00002F660000}"/>
    <cellStyle name="Bemærk! 2 5 2 2 2 2 2" xfId="36240" xr:uid="{00000000-0005-0000-0000-000030660000}"/>
    <cellStyle name="Bemærk! 2 5 2 2 2 3" xfId="29239" xr:uid="{00000000-0005-0000-0000-000031660000}"/>
    <cellStyle name="Bemærk! 2 5 2 3" xfId="7826" xr:uid="{00000000-0005-0000-0000-000032660000}"/>
    <cellStyle name="Bemærk! 2 5 2 4" xfId="22418" xr:uid="{00000000-0005-0000-0000-000033660000}"/>
    <cellStyle name="Bemærk! 2 5 3" xfId="7828" xr:uid="{00000000-0005-0000-0000-000034660000}"/>
    <cellStyle name="Bemærk! 2 5 3 2" xfId="7829" xr:uid="{00000000-0005-0000-0000-000035660000}"/>
    <cellStyle name="Bemærk! 2 5 3 2 2" xfId="11621" xr:uid="{00000000-0005-0000-0000-000036660000}"/>
    <cellStyle name="Bemærk! 2 5 3 2 2 2" xfId="19372" xr:uid="{00000000-0005-0000-0000-000037660000}"/>
    <cellStyle name="Bemærk! 2 5 3 2 2 2 2" xfId="37323" xr:uid="{00000000-0005-0000-0000-000038660000}"/>
    <cellStyle name="Bemærk! 2 5 3 2 2 3" xfId="30322" xr:uid="{00000000-0005-0000-0000-000039660000}"/>
    <cellStyle name="Bemærk! 2 5 3 3" xfId="9098" xr:uid="{00000000-0005-0000-0000-00003A660000}"/>
    <cellStyle name="Bemærk! 2 5 3 3 2" xfId="16886" xr:uid="{00000000-0005-0000-0000-00003B660000}"/>
    <cellStyle name="Bemærk! 2 5 3 3 2 2" xfId="34837" xr:uid="{00000000-0005-0000-0000-00003C660000}"/>
    <cellStyle name="Bemærk! 2 5 3 3 3" xfId="27836" xr:uid="{00000000-0005-0000-0000-00003D660000}"/>
    <cellStyle name="Bemærk! 2 5 4" xfId="7830" xr:uid="{00000000-0005-0000-0000-00003E660000}"/>
    <cellStyle name="Bemærk! 2 5 4 2" xfId="9747" xr:uid="{00000000-0005-0000-0000-00003F660000}"/>
    <cellStyle name="Bemærk! 2 5 4 2 2" xfId="17529" xr:uid="{00000000-0005-0000-0000-000040660000}"/>
    <cellStyle name="Bemærk! 2 5 4 2 2 2" xfId="35480" xr:uid="{00000000-0005-0000-0000-000041660000}"/>
    <cellStyle name="Bemærk! 2 5 4 2 3" xfId="28479" xr:uid="{00000000-0005-0000-0000-000042660000}"/>
    <cellStyle name="Bemærk! 2 5 5" xfId="7825" xr:uid="{00000000-0005-0000-0000-000043660000}"/>
    <cellStyle name="Bemærk! 2 5 6" xfId="22417" xr:uid="{00000000-0005-0000-0000-000044660000}"/>
    <cellStyle name="Bemærk! 2 6" xfId="3059" xr:uid="{00000000-0005-0000-0000-000045660000}"/>
    <cellStyle name="Bemærk! 2 6 2" xfId="7832" xr:uid="{00000000-0005-0000-0000-000046660000}"/>
    <cellStyle name="Bemærk! 2 6 2 2" xfId="7833" xr:uid="{00000000-0005-0000-0000-000047660000}"/>
    <cellStyle name="Bemærk! 2 6 2 2 2" xfId="10731" xr:uid="{00000000-0005-0000-0000-000048660000}"/>
    <cellStyle name="Bemærk! 2 6 2 2 2 2" xfId="18503" xr:uid="{00000000-0005-0000-0000-000049660000}"/>
    <cellStyle name="Bemærk! 2 6 2 2 2 2 2" xfId="36454" xr:uid="{00000000-0005-0000-0000-00004A660000}"/>
    <cellStyle name="Bemærk! 2 6 2 2 2 3" xfId="29453" xr:uid="{00000000-0005-0000-0000-00004B660000}"/>
    <cellStyle name="Bemærk! 2 6 3" xfId="7834" xr:uid="{00000000-0005-0000-0000-00004C660000}"/>
    <cellStyle name="Bemærk! 2 6 3 2" xfId="7835" xr:uid="{00000000-0005-0000-0000-00004D660000}"/>
    <cellStyle name="Bemærk! 2 6 3 2 2" xfId="11339" xr:uid="{00000000-0005-0000-0000-00004E660000}"/>
    <cellStyle name="Bemærk! 2 6 3 2 2 2" xfId="19102" xr:uid="{00000000-0005-0000-0000-00004F660000}"/>
    <cellStyle name="Bemærk! 2 6 3 2 2 2 2" xfId="37053" xr:uid="{00000000-0005-0000-0000-000050660000}"/>
    <cellStyle name="Bemærk! 2 6 3 2 2 3" xfId="30052" xr:uid="{00000000-0005-0000-0000-000051660000}"/>
    <cellStyle name="Bemærk! 2 6 3 3" xfId="9280" xr:uid="{00000000-0005-0000-0000-000052660000}"/>
    <cellStyle name="Bemærk! 2 6 3 3 2" xfId="17065" xr:uid="{00000000-0005-0000-0000-000053660000}"/>
    <cellStyle name="Bemærk! 2 6 3 3 2 2" xfId="35016" xr:uid="{00000000-0005-0000-0000-000054660000}"/>
    <cellStyle name="Bemærk! 2 6 3 3 3" xfId="28015" xr:uid="{00000000-0005-0000-0000-000055660000}"/>
    <cellStyle name="Bemærk! 2 6 4" xfId="7836" xr:uid="{00000000-0005-0000-0000-000056660000}"/>
    <cellStyle name="Bemærk! 2 6 4 2" xfId="9962" xr:uid="{00000000-0005-0000-0000-000057660000}"/>
    <cellStyle name="Bemærk! 2 6 4 2 2" xfId="17744" xr:uid="{00000000-0005-0000-0000-000058660000}"/>
    <cellStyle name="Bemærk! 2 6 4 2 2 2" xfId="35695" xr:uid="{00000000-0005-0000-0000-000059660000}"/>
    <cellStyle name="Bemærk! 2 6 4 2 3" xfId="28694" xr:uid="{00000000-0005-0000-0000-00005A660000}"/>
    <cellStyle name="Bemærk! 2 6 5" xfId="7831" xr:uid="{00000000-0005-0000-0000-00005B660000}"/>
    <cellStyle name="Bemærk! 2 7" xfId="3060" xr:uid="{00000000-0005-0000-0000-00005C660000}"/>
    <cellStyle name="Bemærk! 2 7 2" xfId="3061" xr:uid="{00000000-0005-0000-0000-00005D660000}"/>
    <cellStyle name="Bemærk! 2 7 2 2" xfId="7839" xr:uid="{00000000-0005-0000-0000-00005E660000}"/>
    <cellStyle name="Bemærk! 2 7 2 2 2" xfId="10755" xr:uid="{00000000-0005-0000-0000-00005F660000}"/>
    <cellStyle name="Bemærk! 2 7 2 2 2 2" xfId="18527" xr:uid="{00000000-0005-0000-0000-000060660000}"/>
    <cellStyle name="Bemærk! 2 7 2 2 2 2 2" xfId="36478" xr:uid="{00000000-0005-0000-0000-000061660000}"/>
    <cellStyle name="Bemærk! 2 7 2 2 2 3" xfId="29477" xr:uid="{00000000-0005-0000-0000-000062660000}"/>
    <cellStyle name="Bemærk! 2 7 2 3" xfId="7838" xr:uid="{00000000-0005-0000-0000-000063660000}"/>
    <cellStyle name="Bemærk! 2 7 2 4" xfId="22420" xr:uid="{00000000-0005-0000-0000-000064660000}"/>
    <cellStyle name="Bemærk! 2 7 3" xfId="7840" xr:uid="{00000000-0005-0000-0000-000065660000}"/>
    <cellStyle name="Bemærk! 2 7 3 2" xfId="7841" xr:uid="{00000000-0005-0000-0000-000066660000}"/>
    <cellStyle name="Bemærk! 2 7 3 2 2" xfId="11644" xr:uid="{00000000-0005-0000-0000-000067660000}"/>
    <cellStyle name="Bemærk! 2 7 3 2 2 2" xfId="19394" xr:uid="{00000000-0005-0000-0000-000068660000}"/>
    <cellStyle name="Bemærk! 2 7 3 2 2 2 2" xfId="37345" xr:uid="{00000000-0005-0000-0000-000069660000}"/>
    <cellStyle name="Bemærk! 2 7 3 2 2 3" xfId="30344" xr:uid="{00000000-0005-0000-0000-00006A660000}"/>
    <cellStyle name="Bemærk! 2 7 3 3" xfId="9300" xr:uid="{00000000-0005-0000-0000-00006B660000}"/>
    <cellStyle name="Bemærk! 2 7 3 3 2" xfId="17085" xr:uid="{00000000-0005-0000-0000-00006C660000}"/>
    <cellStyle name="Bemærk! 2 7 3 3 2 2" xfId="35036" xr:uid="{00000000-0005-0000-0000-00006D660000}"/>
    <cellStyle name="Bemærk! 2 7 3 3 3" xfId="28035" xr:uid="{00000000-0005-0000-0000-00006E660000}"/>
    <cellStyle name="Bemærk! 2 7 4" xfId="7842" xr:uid="{00000000-0005-0000-0000-00006F660000}"/>
    <cellStyle name="Bemærk! 2 7 4 2" xfId="10031" xr:uid="{00000000-0005-0000-0000-000070660000}"/>
    <cellStyle name="Bemærk! 2 7 4 2 2" xfId="17812" xr:uid="{00000000-0005-0000-0000-000071660000}"/>
    <cellStyle name="Bemærk! 2 7 4 2 2 2" xfId="35763" xr:uid="{00000000-0005-0000-0000-000072660000}"/>
    <cellStyle name="Bemærk! 2 7 4 2 3" xfId="28762" xr:uid="{00000000-0005-0000-0000-000073660000}"/>
    <cellStyle name="Bemærk! 2 7 5" xfId="7837" xr:uid="{00000000-0005-0000-0000-000074660000}"/>
    <cellStyle name="Bemærk! 2 7 6" xfId="22419" xr:uid="{00000000-0005-0000-0000-000075660000}"/>
    <cellStyle name="Bemærk! 2 8" xfId="3062" xr:uid="{00000000-0005-0000-0000-000076660000}"/>
    <cellStyle name="Bemærk! 2 8 2" xfId="7844" xr:uid="{00000000-0005-0000-0000-000077660000}"/>
    <cellStyle name="Bemærk! 2 8 2 2" xfId="7845" xr:uid="{00000000-0005-0000-0000-000078660000}"/>
    <cellStyle name="Bemærk! 2 8 2 2 2" xfId="10872" xr:uid="{00000000-0005-0000-0000-000079660000}"/>
    <cellStyle name="Bemærk! 2 8 2 2 2 2" xfId="18644" xr:uid="{00000000-0005-0000-0000-00007A660000}"/>
    <cellStyle name="Bemærk! 2 8 2 2 2 2 2" xfId="36595" xr:uid="{00000000-0005-0000-0000-00007B660000}"/>
    <cellStyle name="Bemærk! 2 8 2 2 2 3" xfId="29594" xr:uid="{00000000-0005-0000-0000-00007C660000}"/>
    <cellStyle name="Bemærk! 2 8 3" xfId="7846" xr:uid="{00000000-0005-0000-0000-00007D660000}"/>
    <cellStyle name="Bemærk! 2 8 3 2" xfId="7847" xr:uid="{00000000-0005-0000-0000-00007E660000}"/>
    <cellStyle name="Bemærk! 2 8 3 2 2" xfId="11606" xr:uid="{00000000-0005-0000-0000-00007F660000}"/>
    <cellStyle name="Bemærk! 2 8 3 2 2 2" xfId="19357" xr:uid="{00000000-0005-0000-0000-000080660000}"/>
    <cellStyle name="Bemærk! 2 8 3 2 2 2 2" xfId="37308" xr:uid="{00000000-0005-0000-0000-000081660000}"/>
    <cellStyle name="Bemærk! 2 8 3 2 2 3" xfId="30307" xr:uid="{00000000-0005-0000-0000-000082660000}"/>
    <cellStyle name="Bemærk! 2 8 3 3" xfId="9399" xr:uid="{00000000-0005-0000-0000-000083660000}"/>
    <cellStyle name="Bemærk! 2 8 3 3 2" xfId="17184" xr:uid="{00000000-0005-0000-0000-000084660000}"/>
    <cellStyle name="Bemærk! 2 8 3 3 2 2" xfId="35135" xr:uid="{00000000-0005-0000-0000-000085660000}"/>
    <cellStyle name="Bemærk! 2 8 3 3 3" xfId="28134" xr:uid="{00000000-0005-0000-0000-000086660000}"/>
    <cellStyle name="Bemærk! 2 8 4" xfId="7848" xr:uid="{00000000-0005-0000-0000-000087660000}"/>
    <cellStyle name="Bemærk! 2 8 4 2" xfId="10148" xr:uid="{00000000-0005-0000-0000-000088660000}"/>
    <cellStyle name="Bemærk! 2 8 4 2 2" xfId="17929" xr:uid="{00000000-0005-0000-0000-000089660000}"/>
    <cellStyle name="Bemærk! 2 8 4 2 2 2" xfId="35880" xr:uid="{00000000-0005-0000-0000-00008A660000}"/>
    <cellStyle name="Bemærk! 2 8 4 2 3" xfId="28879" xr:uid="{00000000-0005-0000-0000-00008B660000}"/>
    <cellStyle name="Bemærk! 2 8 5" xfId="7843" xr:uid="{00000000-0005-0000-0000-00008C660000}"/>
    <cellStyle name="Bemærk! 2 8 6" xfId="22421" xr:uid="{00000000-0005-0000-0000-00008D660000}"/>
    <cellStyle name="Bemærk! 2 9" xfId="7849" xr:uid="{00000000-0005-0000-0000-00008E660000}"/>
    <cellStyle name="Bemærk! 2 9 2" xfId="7850" xr:uid="{00000000-0005-0000-0000-00008F660000}"/>
    <cellStyle name="Bemærk! 2 9 2 2" xfId="7851" xr:uid="{00000000-0005-0000-0000-000090660000}"/>
    <cellStyle name="Bemærk! 2 9 2 2 2" xfId="11085" xr:uid="{00000000-0005-0000-0000-000091660000}"/>
    <cellStyle name="Bemærk! 2 9 2 2 2 2" xfId="18857" xr:uid="{00000000-0005-0000-0000-000092660000}"/>
    <cellStyle name="Bemærk! 2 9 2 2 2 2 2" xfId="36808" xr:uid="{00000000-0005-0000-0000-000093660000}"/>
    <cellStyle name="Bemærk! 2 9 2 2 2 3" xfId="29807" xr:uid="{00000000-0005-0000-0000-000094660000}"/>
    <cellStyle name="Bemærk! 2 9 3" xfId="7852" xr:uid="{00000000-0005-0000-0000-000095660000}"/>
    <cellStyle name="Bemærk! 2 9 3 2" xfId="7853" xr:uid="{00000000-0005-0000-0000-000096660000}"/>
    <cellStyle name="Bemærk! 2 9 3 2 2" xfId="11697" xr:uid="{00000000-0005-0000-0000-000097660000}"/>
    <cellStyle name="Bemærk! 2 9 3 2 2 2" xfId="19444" xr:uid="{00000000-0005-0000-0000-000098660000}"/>
    <cellStyle name="Bemærk! 2 9 3 2 2 2 2" xfId="37395" xr:uid="{00000000-0005-0000-0000-000099660000}"/>
    <cellStyle name="Bemærk! 2 9 3 2 2 3" xfId="30394" xr:uid="{00000000-0005-0000-0000-00009A660000}"/>
    <cellStyle name="Bemærk! 2 9 3 3" xfId="9578" xr:uid="{00000000-0005-0000-0000-00009B660000}"/>
    <cellStyle name="Bemærk! 2 9 3 3 2" xfId="17363" xr:uid="{00000000-0005-0000-0000-00009C660000}"/>
    <cellStyle name="Bemærk! 2 9 3 3 2 2" xfId="35314" xr:uid="{00000000-0005-0000-0000-00009D660000}"/>
    <cellStyle name="Bemærk! 2 9 3 3 3" xfId="28313" xr:uid="{00000000-0005-0000-0000-00009E660000}"/>
    <cellStyle name="Bemærk! 2 9 4" xfId="7854" xr:uid="{00000000-0005-0000-0000-00009F660000}"/>
    <cellStyle name="Bemærk! 2 9 4 2" xfId="10362" xr:uid="{00000000-0005-0000-0000-0000A0660000}"/>
    <cellStyle name="Bemærk! 2 9 4 2 2" xfId="18143" xr:uid="{00000000-0005-0000-0000-0000A1660000}"/>
    <cellStyle name="Bemærk! 2 9 4 2 2 2" xfId="36094" xr:uid="{00000000-0005-0000-0000-0000A2660000}"/>
    <cellStyle name="Bemærk! 2 9 4 2 3" xfId="29093" xr:uid="{00000000-0005-0000-0000-0000A3660000}"/>
    <cellStyle name="Bemærk! 3" xfId="2604" xr:uid="{00000000-0005-0000-0000-0000A4660000}"/>
    <cellStyle name="Bemærk! 3 10" xfId="7856" xr:uid="{00000000-0005-0000-0000-0000A5660000}"/>
    <cellStyle name="Bemærk! 3 10 2" xfId="7857" xr:uid="{00000000-0005-0000-0000-0000A6660000}"/>
    <cellStyle name="Bemærk! 3 10 2 2" xfId="11368" xr:uid="{00000000-0005-0000-0000-0000A7660000}"/>
    <cellStyle name="Bemærk! 3 10 2 2 2" xfId="19130" xr:uid="{00000000-0005-0000-0000-0000A8660000}"/>
    <cellStyle name="Bemærk! 3 10 2 2 2 2" xfId="37081" xr:uid="{00000000-0005-0000-0000-0000A9660000}"/>
    <cellStyle name="Bemærk! 3 10 2 2 3" xfId="30080" xr:uid="{00000000-0005-0000-0000-0000AA660000}"/>
    <cellStyle name="Bemærk! 3 10 3" xfId="9000" xr:uid="{00000000-0005-0000-0000-0000AB660000}"/>
    <cellStyle name="Bemærk! 3 10 3 2" xfId="16788" xr:uid="{00000000-0005-0000-0000-0000AC660000}"/>
    <cellStyle name="Bemærk! 3 10 3 2 2" xfId="34739" xr:uid="{00000000-0005-0000-0000-0000AD660000}"/>
    <cellStyle name="Bemærk! 3 10 3 3" xfId="27738" xr:uid="{00000000-0005-0000-0000-0000AE660000}"/>
    <cellStyle name="Bemærk! 3 11" xfId="7858" xr:uid="{00000000-0005-0000-0000-0000AF660000}"/>
    <cellStyle name="Bemærk! 3 11 2" xfId="9624" xr:uid="{00000000-0005-0000-0000-0000B0660000}"/>
    <cellStyle name="Bemærk! 3 11 2 2" xfId="17407" xr:uid="{00000000-0005-0000-0000-0000B1660000}"/>
    <cellStyle name="Bemærk! 3 11 2 2 2" xfId="35358" xr:uid="{00000000-0005-0000-0000-0000B2660000}"/>
    <cellStyle name="Bemærk! 3 11 2 3" xfId="28357" xr:uid="{00000000-0005-0000-0000-0000B3660000}"/>
    <cellStyle name="Bemærk! 3 12" xfId="7855" xr:uid="{00000000-0005-0000-0000-0000B4660000}"/>
    <cellStyle name="Bemærk! 3 2" xfId="7859" xr:uid="{00000000-0005-0000-0000-0000B5660000}"/>
    <cellStyle name="Bemærk! 3 2 2" xfId="7860" xr:uid="{00000000-0005-0000-0000-0000B6660000}"/>
    <cellStyle name="Bemærk! 3 2 2 2" xfId="7861" xr:uid="{00000000-0005-0000-0000-0000B7660000}"/>
    <cellStyle name="Bemærk! 3 2 2 2 2" xfId="7862" xr:uid="{00000000-0005-0000-0000-0000B8660000}"/>
    <cellStyle name="Bemærk! 3 2 2 2 2 2" xfId="10557" xr:uid="{00000000-0005-0000-0000-0000B9660000}"/>
    <cellStyle name="Bemærk! 3 2 2 2 2 2 2" xfId="18329" xr:uid="{00000000-0005-0000-0000-0000BA660000}"/>
    <cellStyle name="Bemærk! 3 2 2 2 2 2 2 2" xfId="36280" xr:uid="{00000000-0005-0000-0000-0000BB660000}"/>
    <cellStyle name="Bemærk! 3 2 2 2 2 2 3" xfId="29279" xr:uid="{00000000-0005-0000-0000-0000BC660000}"/>
    <cellStyle name="Bemærk! 3 2 2 3" xfId="7863" xr:uid="{00000000-0005-0000-0000-0000BD660000}"/>
    <cellStyle name="Bemærk! 3 2 2 3 2" xfId="7864" xr:uid="{00000000-0005-0000-0000-0000BE660000}"/>
    <cellStyle name="Bemærk! 3 2 2 3 2 2" xfId="11645" xr:uid="{00000000-0005-0000-0000-0000BF660000}"/>
    <cellStyle name="Bemærk! 3 2 2 3 2 2 2" xfId="19395" xr:uid="{00000000-0005-0000-0000-0000C0660000}"/>
    <cellStyle name="Bemærk! 3 2 2 3 2 2 2 2" xfId="37346" xr:uid="{00000000-0005-0000-0000-0000C1660000}"/>
    <cellStyle name="Bemærk! 3 2 2 3 2 2 3" xfId="30345" xr:uid="{00000000-0005-0000-0000-0000C2660000}"/>
    <cellStyle name="Bemærk! 3 2 2 3 3" xfId="9132" xr:uid="{00000000-0005-0000-0000-0000C3660000}"/>
    <cellStyle name="Bemærk! 3 2 2 3 3 2" xfId="16920" xr:uid="{00000000-0005-0000-0000-0000C4660000}"/>
    <cellStyle name="Bemærk! 3 2 2 3 3 2 2" xfId="34871" xr:uid="{00000000-0005-0000-0000-0000C5660000}"/>
    <cellStyle name="Bemærk! 3 2 2 3 3 3" xfId="27870" xr:uid="{00000000-0005-0000-0000-0000C6660000}"/>
    <cellStyle name="Bemærk! 3 2 2 4" xfId="7865" xr:uid="{00000000-0005-0000-0000-0000C7660000}"/>
    <cellStyle name="Bemærk! 3 2 2 4 2" xfId="9787" xr:uid="{00000000-0005-0000-0000-0000C8660000}"/>
    <cellStyle name="Bemærk! 3 2 2 4 2 2" xfId="17569" xr:uid="{00000000-0005-0000-0000-0000C9660000}"/>
    <cellStyle name="Bemærk! 3 2 2 4 2 2 2" xfId="35520" xr:uid="{00000000-0005-0000-0000-0000CA660000}"/>
    <cellStyle name="Bemærk! 3 2 2 4 2 3" xfId="28519" xr:uid="{00000000-0005-0000-0000-0000CB660000}"/>
    <cellStyle name="Bemærk! 3 2 3" xfId="7866" xr:uid="{00000000-0005-0000-0000-0000CC660000}"/>
    <cellStyle name="Bemærk! 3 2 3 2" xfId="7867" xr:uid="{00000000-0005-0000-0000-0000CD660000}"/>
    <cellStyle name="Bemærk! 3 2 3 2 2" xfId="7868" xr:uid="{00000000-0005-0000-0000-0000CE660000}"/>
    <cellStyle name="Bemærk! 3 2 3 2 2 2" xfId="10738" xr:uid="{00000000-0005-0000-0000-0000CF660000}"/>
    <cellStyle name="Bemærk! 3 2 3 2 2 2 2" xfId="18510" xr:uid="{00000000-0005-0000-0000-0000D0660000}"/>
    <cellStyle name="Bemærk! 3 2 3 2 2 2 2 2" xfId="36461" xr:uid="{00000000-0005-0000-0000-0000D1660000}"/>
    <cellStyle name="Bemærk! 3 2 3 2 2 2 3" xfId="29460" xr:uid="{00000000-0005-0000-0000-0000D2660000}"/>
    <cellStyle name="Bemærk! 3 2 3 3" xfId="7869" xr:uid="{00000000-0005-0000-0000-0000D3660000}"/>
    <cellStyle name="Bemærk! 3 2 3 3 2" xfId="7870" xr:uid="{00000000-0005-0000-0000-0000D4660000}"/>
    <cellStyle name="Bemærk! 3 2 3 3 2 2" xfId="9597" xr:uid="{00000000-0005-0000-0000-0000D5660000}"/>
    <cellStyle name="Bemærk! 3 2 3 3 2 2 2" xfId="17381" xr:uid="{00000000-0005-0000-0000-0000D6660000}"/>
    <cellStyle name="Bemærk! 3 2 3 3 2 2 2 2" xfId="35332" xr:uid="{00000000-0005-0000-0000-0000D7660000}"/>
    <cellStyle name="Bemærk! 3 2 3 3 2 2 3" xfId="28331" xr:uid="{00000000-0005-0000-0000-0000D8660000}"/>
    <cellStyle name="Bemærk! 3 2 3 3 3" xfId="9287" xr:uid="{00000000-0005-0000-0000-0000D9660000}"/>
    <cellStyle name="Bemærk! 3 2 3 3 3 2" xfId="17072" xr:uid="{00000000-0005-0000-0000-0000DA660000}"/>
    <cellStyle name="Bemærk! 3 2 3 3 3 2 2" xfId="35023" xr:uid="{00000000-0005-0000-0000-0000DB660000}"/>
    <cellStyle name="Bemærk! 3 2 3 3 3 3" xfId="28022" xr:uid="{00000000-0005-0000-0000-0000DC660000}"/>
    <cellStyle name="Bemærk! 3 2 3 4" xfId="7871" xr:uid="{00000000-0005-0000-0000-0000DD660000}"/>
    <cellStyle name="Bemærk! 3 2 3 4 2" xfId="9969" xr:uid="{00000000-0005-0000-0000-0000DE660000}"/>
    <cellStyle name="Bemærk! 3 2 3 4 2 2" xfId="17751" xr:uid="{00000000-0005-0000-0000-0000DF660000}"/>
    <cellStyle name="Bemærk! 3 2 3 4 2 2 2" xfId="35702" xr:uid="{00000000-0005-0000-0000-0000E0660000}"/>
    <cellStyle name="Bemærk! 3 2 3 4 2 3" xfId="28701" xr:uid="{00000000-0005-0000-0000-0000E1660000}"/>
    <cellStyle name="Bemærk! 3 2 4" xfId="7872" xr:uid="{00000000-0005-0000-0000-0000E2660000}"/>
    <cellStyle name="Bemærk! 3 2 4 2" xfId="7873" xr:uid="{00000000-0005-0000-0000-0000E3660000}"/>
    <cellStyle name="Bemærk! 3 2 4 2 2" xfId="7874" xr:uid="{00000000-0005-0000-0000-0000E4660000}"/>
    <cellStyle name="Bemærk! 3 2 4 2 2 2" xfId="10795" xr:uid="{00000000-0005-0000-0000-0000E5660000}"/>
    <cellStyle name="Bemærk! 3 2 4 2 2 2 2" xfId="18567" xr:uid="{00000000-0005-0000-0000-0000E6660000}"/>
    <cellStyle name="Bemærk! 3 2 4 2 2 2 2 2" xfId="36518" xr:uid="{00000000-0005-0000-0000-0000E7660000}"/>
    <cellStyle name="Bemærk! 3 2 4 2 2 2 3" xfId="29517" xr:uid="{00000000-0005-0000-0000-0000E8660000}"/>
    <cellStyle name="Bemærk! 3 2 4 3" xfId="7875" xr:uid="{00000000-0005-0000-0000-0000E9660000}"/>
    <cellStyle name="Bemærk! 3 2 4 3 2" xfId="7876" xr:uid="{00000000-0005-0000-0000-0000EA660000}"/>
    <cellStyle name="Bemærk! 3 2 4 3 2 2" xfId="11128" xr:uid="{00000000-0005-0000-0000-0000EB660000}"/>
    <cellStyle name="Bemærk! 3 2 4 3 2 2 2" xfId="18896" xr:uid="{00000000-0005-0000-0000-0000EC660000}"/>
    <cellStyle name="Bemærk! 3 2 4 3 2 2 2 2" xfId="36847" xr:uid="{00000000-0005-0000-0000-0000ED660000}"/>
    <cellStyle name="Bemærk! 3 2 4 3 2 2 3" xfId="29846" xr:uid="{00000000-0005-0000-0000-0000EE660000}"/>
    <cellStyle name="Bemærk! 3 2 4 3 3" xfId="9334" xr:uid="{00000000-0005-0000-0000-0000EF660000}"/>
    <cellStyle name="Bemærk! 3 2 4 3 3 2" xfId="17119" xr:uid="{00000000-0005-0000-0000-0000F0660000}"/>
    <cellStyle name="Bemærk! 3 2 4 3 3 2 2" xfId="35070" xr:uid="{00000000-0005-0000-0000-0000F1660000}"/>
    <cellStyle name="Bemærk! 3 2 4 3 3 3" xfId="28069" xr:uid="{00000000-0005-0000-0000-0000F2660000}"/>
    <cellStyle name="Bemærk! 3 2 4 4" xfId="7877" xr:uid="{00000000-0005-0000-0000-0000F3660000}"/>
    <cellStyle name="Bemærk! 3 2 4 4 2" xfId="10071" xr:uid="{00000000-0005-0000-0000-0000F4660000}"/>
    <cellStyle name="Bemærk! 3 2 4 4 2 2" xfId="17852" xr:uid="{00000000-0005-0000-0000-0000F5660000}"/>
    <cellStyle name="Bemærk! 3 2 4 4 2 2 2" xfId="35803" xr:uid="{00000000-0005-0000-0000-0000F6660000}"/>
    <cellStyle name="Bemærk! 3 2 4 4 2 3" xfId="28802" xr:uid="{00000000-0005-0000-0000-0000F7660000}"/>
    <cellStyle name="Bemærk! 3 2 5" xfId="7878" xr:uid="{00000000-0005-0000-0000-0000F8660000}"/>
    <cellStyle name="Bemærk! 3 2 5 2" xfId="7879" xr:uid="{00000000-0005-0000-0000-0000F9660000}"/>
    <cellStyle name="Bemærk! 3 2 5 2 2" xfId="7880" xr:uid="{00000000-0005-0000-0000-0000FA660000}"/>
    <cellStyle name="Bemærk! 3 2 5 2 2 2" xfId="10912" xr:uid="{00000000-0005-0000-0000-0000FB660000}"/>
    <cellStyle name="Bemærk! 3 2 5 2 2 2 2" xfId="18684" xr:uid="{00000000-0005-0000-0000-0000FC660000}"/>
    <cellStyle name="Bemærk! 3 2 5 2 2 2 2 2" xfId="36635" xr:uid="{00000000-0005-0000-0000-0000FD660000}"/>
    <cellStyle name="Bemærk! 3 2 5 2 2 2 3" xfId="29634" xr:uid="{00000000-0005-0000-0000-0000FE660000}"/>
    <cellStyle name="Bemærk! 3 2 5 3" xfId="7881" xr:uid="{00000000-0005-0000-0000-0000FF660000}"/>
    <cellStyle name="Bemærk! 3 2 5 3 2" xfId="7882" xr:uid="{00000000-0005-0000-0000-000000670000}"/>
    <cellStyle name="Bemærk! 3 2 5 3 2 2" xfId="11642" xr:uid="{00000000-0005-0000-0000-000001670000}"/>
    <cellStyle name="Bemærk! 3 2 5 3 2 2 2" xfId="19392" xr:uid="{00000000-0005-0000-0000-000002670000}"/>
    <cellStyle name="Bemærk! 3 2 5 3 2 2 2 2" xfId="37343" xr:uid="{00000000-0005-0000-0000-000003670000}"/>
    <cellStyle name="Bemærk! 3 2 5 3 2 2 3" xfId="30342" xr:uid="{00000000-0005-0000-0000-000004670000}"/>
    <cellStyle name="Bemærk! 3 2 5 3 3" xfId="9433" xr:uid="{00000000-0005-0000-0000-000005670000}"/>
    <cellStyle name="Bemærk! 3 2 5 3 3 2" xfId="17218" xr:uid="{00000000-0005-0000-0000-000006670000}"/>
    <cellStyle name="Bemærk! 3 2 5 3 3 2 2" xfId="35169" xr:uid="{00000000-0005-0000-0000-000007670000}"/>
    <cellStyle name="Bemærk! 3 2 5 3 3 3" xfId="28168" xr:uid="{00000000-0005-0000-0000-000008670000}"/>
    <cellStyle name="Bemærk! 3 2 5 4" xfId="7883" xr:uid="{00000000-0005-0000-0000-000009670000}"/>
    <cellStyle name="Bemærk! 3 2 5 4 2" xfId="10188" xr:uid="{00000000-0005-0000-0000-00000A670000}"/>
    <cellStyle name="Bemærk! 3 2 5 4 2 2" xfId="17969" xr:uid="{00000000-0005-0000-0000-00000B670000}"/>
    <cellStyle name="Bemærk! 3 2 5 4 2 2 2" xfId="35920" xr:uid="{00000000-0005-0000-0000-00000C670000}"/>
    <cellStyle name="Bemærk! 3 2 5 4 2 3" xfId="28919" xr:uid="{00000000-0005-0000-0000-00000D670000}"/>
    <cellStyle name="Bemærk! 3 2 6" xfId="7884" xr:uid="{00000000-0005-0000-0000-00000E670000}"/>
    <cellStyle name="Bemærk! 3 2 6 2" xfId="7885" xr:uid="{00000000-0005-0000-0000-00000F670000}"/>
    <cellStyle name="Bemærk! 3 2 6 2 2" xfId="7886" xr:uid="{00000000-0005-0000-0000-000010670000}"/>
    <cellStyle name="Bemærk! 3 2 6 2 2 2" xfId="11092" xr:uid="{00000000-0005-0000-0000-000011670000}"/>
    <cellStyle name="Bemærk! 3 2 6 2 2 2 2" xfId="18864" xr:uid="{00000000-0005-0000-0000-000012670000}"/>
    <cellStyle name="Bemærk! 3 2 6 2 2 2 2 2" xfId="36815" xr:uid="{00000000-0005-0000-0000-000013670000}"/>
    <cellStyle name="Bemærk! 3 2 6 2 2 2 3" xfId="29814" xr:uid="{00000000-0005-0000-0000-000014670000}"/>
    <cellStyle name="Bemærk! 3 2 6 3" xfId="7887" xr:uid="{00000000-0005-0000-0000-000015670000}"/>
    <cellStyle name="Bemærk! 3 2 6 3 2" xfId="7888" xr:uid="{00000000-0005-0000-0000-000016670000}"/>
    <cellStyle name="Bemærk! 3 2 6 3 2 2" xfId="11704" xr:uid="{00000000-0005-0000-0000-000017670000}"/>
    <cellStyle name="Bemærk! 3 2 6 3 2 2 2" xfId="19451" xr:uid="{00000000-0005-0000-0000-000018670000}"/>
    <cellStyle name="Bemærk! 3 2 6 3 2 2 2 2" xfId="37402" xr:uid="{00000000-0005-0000-0000-000019670000}"/>
    <cellStyle name="Bemærk! 3 2 6 3 2 2 3" xfId="30401" xr:uid="{00000000-0005-0000-0000-00001A670000}"/>
    <cellStyle name="Bemærk! 3 2 6 3 3" xfId="9585" xr:uid="{00000000-0005-0000-0000-00001B670000}"/>
    <cellStyle name="Bemærk! 3 2 6 3 3 2" xfId="17370" xr:uid="{00000000-0005-0000-0000-00001C670000}"/>
    <cellStyle name="Bemærk! 3 2 6 3 3 2 2" xfId="35321" xr:uid="{00000000-0005-0000-0000-00001D670000}"/>
    <cellStyle name="Bemærk! 3 2 6 3 3 3" xfId="28320" xr:uid="{00000000-0005-0000-0000-00001E670000}"/>
    <cellStyle name="Bemærk! 3 2 6 4" xfId="7889" xr:uid="{00000000-0005-0000-0000-00001F670000}"/>
    <cellStyle name="Bemærk! 3 2 6 4 2" xfId="10369" xr:uid="{00000000-0005-0000-0000-000020670000}"/>
    <cellStyle name="Bemærk! 3 2 6 4 2 2" xfId="18150" xr:uid="{00000000-0005-0000-0000-000021670000}"/>
    <cellStyle name="Bemærk! 3 2 6 4 2 2 2" xfId="36101" xr:uid="{00000000-0005-0000-0000-000022670000}"/>
    <cellStyle name="Bemærk! 3 2 6 4 2 3" xfId="29100" xr:uid="{00000000-0005-0000-0000-000023670000}"/>
    <cellStyle name="Bemærk! 3 2 7" xfId="7890" xr:uid="{00000000-0005-0000-0000-000024670000}"/>
    <cellStyle name="Bemærk! 3 2 7 2" xfId="7891" xr:uid="{00000000-0005-0000-0000-000025670000}"/>
    <cellStyle name="Bemærk! 3 2 7 2 2" xfId="10438" xr:uid="{00000000-0005-0000-0000-000026670000}"/>
    <cellStyle name="Bemærk! 3 2 7 2 2 2" xfId="18210" xr:uid="{00000000-0005-0000-0000-000027670000}"/>
    <cellStyle name="Bemærk! 3 2 7 2 2 2 2" xfId="36161" xr:uid="{00000000-0005-0000-0000-000028670000}"/>
    <cellStyle name="Bemærk! 3 2 7 2 2 3" xfId="29160" xr:uid="{00000000-0005-0000-0000-000029670000}"/>
    <cellStyle name="Bemærk! 3 2 8" xfId="7892" xr:uid="{00000000-0005-0000-0000-00002A670000}"/>
    <cellStyle name="Bemærk! 3 2 8 2" xfId="7893" xr:uid="{00000000-0005-0000-0000-00002B670000}"/>
    <cellStyle name="Bemærk! 3 2 8 2 2" xfId="9975" xr:uid="{00000000-0005-0000-0000-00002C670000}"/>
    <cellStyle name="Bemærk! 3 2 8 2 2 2" xfId="17757" xr:uid="{00000000-0005-0000-0000-00002D670000}"/>
    <cellStyle name="Bemærk! 3 2 8 2 2 2 2" xfId="35708" xr:uid="{00000000-0005-0000-0000-00002E670000}"/>
    <cellStyle name="Bemærk! 3 2 8 2 2 3" xfId="28707" xr:uid="{00000000-0005-0000-0000-00002F670000}"/>
    <cellStyle name="Bemærk! 3 2 8 3" xfId="9033" xr:uid="{00000000-0005-0000-0000-000030670000}"/>
    <cellStyle name="Bemærk! 3 2 8 3 2" xfId="16821" xr:uid="{00000000-0005-0000-0000-000031670000}"/>
    <cellStyle name="Bemærk! 3 2 8 3 2 2" xfId="34772" xr:uid="{00000000-0005-0000-0000-000032670000}"/>
    <cellStyle name="Bemærk! 3 2 8 3 3" xfId="27771" xr:uid="{00000000-0005-0000-0000-000033670000}"/>
    <cellStyle name="Bemærk! 3 2 9" xfId="7894" xr:uid="{00000000-0005-0000-0000-000034670000}"/>
    <cellStyle name="Bemærk! 3 2 9 2" xfId="9666" xr:uid="{00000000-0005-0000-0000-000035670000}"/>
    <cellStyle name="Bemærk! 3 2 9 2 2" xfId="17448" xr:uid="{00000000-0005-0000-0000-000036670000}"/>
    <cellStyle name="Bemærk! 3 2 9 2 2 2" xfId="35399" xr:uid="{00000000-0005-0000-0000-000037670000}"/>
    <cellStyle name="Bemærk! 3 2 9 2 3" xfId="28398" xr:uid="{00000000-0005-0000-0000-000038670000}"/>
    <cellStyle name="Bemærk! 3 3" xfId="7895" xr:uid="{00000000-0005-0000-0000-000039670000}"/>
    <cellStyle name="Bemærk! 3 3 2" xfId="7896" xr:uid="{00000000-0005-0000-0000-00003A670000}"/>
    <cellStyle name="Bemærk! 3 3 2 2" xfId="7897" xr:uid="{00000000-0005-0000-0000-00003B670000}"/>
    <cellStyle name="Bemærk! 3 3 2 2 2" xfId="7898" xr:uid="{00000000-0005-0000-0000-00003C670000}"/>
    <cellStyle name="Bemærk! 3 3 2 2 2 2" xfId="10596" xr:uid="{00000000-0005-0000-0000-00003D670000}"/>
    <cellStyle name="Bemærk! 3 3 2 2 2 2 2" xfId="18368" xr:uid="{00000000-0005-0000-0000-00003E670000}"/>
    <cellStyle name="Bemærk! 3 3 2 2 2 2 2 2" xfId="36319" xr:uid="{00000000-0005-0000-0000-00003F670000}"/>
    <cellStyle name="Bemærk! 3 3 2 2 2 2 3" xfId="29318" xr:uid="{00000000-0005-0000-0000-000040670000}"/>
    <cellStyle name="Bemærk! 3 3 2 3" xfId="7899" xr:uid="{00000000-0005-0000-0000-000041670000}"/>
    <cellStyle name="Bemærk! 3 3 2 3 2" xfId="7900" xr:uid="{00000000-0005-0000-0000-000042670000}"/>
    <cellStyle name="Bemærk! 3 3 2 3 2 2" xfId="11496" xr:uid="{00000000-0005-0000-0000-000043670000}"/>
    <cellStyle name="Bemærk! 3 3 2 3 2 2 2" xfId="19253" xr:uid="{00000000-0005-0000-0000-000044670000}"/>
    <cellStyle name="Bemærk! 3 3 2 3 2 2 2 2" xfId="37204" xr:uid="{00000000-0005-0000-0000-000045670000}"/>
    <cellStyle name="Bemærk! 3 3 2 3 2 2 3" xfId="30203" xr:uid="{00000000-0005-0000-0000-000046670000}"/>
    <cellStyle name="Bemærk! 3 3 2 3 3" xfId="9165" xr:uid="{00000000-0005-0000-0000-000047670000}"/>
    <cellStyle name="Bemærk! 3 3 2 3 3 2" xfId="16953" xr:uid="{00000000-0005-0000-0000-000048670000}"/>
    <cellStyle name="Bemærk! 3 3 2 3 3 2 2" xfId="34904" xr:uid="{00000000-0005-0000-0000-000049670000}"/>
    <cellStyle name="Bemærk! 3 3 2 3 3 3" xfId="27903" xr:uid="{00000000-0005-0000-0000-00004A670000}"/>
    <cellStyle name="Bemærk! 3 3 2 4" xfId="7901" xr:uid="{00000000-0005-0000-0000-00004B670000}"/>
    <cellStyle name="Bemærk! 3 3 2 4 2" xfId="9826" xr:uid="{00000000-0005-0000-0000-00004C670000}"/>
    <cellStyle name="Bemærk! 3 3 2 4 2 2" xfId="17608" xr:uid="{00000000-0005-0000-0000-00004D670000}"/>
    <cellStyle name="Bemærk! 3 3 2 4 2 2 2" xfId="35559" xr:uid="{00000000-0005-0000-0000-00004E670000}"/>
    <cellStyle name="Bemærk! 3 3 2 4 2 3" xfId="28558" xr:uid="{00000000-0005-0000-0000-00004F670000}"/>
    <cellStyle name="Bemærk! 3 3 3" xfId="7902" xr:uid="{00000000-0005-0000-0000-000050670000}"/>
    <cellStyle name="Bemærk! 3 3 3 2" xfId="7903" xr:uid="{00000000-0005-0000-0000-000051670000}"/>
    <cellStyle name="Bemærk! 3 3 3 2 2" xfId="7904" xr:uid="{00000000-0005-0000-0000-000052670000}"/>
    <cellStyle name="Bemærk! 3 3 3 2 2 2" xfId="10739" xr:uid="{00000000-0005-0000-0000-000053670000}"/>
    <cellStyle name="Bemærk! 3 3 3 2 2 2 2" xfId="18511" xr:uid="{00000000-0005-0000-0000-000054670000}"/>
    <cellStyle name="Bemærk! 3 3 3 2 2 2 2 2" xfId="36462" xr:uid="{00000000-0005-0000-0000-000055670000}"/>
    <cellStyle name="Bemærk! 3 3 3 2 2 2 3" xfId="29461" xr:uid="{00000000-0005-0000-0000-000056670000}"/>
    <cellStyle name="Bemærk! 3 3 3 3" xfId="7905" xr:uid="{00000000-0005-0000-0000-000057670000}"/>
    <cellStyle name="Bemærk! 3 3 3 3 2" xfId="7906" xr:uid="{00000000-0005-0000-0000-000058670000}"/>
    <cellStyle name="Bemærk! 3 3 3 3 2 2" xfId="11432" xr:uid="{00000000-0005-0000-0000-000059670000}"/>
    <cellStyle name="Bemærk! 3 3 3 3 2 2 2" xfId="19191" xr:uid="{00000000-0005-0000-0000-00005A670000}"/>
    <cellStyle name="Bemærk! 3 3 3 3 2 2 2 2" xfId="37142" xr:uid="{00000000-0005-0000-0000-00005B670000}"/>
    <cellStyle name="Bemærk! 3 3 3 3 2 2 3" xfId="30141" xr:uid="{00000000-0005-0000-0000-00005C670000}"/>
    <cellStyle name="Bemærk! 3 3 3 3 3" xfId="9288" xr:uid="{00000000-0005-0000-0000-00005D670000}"/>
    <cellStyle name="Bemærk! 3 3 3 3 3 2" xfId="17073" xr:uid="{00000000-0005-0000-0000-00005E670000}"/>
    <cellStyle name="Bemærk! 3 3 3 3 3 2 2" xfId="35024" xr:uid="{00000000-0005-0000-0000-00005F670000}"/>
    <cellStyle name="Bemærk! 3 3 3 3 3 3" xfId="28023" xr:uid="{00000000-0005-0000-0000-000060670000}"/>
    <cellStyle name="Bemærk! 3 3 3 4" xfId="7907" xr:uid="{00000000-0005-0000-0000-000061670000}"/>
    <cellStyle name="Bemærk! 3 3 3 4 2" xfId="9970" xr:uid="{00000000-0005-0000-0000-000062670000}"/>
    <cellStyle name="Bemærk! 3 3 3 4 2 2" xfId="17752" xr:uid="{00000000-0005-0000-0000-000063670000}"/>
    <cellStyle name="Bemærk! 3 3 3 4 2 2 2" xfId="35703" xr:uid="{00000000-0005-0000-0000-000064670000}"/>
    <cellStyle name="Bemærk! 3 3 3 4 2 3" xfId="28702" xr:uid="{00000000-0005-0000-0000-000065670000}"/>
    <cellStyle name="Bemærk! 3 3 4" xfId="7908" xr:uid="{00000000-0005-0000-0000-000066670000}"/>
    <cellStyle name="Bemærk! 3 3 4 2" xfId="7909" xr:uid="{00000000-0005-0000-0000-000067670000}"/>
    <cellStyle name="Bemærk! 3 3 4 2 2" xfId="7910" xr:uid="{00000000-0005-0000-0000-000068670000}"/>
    <cellStyle name="Bemærk! 3 3 4 2 2 2" xfId="10834" xr:uid="{00000000-0005-0000-0000-000069670000}"/>
    <cellStyle name="Bemærk! 3 3 4 2 2 2 2" xfId="18606" xr:uid="{00000000-0005-0000-0000-00006A670000}"/>
    <cellStyle name="Bemærk! 3 3 4 2 2 2 2 2" xfId="36557" xr:uid="{00000000-0005-0000-0000-00006B670000}"/>
    <cellStyle name="Bemærk! 3 3 4 2 2 2 3" xfId="29556" xr:uid="{00000000-0005-0000-0000-00006C670000}"/>
    <cellStyle name="Bemærk! 3 3 4 3" xfId="7911" xr:uid="{00000000-0005-0000-0000-00006D670000}"/>
    <cellStyle name="Bemærk! 3 3 4 3 2" xfId="7912" xr:uid="{00000000-0005-0000-0000-00006E670000}"/>
    <cellStyle name="Bemærk! 3 3 4 3 2 2" xfId="11281" xr:uid="{00000000-0005-0000-0000-00006F670000}"/>
    <cellStyle name="Bemærk! 3 3 4 3 2 2 2" xfId="19046" xr:uid="{00000000-0005-0000-0000-000070670000}"/>
    <cellStyle name="Bemærk! 3 3 4 3 2 2 2 2" xfId="36997" xr:uid="{00000000-0005-0000-0000-000071670000}"/>
    <cellStyle name="Bemærk! 3 3 4 3 2 2 3" xfId="29996" xr:uid="{00000000-0005-0000-0000-000072670000}"/>
    <cellStyle name="Bemærk! 3 3 4 3 3" xfId="9367" xr:uid="{00000000-0005-0000-0000-000073670000}"/>
    <cellStyle name="Bemærk! 3 3 4 3 3 2" xfId="17152" xr:uid="{00000000-0005-0000-0000-000074670000}"/>
    <cellStyle name="Bemærk! 3 3 4 3 3 2 2" xfId="35103" xr:uid="{00000000-0005-0000-0000-000075670000}"/>
    <cellStyle name="Bemærk! 3 3 4 3 3 3" xfId="28102" xr:uid="{00000000-0005-0000-0000-000076670000}"/>
    <cellStyle name="Bemærk! 3 3 4 4" xfId="7913" xr:uid="{00000000-0005-0000-0000-000077670000}"/>
    <cellStyle name="Bemærk! 3 3 4 4 2" xfId="10110" xr:uid="{00000000-0005-0000-0000-000078670000}"/>
    <cellStyle name="Bemærk! 3 3 4 4 2 2" xfId="17891" xr:uid="{00000000-0005-0000-0000-000079670000}"/>
    <cellStyle name="Bemærk! 3 3 4 4 2 2 2" xfId="35842" xr:uid="{00000000-0005-0000-0000-00007A670000}"/>
    <cellStyle name="Bemærk! 3 3 4 4 2 3" xfId="28841" xr:uid="{00000000-0005-0000-0000-00007B670000}"/>
    <cellStyle name="Bemærk! 3 3 5" xfId="7914" xr:uid="{00000000-0005-0000-0000-00007C670000}"/>
    <cellStyle name="Bemærk! 3 3 5 2" xfId="7915" xr:uid="{00000000-0005-0000-0000-00007D670000}"/>
    <cellStyle name="Bemærk! 3 3 5 2 2" xfId="7916" xr:uid="{00000000-0005-0000-0000-00007E670000}"/>
    <cellStyle name="Bemærk! 3 3 5 2 2 2" xfId="10951" xr:uid="{00000000-0005-0000-0000-00007F670000}"/>
    <cellStyle name="Bemærk! 3 3 5 2 2 2 2" xfId="18723" xr:uid="{00000000-0005-0000-0000-000080670000}"/>
    <cellStyle name="Bemærk! 3 3 5 2 2 2 2 2" xfId="36674" xr:uid="{00000000-0005-0000-0000-000081670000}"/>
    <cellStyle name="Bemærk! 3 3 5 2 2 2 3" xfId="29673" xr:uid="{00000000-0005-0000-0000-000082670000}"/>
    <cellStyle name="Bemærk! 3 3 5 3" xfId="7917" xr:uid="{00000000-0005-0000-0000-000083670000}"/>
    <cellStyle name="Bemærk! 3 3 5 3 2" xfId="7918" xr:uid="{00000000-0005-0000-0000-000084670000}"/>
    <cellStyle name="Bemærk! 3 3 5 3 2 2" xfId="9971" xr:uid="{00000000-0005-0000-0000-000085670000}"/>
    <cellStyle name="Bemærk! 3 3 5 3 2 2 2" xfId="17753" xr:uid="{00000000-0005-0000-0000-000086670000}"/>
    <cellStyle name="Bemærk! 3 3 5 3 2 2 2 2" xfId="35704" xr:uid="{00000000-0005-0000-0000-000087670000}"/>
    <cellStyle name="Bemærk! 3 3 5 3 2 2 3" xfId="28703" xr:uid="{00000000-0005-0000-0000-000088670000}"/>
    <cellStyle name="Bemærk! 3 3 5 3 3" xfId="9466" xr:uid="{00000000-0005-0000-0000-000089670000}"/>
    <cellStyle name="Bemærk! 3 3 5 3 3 2" xfId="17251" xr:uid="{00000000-0005-0000-0000-00008A670000}"/>
    <cellStyle name="Bemærk! 3 3 5 3 3 2 2" xfId="35202" xr:uid="{00000000-0005-0000-0000-00008B670000}"/>
    <cellStyle name="Bemærk! 3 3 5 3 3 3" xfId="28201" xr:uid="{00000000-0005-0000-0000-00008C670000}"/>
    <cellStyle name="Bemærk! 3 3 5 4" xfId="7919" xr:uid="{00000000-0005-0000-0000-00008D670000}"/>
    <cellStyle name="Bemærk! 3 3 5 4 2" xfId="10227" xr:uid="{00000000-0005-0000-0000-00008E670000}"/>
    <cellStyle name="Bemærk! 3 3 5 4 2 2" xfId="18008" xr:uid="{00000000-0005-0000-0000-00008F670000}"/>
    <cellStyle name="Bemærk! 3 3 5 4 2 2 2" xfId="35959" xr:uid="{00000000-0005-0000-0000-000090670000}"/>
    <cellStyle name="Bemærk! 3 3 5 4 2 3" xfId="28958" xr:uid="{00000000-0005-0000-0000-000091670000}"/>
    <cellStyle name="Bemærk! 3 3 6" xfId="7920" xr:uid="{00000000-0005-0000-0000-000092670000}"/>
    <cellStyle name="Bemærk! 3 3 6 2" xfId="7921" xr:uid="{00000000-0005-0000-0000-000093670000}"/>
    <cellStyle name="Bemærk! 3 3 6 2 2" xfId="7922" xr:uid="{00000000-0005-0000-0000-000094670000}"/>
    <cellStyle name="Bemærk! 3 3 6 2 2 2" xfId="11093" xr:uid="{00000000-0005-0000-0000-000095670000}"/>
    <cellStyle name="Bemærk! 3 3 6 2 2 2 2" xfId="18865" xr:uid="{00000000-0005-0000-0000-000096670000}"/>
    <cellStyle name="Bemærk! 3 3 6 2 2 2 2 2" xfId="36816" xr:uid="{00000000-0005-0000-0000-000097670000}"/>
    <cellStyle name="Bemærk! 3 3 6 2 2 2 3" xfId="29815" xr:uid="{00000000-0005-0000-0000-000098670000}"/>
    <cellStyle name="Bemærk! 3 3 6 3" xfId="7923" xr:uid="{00000000-0005-0000-0000-000099670000}"/>
    <cellStyle name="Bemærk! 3 3 6 3 2" xfId="7924" xr:uid="{00000000-0005-0000-0000-00009A670000}"/>
    <cellStyle name="Bemærk! 3 3 6 3 2 2" xfId="11705" xr:uid="{00000000-0005-0000-0000-00009B670000}"/>
    <cellStyle name="Bemærk! 3 3 6 3 2 2 2" xfId="19452" xr:uid="{00000000-0005-0000-0000-00009C670000}"/>
    <cellStyle name="Bemærk! 3 3 6 3 2 2 2 2" xfId="37403" xr:uid="{00000000-0005-0000-0000-00009D670000}"/>
    <cellStyle name="Bemærk! 3 3 6 3 2 2 3" xfId="30402" xr:uid="{00000000-0005-0000-0000-00009E670000}"/>
    <cellStyle name="Bemærk! 3 3 6 3 3" xfId="9586" xr:uid="{00000000-0005-0000-0000-00009F670000}"/>
    <cellStyle name="Bemærk! 3 3 6 3 3 2" xfId="17371" xr:uid="{00000000-0005-0000-0000-0000A0670000}"/>
    <cellStyle name="Bemærk! 3 3 6 3 3 2 2" xfId="35322" xr:uid="{00000000-0005-0000-0000-0000A1670000}"/>
    <cellStyle name="Bemærk! 3 3 6 3 3 3" xfId="28321" xr:uid="{00000000-0005-0000-0000-0000A2670000}"/>
    <cellStyle name="Bemærk! 3 3 6 4" xfId="7925" xr:uid="{00000000-0005-0000-0000-0000A3670000}"/>
    <cellStyle name="Bemærk! 3 3 6 4 2" xfId="10370" xr:uid="{00000000-0005-0000-0000-0000A4670000}"/>
    <cellStyle name="Bemærk! 3 3 6 4 2 2" xfId="18151" xr:uid="{00000000-0005-0000-0000-0000A5670000}"/>
    <cellStyle name="Bemærk! 3 3 6 4 2 2 2" xfId="36102" xr:uid="{00000000-0005-0000-0000-0000A6670000}"/>
    <cellStyle name="Bemærk! 3 3 6 4 2 3" xfId="29101" xr:uid="{00000000-0005-0000-0000-0000A7670000}"/>
    <cellStyle name="Bemærk! 3 3 7" xfId="7926" xr:uid="{00000000-0005-0000-0000-0000A8670000}"/>
    <cellStyle name="Bemærk! 3 3 7 2" xfId="7927" xr:uid="{00000000-0005-0000-0000-0000A9670000}"/>
    <cellStyle name="Bemærk! 3 3 7 2 2" xfId="10477" xr:uid="{00000000-0005-0000-0000-0000AA670000}"/>
    <cellStyle name="Bemærk! 3 3 7 2 2 2" xfId="18249" xr:uid="{00000000-0005-0000-0000-0000AB670000}"/>
    <cellStyle name="Bemærk! 3 3 7 2 2 2 2" xfId="36200" xr:uid="{00000000-0005-0000-0000-0000AC670000}"/>
    <cellStyle name="Bemærk! 3 3 7 2 2 3" xfId="29199" xr:uid="{00000000-0005-0000-0000-0000AD670000}"/>
    <cellStyle name="Bemærk! 3 3 8" xfId="7928" xr:uid="{00000000-0005-0000-0000-0000AE670000}"/>
    <cellStyle name="Bemærk! 3 3 8 2" xfId="7929" xr:uid="{00000000-0005-0000-0000-0000AF670000}"/>
    <cellStyle name="Bemærk! 3 3 8 2 2" xfId="11299" xr:uid="{00000000-0005-0000-0000-0000B0670000}"/>
    <cellStyle name="Bemærk! 3 3 8 2 2 2" xfId="19063" xr:uid="{00000000-0005-0000-0000-0000B1670000}"/>
    <cellStyle name="Bemærk! 3 3 8 2 2 2 2" xfId="37014" xr:uid="{00000000-0005-0000-0000-0000B2670000}"/>
    <cellStyle name="Bemærk! 3 3 8 2 2 3" xfId="30013" xr:uid="{00000000-0005-0000-0000-0000B3670000}"/>
    <cellStyle name="Bemærk! 3 3 8 3" xfId="9066" xr:uid="{00000000-0005-0000-0000-0000B4670000}"/>
    <cellStyle name="Bemærk! 3 3 8 3 2" xfId="16854" xr:uid="{00000000-0005-0000-0000-0000B5670000}"/>
    <cellStyle name="Bemærk! 3 3 8 3 2 2" xfId="34805" xr:uid="{00000000-0005-0000-0000-0000B6670000}"/>
    <cellStyle name="Bemærk! 3 3 8 3 3" xfId="27804" xr:uid="{00000000-0005-0000-0000-0000B7670000}"/>
    <cellStyle name="Bemærk! 3 3 9" xfId="7930" xr:uid="{00000000-0005-0000-0000-0000B8670000}"/>
    <cellStyle name="Bemærk! 3 3 9 2" xfId="9705" xr:uid="{00000000-0005-0000-0000-0000B9670000}"/>
    <cellStyle name="Bemærk! 3 3 9 2 2" xfId="17487" xr:uid="{00000000-0005-0000-0000-0000BA670000}"/>
    <cellStyle name="Bemærk! 3 3 9 2 2 2" xfId="35438" xr:uid="{00000000-0005-0000-0000-0000BB670000}"/>
    <cellStyle name="Bemærk! 3 3 9 2 3" xfId="28437" xr:uid="{00000000-0005-0000-0000-0000BC670000}"/>
    <cellStyle name="Bemærk! 3 4" xfId="7931" xr:uid="{00000000-0005-0000-0000-0000BD670000}"/>
    <cellStyle name="Bemærk! 3 4 2" xfId="7932" xr:uid="{00000000-0005-0000-0000-0000BE670000}"/>
    <cellStyle name="Bemærk! 3 4 2 2" xfId="7933" xr:uid="{00000000-0005-0000-0000-0000BF670000}"/>
    <cellStyle name="Bemærk! 3 4 2 2 2" xfId="10518" xr:uid="{00000000-0005-0000-0000-0000C0670000}"/>
    <cellStyle name="Bemærk! 3 4 2 2 2 2" xfId="18290" xr:uid="{00000000-0005-0000-0000-0000C1670000}"/>
    <cellStyle name="Bemærk! 3 4 2 2 2 2 2" xfId="36241" xr:uid="{00000000-0005-0000-0000-0000C2670000}"/>
    <cellStyle name="Bemærk! 3 4 2 2 2 3" xfId="29240" xr:uid="{00000000-0005-0000-0000-0000C3670000}"/>
    <cellStyle name="Bemærk! 3 4 3" xfId="7934" xr:uid="{00000000-0005-0000-0000-0000C4670000}"/>
    <cellStyle name="Bemærk! 3 4 3 2" xfId="7935" xr:uid="{00000000-0005-0000-0000-0000C5670000}"/>
    <cellStyle name="Bemærk! 3 4 3 2 2" xfId="11346" xr:uid="{00000000-0005-0000-0000-0000C6670000}"/>
    <cellStyle name="Bemærk! 3 4 3 2 2 2" xfId="19109" xr:uid="{00000000-0005-0000-0000-0000C7670000}"/>
    <cellStyle name="Bemærk! 3 4 3 2 2 2 2" xfId="37060" xr:uid="{00000000-0005-0000-0000-0000C8670000}"/>
    <cellStyle name="Bemærk! 3 4 3 2 2 3" xfId="30059" xr:uid="{00000000-0005-0000-0000-0000C9670000}"/>
    <cellStyle name="Bemærk! 3 4 3 3" xfId="9099" xr:uid="{00000000-0005-0000-0000-0000CA670000}"/>
    <cellStyle name="Bemærk! 3 4 3 3 2" xfId="16887" xr:uid="{00000000-0005-0000-0000-0000CB670000}"/>
    <cellStyle name="Bemærk! 3 4 3 3 2 2" xfId="34838" xr:uid="{00000000-0005-0000-0000-0000CC670000}"/>
    <cellStyle name="Bemærk! 3 4 3 3 3" xfId="27837" xr:uid="{00000000-0005-0000-0000-0000CD670000}"/>
    <cellStyle name="Bemærk! 3 4 4" xfId="7936" xr:uid="{00000000-0005-0000-0000-0000CE670000}"/>
    <cellStyle name="Bemærk! 3 4 4 2" xfId="9748" xr:uid="{00000000-0005-0000-0000-0000CF670000}"/>
    <cellStyle name="Bemærk! 3 4 4 2 2" xfId="17530" xr:uid="{00000000-0005-0000-0000-0000D0670000}"/>
    <cellStyle name="Bemærk! 3 4 4 2 2 2" xfId="35481" xr:uid="{00000000-0005-0000-0000-0000D1670000}"/>
    <cellStyle name="Bemærk! 3 4 4 2 3" xfId="28480" xr:uid="{00000000-0005-0000-0000-0000D2670000}"/>
    <cellStyle name="Bemærk! 3 5" xfId="7937" xr:uid="{00000000-0005-0000-0000-0000D3670000}"/>
    <cellStyle name="Bemærk! 3 5 2" xfId="7938" xr:uid="{00000000-0005-0000-0000-0000D4670000}"/>
    <cellStyle name="Bemærk! 3 5 2 2" xfId="7939" xr:uid="{00000000-0005-0000-0000-0000D5670000}"/>
    <cellStyle name="Bemærk! 3 5 2 2 2" xfId="10737" xr:uid="{00000000-0005-0000-0000-0000D6670000}"/>
    <cellStyle name="Bemærk! 3 5 2 2 2 2" xfId="18509" xr:uid="{00000000-0005-0000-0000-0000D7670000}"/>
    <cellStyle name="Bemærk! 3 5 2 2 2 2 2" xfId="36460" xr:uid="{00000000-0005-0000-0000-0000D8670000}"/>
    <cellStyle name="Bemærk! 3 5 2 2 2 3" xfId="29459" xr:uid="{00000000-0005-0000-0000-0000D9670000}"/>
    <cellStyle name="Bemærk! 3 5 3" xfId="7940" xr:uid="{00000000-0005-0000-0000-0000DA670000}"/>
    <cellStyle name="Bemærk! 3 5 3 2" xfId="7941" xr:uid="{00000000-0005-0000-0000-0000DB670000}"/>
    <cellStyle name="Bemærk! 3 5 3 2 2" xfId="11132" xr:uid="{00000000-0005-0000-0000-0000DC670000}"/>
    <cellStyle name="Bemærk! 3 5 3 2 2 2" xfId="18900" xr:uid="{00000000-0005-0000-0000-0000DD670000}"/>
    <cellStyle name="Bemærk! 3 5 3 2 2 2 2" xfId="36851" xr:uid="{00000000-0005-0000-0000-0000DE670000}"/>
    <cellStyle name="Bemærk! 3 5 3 2 2 3" xfId="29850" xr:uid="{00000000-0005-0000-0000-0000DF670000}"/>
    <cellStyle name="Bemærk! 3 5 3 3" xfId="9286" xr:uid="{00000000-0005-0000-0000-0000E0670000}"/>
    <cellStyle name="Bemærk! 3 5 3 3 2" xfId="17071" xr:uid="{00000000-0005-0000-0000-0000E1670000}"/>
    <cellStyle name="Bemærk! 3 5 3 3 2 2" xfId="35022" xr:uid="{00000000-0005-0000-0000-0000E2670000}"/>
    <cellStyle name="Bemærk! 3 5 3 3 3" xfId="28021" xr:uid="{00000000-0005-0000-0000-0000E3670000}"/>
    <cellStyle name="Bemærk! 3 5 4" xfId="7942" xr:uid="{00000000-0005-0000-0000-0000E4670000}"/>
    <cellStyle name="Bemærk! 3 5 4 2" xfId="9968" xr:uid="{00000000-0005-0000-0000-0000E5670000}"/>
    <cellStyle name="Bemærk! 3 5 4 2 2" xfId="17750" xr:uid="{00000000-0005-0000-0000-0000E6670000}"/>
    <cellStyle name="Bemærk! 3 5 4 2 2 2" xfId="35701" xr:uid="{00000000-0005-0000-0000-0000E7670000}"/>
    <cellStyle name="Bemærk! 3 5 4 2 3" xfId="28700" xr:uid="{00000000-0005-0000-0000-0000E8670000}"/>
    <cellStyle name="Bemærk! 3 6" xfId="7943" xr:uid="{00000000-0005-0000-0000-0000E9670000}"/>
    <cellStyle name="Bemærk! 3 6 2" xfId="7944" xr:uid="{00000000-0005-0000-0000-0000EA670000}"/>
    <cellStyle name="Bemærk! 3 6 2 2" xfId="7945" xr:uid="{00000000-0005-0000-0000-0000EB670000}"/>
    <cellStyle name="Bemærk! 3 6 2 2 2" xfId="10756" xr:uid="{00000000-0005-0000-0000-0000EC670000}"/>
    <cellStyle name="Bemærk! 3 6 2 2 2 2" xfId="18528" xr:uid="{00000000-0005-0000-0000-0000ED670000}"/>
    <cellStyle name="Bemærk! 3 6 2 2 2 2 2" xfId="36479" xr:uid="{00000000-0005-0000-0000-0000EE670000}"/>
    <cellStyle name="Bemærk! 3 6 2 2 2 3" xfId="29478" xr:uid="{00000000-0005-0000-0000-0000EF670000}"/>
    <cellStyle name="Bemærk! 3 6 3" xfId="7946" xr:uid="{00000000-0005-0000-0000-0000F0670000}"/>
    <cellStyle name="Bemærk! 3 6 3 2" xfId="7947" xr:uid="{00000000-0005-0000-0000-0000F1670000}"/>
    <cellStyle name="Bemærk! 3 6 3 2 2" xfId="11367" xr:uid="{00000000-0005-0000-0000-0000F2670000}"/>
    <cellStyle name="Bemærk! 3 6 3 2 2 2" xfId="19129" xr:uid="{00000000-0005-0000-0000-0000F3670000}"/>
    <cellStyle name="Bemærk! 3 6 3 2 2 2 2" xfId="37080" xr:uid="{00000000-0005-0000-0000-0000F4670000}"/>
    <cellStyle name="Bemærk! 3 6 3 2 2 3" xfId="30079" xr:uid="{00000000-0005-0000-0000-0000F5670000}"/>
    <cellStyle name="Bemærk! 3 6 3 3" xfId="9301" xr:uid="{00000000-0005-0000-0000-0000F6670000}"/>
    <cellStyle name="Bemærk! 3 6 3 3 2" xfId="17086" xr:uid="{00000000-0005-0000-0000-0000F7670000}"/>
    <cellStyle name="Bemærk! 3 6 3 3 2 2" xfId="35037" xr:uid="{00000000-0005-0000-0000-0000F8670000}"/>
    <cellStyle name="Bemærk! 3 6 3 3 3" xfId="28036" xr:uid="{00000000-0005-0000-0000-0000F9670000}"/>
    <cellStyle name="Bemærk! 3 6 4" xfId="7948" xr:uid="{00000000-0005-0000-0000-0000FA670000}"/>
    <cellStyle name="Bemærk! 3 6 4 2" xfId="10032" xr:uid="{00000000-0005-0000-0000-0000FB670000}"/>
    <cellStyle name="Bemærk! 3 6 4 2 2" xfId="17813" xr:uid="{00000000-0005-0000-0000-0000FC670000}"/>
    <cellStyle name="Bemærk! 3 6 4 2 2 2" xfId="35764" xr:uid="{00000000-0005-0000-0000-0000FD670000}"/>
    <cellStyle name="Bemærk! 3 6 4 2 3" xfId="28763" xr:uid="{00000000-0005-0000-0000-0000FE670000}"/>
    <cellStyle name="Bemærk! 3 7" xfId="7949" xr:uid="{00000000-0005-0000-0000-0000FF670000}"/>
    <cellStyle name="Bemærk! 3 7 2" xfId="7950" xr:uid="{00000000-0005-0000-0000-000000680000}"/>
    <cellStyle name="Bemærk! 3 7 2 2" xfId="7951" xr:uid="{00000000-0005-0000-0000-000001680000}"/>
    <cellStyle name="Bemærk! 3 7 2 2 2" xfId="10873" xr:uid="{00000000-0005-0000-0000-000002680000}"/>
    <cellStyle name="Bemærk! 3 7 2 2 2 2" xfId="18645" xr:uid="{00000000-0005-0000-0000-000003680000}"/>
    <cellStyle name="Bemærk! 3 7 2 2 2 2 2" xfId="36596" xr:uid="{00000000-0005-0000-0000-000004680000}"/>
    <cellStyle name="Bemærk! 3 7 2 2 2 3" xfId="29595" xr:uid="{00000000-0005-0000-0000-000005680000}"/>
    <cellStyle name="Bemærk! 3 7 3" xfId="7952" xr:uid="{00000000-0005-0000-0000-000006680000}"/>
    <cellStyle name="Bemærk! 3 7 3 2" xfId="7953" xr:uid="{00000000-0005-0000-0000-000007680000}"/>
    <cellStyle name="Bemærk! 3 7 3 2 2" xfId="11331" xr:uid="{00000000-0005-0000-0000-000008680000}"/>
    <cellStyle name="Bemærk! 3 7 3 2 2 2" xfId="19094" xr:uid="{00000000-0005-0000-0000-000009680000}"/>
    <cellStyle name="Bemærk! 3 7 3 2 2 2 2" xfId="37045" xr:uid="{00000000-0005-0000-0000-00000A680000}"/>
    <cellStyle name="Bemærk! 3 7 3 2 2 3" xfId="30044" xr:uid="{00000000-0005-0000-0000-00000B680000}"/>
    <cellStyle name="Bemærk! 3 7 3 3" xfId="9400" xr:uid="{00000000-0005-0000-0000-00000C680000}"/>
    <cellStyle name="Bemærk! 3 7 3 3 2" xfId="17185" xr:uid="{00000000-0005-0000-0000-00000D680000}"/>
    <cellStyle name="Bemærk! 3 7 3 3 2 2" xfId="35136" xr:uid="{00000000-0005-0000-0000-00000E680000}"/>
    <cellStyle name="Bemærk! 3 7 3 3 3" xfId="28135" xr:uid="{00000000-0005-0000-0000-00000F680000}"/>
    <cellStyle name="Bemærk! 3 7 4" xfId="7954" xr:uid="{00000000-0005-0000-0000-000010680000}"/>
    <cellStyle name="Bemærk! 3 7 4 2" xfId="10149" xr:uid="{00000000-0005-0000-0000-000011680000}"/>
    <cellStyle name="Bemærk! 3 7 4 2 2" xfId="17930" xr:uid="{00000000-0005-0000-0000-000012680000}"/>
    <cellStyle name="Bemærk! 3 7 4 2 2 2" xfId="35881" xr:uid="{00000000-0005-0000-0000-000013680000}"/>
    <cellStyle name="Bemærk! 3 7 4 2 3" xfId="28880" xr:uid="{00000000-0005-0000-0000-000014680000}"/>
    <cellStyle name="Bemærk! 3 8" xfId="7955" xr:uid="{00000000-0005-0000-0000-000015680000}"/>
    <cellStyle name="Bemærk! 3 8 2" xfId="7956" xr:uid="{00000000-0005-0000-0000-000016680000}"/>
    <cellStyle name="Bemærk! 3 8 2 2" xfId="7957" xr:uid="{00000000-0005-0000-0000-000017680000}"/>
    <cellStyle name="Bemærk! 3 8 2 2 2" xfId="11091" xr:uid="{00000000-0005-0000-0000-000018680000}"/>
    <cellStyle name="Bemærk! 3 8 2 2 2 2" xfId="18863" xr:uid="{00000000-0005-0000-0000-000019680000}"/>
    <cellStyle name="Bemærk! 3 8 2 2 2 2 2" xfId="36814" xr:uid="{00000000-0005-0000-0000-00001A680000}"/>
    <cellStyle name="Bemærk! 3 8 2 2 2 3" xfId="29813" xr:uid="{00000000-0005-0000-0000-00001B680000}"/>
    <cellStyle name="Bemærk! 3 8 3" xfId="7958" xr:uid="{00000000-0005-0000-0000-00001C680000}"/>
    <cellStyle name="Bemærk! 3 8 3 2" xfId="7959" xr:uid="{00000000-0005-0000-0000-00001D680000}"/>
    <cellStyle name="Bemærk! 3 8 3 2 2" xfId="11703" xr:uid="{00000000-0005-0000-0000-00001E680000}"/>
    <cellStyle name="Bemærk! 3 8 3 2 2 2" xfId="19450" xr:uid="{00000000-0005-0000-0000-00001F680000}"/>
    <cellStyle name="Bemærk! 3 8 3 2 2 2 2" xfId="37401" xr:uid="{00000000-0005-0000-0000-000020680000}"/>
    <cellStyle name="Bemærk! 3 8 3 2 2 3" xfId="30400" xr:uid="{00000000-0005-0000-0000-000021680000}"/>
    <cellStyle name="Bemærk! 3 8 3 3" xfId="9584" xr:uid="{00000000-0005-0000-0000-000022680000}"/>
    <cellStyle name="Bemærk! 3 8 3 3 2" xfId="17369" xr:uid="{00000000-0005-0000-0000-000023680000}"/>
    <cellStyle name="Bemærk! 3 8 3 3 2 2" xfId="35320" xr:uid="{00000000-0005-0000-0000-000024680000}"/>
    <cellStyle name="Bemærk! 3 8 3 3 3" xfId="28319" xr:uid="{00000000-0005-0000-0000-000025680000}"/>
    <cellStyle name="Bemærk! 3 8 4" xfId="7960" xr:uid="{00000000-0005-0000-0000-000026680000}"/>
    <cellStyle name="Bemærk! 3 8 4 2" xfId="10368" xr:uid="{00000000-0005-0000-0000-000027680000}"/>
    <cellStyle name="Bemærk! 3 8 4 2 2" xfId="18149" xr:uid="{00000000-0005-0000-0000-000028680000}"/>
    <cellStyle name="Bemærk! 3 8 4 2 2 2" xfId="36100" xr:uid="{00000000-0005-0000-0000-000029680000}"/>
    <cellStyle name="Bemærk! 3 8 4 2 3" xfId="29099" xr:uid="{00000000-0005-0000-0000-00002A680000}"/>
    <cellStyle name="Bemærk! 3 9" xfId="7961" xr:uid="{00000000-0005-0000-0000-00002B680000}"/>
    <cellStyle name="Bemærk! 3 9 2" xfId="7962" xr:uid="{00000000-0005-0000-0000-00002C680000}"/>
    <cellStyle name="Bemærk! 3 9 2 2" xfId="10399" xr:uid="{00000000-0005-0000-0000-00002D680000}"/>
    <cellStyle name="Bemærk! 3 9 2 2 2" xfId="18171" xr:uid="{00000000-0005-0000-0000-00002E680000}"/>
    <cellStyle name="Bemærk! 3 9 2 2 2 2" xfId="36122" xr:uid="{00000000-0005-0000-0000-00002F680000}"/>
    <cellStyle name="Bemærk! 3 9 2 2 3" xfId="29121" xr:uid="{00000000-0005-0000-0000-000030680000}"/>
    <cellStyle name="Bemærk! 4" xfId="3063" xr:uid="{00000000-0005-0000-0000-000031680000}"/>
    <cellStyle name="Bemærk! 4 2" xfId="3064" xr:uid="{00000000-0005-0000-0000-000032680000}"/>
    <cellStyle name="Bemærk! 4 2 2" xfId="3065" xr:uid="{00000000-0005-0000-0000-000033680000}"/>
    <cellStyle name="Bemærk! 4 2 2 2" xfId="22423" xr:uid="{00000000-0005-0000-0000-000034680000}"/>
    <cellStyle name="Bemærk! 4 2 3" xfId="22422" xr:uid="{00000000-0005-0000-0000-000035680000}"/>
    <cellStyle name="Bemærk! 5" xfId="3066" xr:uid="{00000000-0005-0000-0000-000036680000}"/>
    <cellStyle name="Bemærk! 6" xfId="3067" xr:uid="{00000000-0005-0000-0000-000037680000}"/>
    <cellStyle name="Bemærk! 6 2" xfId="3068" xr:uid="{00000000-0005-0000-0000-000038680000}"/>
    <cellStyle name="Bemærk! 6 2 2" xfId="22425" xr:uid="{00000000-0005-0000-0000-000039680000}"/>
    <cellStyle name="Bemærk! 6 3" xfId="22424" xr:uid="{00000000-0005-0000-0000-00003A680000}"/>
    <cellStyle name="Beregning 2" xfId="7964" xr:uid="{00000000-0005-0000-0000-00003B680000}"/>
    <cellStyle name="Beregning 3" xfId="7965" xr:uid="{00000000-0005-0000-0000-00003C680000}"/>
    <cellStyle name="Beregning 4" xfId="7966" xr:uid="{00000000-0005-0000-0000-00003D680000}"/>
    <cellStyle name="Beregning 5" xfId="7967" xr:uid="{00000000-0005-0000-0000-00003E680000}"/>
    <cellStyle name="Beregning 5 2" xfId="11562" xr:uid="{00000000-0005-0000-0000-00003F680000}"/>
    <cellStyle name="Beregning 6" xfId="8277" xr:uid="{00000000-0005-0000-0000-000040680000}"/>
    <cellStyle name="Beregning 7" xfId="7963" xr:uid="{00000000-0005-0000-0000-000041680000}"/>
    <cellStyle name="Bold GHG Numbers (0.00)" xfId="2519" xr:uid="{00000000-0005-0000-0000-000042680000}"/>
    <cellStyle name="Bruger data" xfId="2610" xr:uid="{00000000-0005-0000-0000-000043680000}"/>
    <cellStyle name="C01_Main head" xfId="3069" xr:uid="{00000000-0005-0000-0000-000044680000}"/>
    <cellStyle name="C02_Column heads" xfId="3070" xr:uid="{00000000-0005-0000-0000-000045680000}"/>
    <cellStyle name="C03_Sub head bold" xfId="3071" xr:uid="{00000000-0005-0000-0000-000046680000}"/>
    <cellStyle name="C03a_Sub head" xfId="3072" xr:uid="{00000000-0005-0000-0000-000047680000}"/>
    <cellStyle name="C04_Total text white bold" xfId="3073" xr:uid="{00000000-0005-0000-0000-000048680000}"/>
    <cellStyle name="C04a_Total text black with rule" xfId="3074" xr:uid="{00000000-0005-0000-0000-000049680000}"/>
    <cellStyle name="C05_Main text" xfId="3075" xr:uid="{00000000-0005-0000-0000-00004A680000}"/>
    <cellStyle name="C06_Figs" xfId="3076" xr:uid="{00000000-0005-0000-0000-00004B680000}"/>
    <cellStyle name="C07_Figs 1 dec percent" xfId="3077" xr:uid="{00000000-0005-0000-0000-00004C680000}"/>
    <cellStyle name="C08_Figs 1 decimal" xfId="3078" xr:uid="{00000000-0005-0000-0000-00004D680000}"/>
    <cellStyle name="C09_Notes" xfId="3079" xr:uid="{00000000-0005-0000-0000-00004E680000}"/>
    <cellStyle name="Calcolo" xfId="28" xr:uid="{00000000-0005-0000-0000-00004F680000}"/>
    <cellStyle name="Calcolo 2" xfId="12618" xr:uid="{00000000-0005-0000-0000-000050680000}"/>
    <cellStyle name="Calculation" xfId="2530" builtinId="22" customBuiltin="1"/>
    <cellStyle name="Calculation 2" xfId="1533" xr:uid="{00000000-0005-0000-0000-000052680000}"/>
    <cellStyle name="Calculation 2 2" xfId="3081" xr:uid="{00000000-0005-0000-0000-000053680000}"/>
    <cellStyle name="Calculation 2 2 2" xfId="22427" xr:uid="{00000000-0005-0000-0000-000054680000}"/>
    <cellStyle name="Calculation 2 3" xfId="20501" xr:uid="{00000000-0005-0000-0000-000055680000}"/>
    <cellStyle name="Calculation 2 4" xfId="22426" xr:uid="{00000000-0005-0000-0000-000056680000}"/>
    <cellStyle name="Calculation 2 5" xfId="3080" xr:uid="{00000000-0005-0000-0000-000057680000}"/>
    <cellStyle name="Calculations" xfId="2611" xr:uid="{00000000-0005-0000-0000-000058680000}"/>
    <cellStyle name="Cella collegata" xfId="29" xr:uid="{00000000-0005-0000-0000-000059680000}"/>
    <cellStyle name="Cella da controllare" xfId="30" xr:uid="{00000000-0005-0000-0000-00005A680000}"/>
    <cellStyle name="Check Cell" xfId="2532" builtinId="23" customBuiltin="1"/>
    <cellStyle name="Check Cell 2" xfId="3082" xr:uid="{00000000-0005-0000-0000-00005C680000}"/>
    <cellStyle name="Colore 1" xfId="31" xr:uid="{00000000-0005-0000-0000-00005D680000}"/>
    <cellStyle name="Colore 2" xfId="32" xr:uid="{00000000-0005-0000-0000-00005E680000}"/>
    <cellStyle name="Colore 3" xfId="33" xr:uid="{00000000-0005-0000-0000-00005F680000}"/>
    <cellStyle name="Colore 4" xfId="34" xr:uid="{00000000-0005-0000-0000-000060680000}"/>
    <cellStyle name="Colore 5" xfId="35" xr:uid="{00000000-0005-0000-0000-000061680000}"/>
    <cellStyle name="Colore 6" xfId="36" xr:uid="{00000000-0005-0000-0000-000062680000}"/>
    <cellStyle name="Comma 10" xfId="3083" xr:uid="{00000000-0005-0000-0000-000063680000}"/>
    <cellStyle name="Comma 11" xfId="4131" xr:uid="{00000000-0005-0000-0000-000064680000}"/>
    <cellStyle name="Comma 11 2" xfId="23472" xr:uid="{00000000-0005-0000-0000-000065680000}"/>
    <cellStyle name="Comma 12" xfId="39376" xr:uid="{00000000-0005-0000-0000-000066680000}"/>
    <cellStyle name="Comma 2" xfId="3" xr:uid="{00000000-0005-0000-0000-000067680000}"/>
    <cellStyle name="Comma 2 10" xfId="21576" xr:uid="{00000000-0005-0000-0000-000068680000}"/>
    <cellStyle name="Comma 2 11" xfId="39377" xr:uid="{00000000-0005-0000-0000-000069680000}"/>
    <cellStyle name="Comma 2 2" xfId="39" xr:uid="{00000000-0005-0000-0000-00006A680000}"/>
    <cellStyle name="Comma 2 2 2" xfId="1647" xr:uid="{00000000-0005-0000-0000-00006B680000}"/>
    <cellStyle name="Comma 2 2 2 2" xfId="20568" xr:uid="{00000000-0005-0000-0000-00006C680000}"/>
    <cellStyle name="Comma 2 2 2 2 2" xfId="21531" xr:uid="{00000000-0005-0000-0000-00006D680000}"/>
    <cellStyle name="Comma 2 2 2 3" xfId="21505" xr:uid="{00000000-0005-0000-0000-00006E680000}"/>
    <cellStyle name="Comma 2 2 2 4" xfId="19512" xr:uid="{00000000-0005-0000-0000-00006F680000}"/>
    <cellStyle name="Comma 2 2 2 5" xfId="11856" xr:uid="{00000000-0005-0000-0000-000070680000}"/>
    <cellStyle name="Comma 2 2 3" xfId="12620" xr:uid="{00000000-0005-0000-0000-000071680000}"/>
    <cellStyle name="Comma 2 2 3 2" xfId="21504" xr:uid="{00000000-0005-0000-0000-000072680000}"/>
    <cellStyle name="Comma 2 2 3 3" xfId="30479" xr:uid="{00000000-0005-0000-0000-000073680000}"/>
    <cellStyle name="Comma 2 2 4" xfId="4133" xr:uid="{00000000-0005-0000-0000-000074680000}"/>
    <cellStyle name="Comma 2 2 4 2" xfId="23474" xr:uid="{00000000-0005-0000-0000-000075680000}"/>
    <cellStyle name="Comma 2 2 5" xfId="21577" xr:uid="{00000000-0005-0000-0000-000076680000}"/>
    <cellStyle name="Comma 2 2 6" xfId="39378" xr:uid="{00000000-0005-0000-0000-000077680000}"/>
    <cellStyle name="Comma 2 3" xfId="40" xr:uid="{00000000-0005-0000-0000-000078680000}"/>
    <cellStyle name="Comma 2 3 2" xfId="41" xr:uid="{00000000-0005-0000-0000-000079680000}"/>
    <cellStyle name="Comma 2 3 2 2" xfId="1649" xr:uid="{00000000-0005-0000-0000-00007A680000}"/>
    <cellStyle name="Comma 2 3 2 2 2" xfId="11858" xr:uid="{00000000-0005-0000-0000-00007B680000}"/>
    <cellStyle name="Comma 2 3 2 3" xfId="12622" xr:uid="{00000000-0005-0000-0000-00007C680000}"/>
    <cellStyle name="Comma 2 3 2 3 2" xfId="30481" xr:uid="{00000000-0005-0000-0000-00007D680000}"/>
    <cellStyle name="Comma 2 3 2 4" xfId="4135" xr:uid="{00000000-0005-0000-0000-00007E680000}"/>
    <cellStyle name="Comma 2 3 2 4 2" xfId="23476" xr:uid="{00000000-0005-0000-0000-00007F680000}"/>
    <cellStyle name="Comma 2 3 2 5" xfId="21579" xr:uid="{00000000-0005-0000-0000-000080680000}"/>
    <cellStyle name="Comma 2 3 2 6" xfId="39380" xr:uid="{00000000-0005-0000-0000-000081680000}"/>
    <cellStyle name="Comma 2 3 3" xfId="1648" xr:uid="{00000000-0005-0000-0000-000082680000}"/>
    <cellStyle name="Comma 2 3 3 2" xfId="20570" xr:uid="{00000000-0005-0000-0000-000083680000}"/>
    <cellStyle name="Comma 2 3 3 2 2" xfId="21533" xr:uid="{00000000-0005-0000-0000-000084680000}"/>
    <cellStyle name="Comma 2 3 3 3" xfId="21507" xr:uid="{00000000-0005-0000-0000-000085680000}"/>
    <cellStyle name="Comma 2 3 3 4" xfId="19514" xr:uid="{00000000-0005-0000-0000-000086680000}"/>
    <cellStyle name="Comma 2 3 3 5" xfId="11857" xr:uid="{00000000-0005-0000-0000-000087680000}"/>
    <cellStyle name="Comma 2 3 4" xfId="12621" xr:uid="{00000000-0005-0000-0000-000088680000}"/>
    <cellStyle name="Comma 2 3 4 2" xfId="21532" xr:uid="{00000000-0005-0000-0000-000089680000}"/>
    <cellStyle name="Comma 2 3 4 3" xfId="20569" xr:uid="{00000000-0005-0000-0000-00008A680000}"/>
    <cellStyle name="Comma 2 3 4 4" xfId="30480" xr:uid="{00000000-0005-0000-0000-00008B680000}"/>
    <cellStyle name="Comma 2 3 5" xfId="21506" xr:uid="{00000000-0005-0000-0000-00008C680000}"/>
    <cellStyle name="Comma 2 3 6" xfId="19513" xr:uid="{00000000-0005-0000-0000-00008D680000}"/>
    <cellStyle name="Comma 2 3 7" xfId="4134" xr:uid="{00000000-0005-0000-0000-00008E680000}"/>
    <cellStyle name="Comma 2 3 7 2" xfId="23475" xr:uid="{00000000-0005-0000-0000-00008F680000}"/>
    <cellStyle name="Comma 2 3 8" xfId="21578" xr:uid="{00000000-0005-0000-0000-000090680000}"/>
    <cellStyle name="Comma 2 3 9" xfId="39379" xr:uid="{00000000-0005-0000-0000-000091680000}"/>
    <cellStyle name="Comma 2 4" xfId="42" xr:uid="{00000000-0005-0000-0000-000092680000}"/>
    <cellStyle name="Comma 2 4 2" xfId="1650" xr:uid="{00000000-0005-0000-0000-000093680000}"/>
    <cellStyle name="Comma 2 4 2 2" xfId="2599" xr:uid="{00000000-0005-0000-0000-000094680000}"/>
    <cellStyle name="Comma 2 4 2 2 2" xfId="19497" xr:uid="{00000000-0005-0000-0000-000095680000}"/>
    <cellStyle name="Comma 2 4 2 2 2 2" xfId="37447" xr:uid="{00000000-0005-0000-0000-000096680000}"/>
    <cellStyle name="Comma 2 4 2 2 3" xfId="30446" xr:uid="{00000000-0005-0000-0000-000097680000}"/>
    <cellStyle name="Comma 2 4 2 3" xfId="12838" xr:uid="{00000000-0005-0000-0000-000098680000}"/>
    <cellStyle name="Comma 2 4 2 3 2" xfId="30798" xr:uid="{00000000-0005-0000-0000-000099680000}"/>
    <cellStyle name="Comma 2 4 2 4" xfId="21508" xr:uid="{00000000-0005-0000-0000-00009A680000}"/>
    <cellStyle name="Comma 2 4 2 5" xfId="4470" xr:uid="{00000000-0005-0000-0000-00009B680000}"/>
    <cellStyle name="Comma 2 4 2 5 2" xfId="23796" xr:uid="{00000000-0005-0000-0000-00009C680000}"/>
    <cellStyle name="Comma 2 4 2 6" xfId="21581" xr:uid="{00000000-0005-0000-0000-00009D680000}"/>
    <cellStyle name="Comma 2 4 2 7" xfId="39712" xr:uid="{00000000-0005-0000-0000-00009E680000}"/>
    <cellStyle name="Comma 2 4 2 8" xfId="39781" xr:uid="{00000000-0005-0000-0000-00009F680000}"/>
    <cellStyle name="Comma 2 4 2 9" xfId="40268" xr:uid="{00000000-0005-0000-0000-0000A0680000}"/>
    <cellStyle name="Comma 2 4 3" xfId="2517" xr:uid="{00000000-0005-0000-0000-0000A1680000}"/>
    <cellStyle name="Comma 2 4 3 2" xfId="19466" xr:uid="{00000000-0005-0000-0000-0000A2680000}"/>
    <cellStyle name="Comma 2 4 3 2 2" xfId="37416" xr:uid="{00000000-0005-0000-0000-0000A3680000}"/>
    <cellStyle name="Comma 2 4 3 3" xfId="30415" xr:uid="{00000000-0005-0000-0000-0000A4680000}"/>
    <cellStyle name="Comma 2 4 4" xfId="11859" xr:uid="{00000000-0005-0000-0000-0000A5680000}"/>
    <cellStyle name="Comma 2 4 5" xfId="12623" xr:uid="{00000000-0005-0000-0000-0000A6680000}"/>
    <cellStyle name="Comma 2 4 5 2" xfId="30482" xr:uid="{00000000-0005-0000-0000-0000A7680000}"/>
    <cellStyle name="Comma 2 4 6" xfId="4136" xr:uid="{00000000-0005-0000-0000-0000A8680000}"/>
    <cellStyle name="Comma 2 4 6 2" xfId="23477" xr:uid="{00000000-0005-0000-0000-0000A9680000}"/>
    <cellStyle name="Comma 2 4 7" xfId="21580" xr:uid="{00000000-0005-0000-0000-0000AA680000}"/>
    <cellStyle name="Comma 2 4 8" xfId="39381" xr:uid="{00000000-0005-0000-0000-0000AB680000}"/>
    <cellStyle name="Comma 2 5" xfId="38" xr:uid="{00000000-0005-0000-0000-0000AC680000}"/>
    <cellStyle name="Comma 2 5 2" xfId="2497" xr:uid="{00000000-0005-0000-0000-0000AD680000}"/>
    <cellStyle name="Comma 2 5 2 2" xfId="21509" xr:uid="{00000000-0005-0000-0000-0000AE680000}"/>
    <cellStyle name="Comma 2 5 3" xfId="19515" xr:uid="{00000000-0005-0000-0000-0000AF680000}"/>
    <cellStyle name="Comma 2 5 4" xfId="11855" xr:uid="{00000000-0005-0000-0000-0000B0680000}"/>
    <cellStyle name="Comma 2 6" xfId="1646" xr:uid="{00000000-0005-0000-0000-0000B1680000}"/>
    <cellStyle name="Comma 2 6 2" xfId="19517" xr:uid="{00000000-0005-0000-0000-0000B2680000}"/>
    <cellStyle name="Comma 2 6 2 2" xfId="37460" xr:uid="{00000000-0005-0000-0000-0000B3680000}"/>
    <cellStyle name="Comma 2 6 2 3" xfId="38415" xr:uid="{00000000-0005-0000-0000-0000B4680000}"/>
    <cellStyle name="Comma 2 6 3" xfId="19516" xr:uid="{00000000-0005-0000-0000-0000B5680000}"/>
    <cellStyle name="Comma 2 6 3 2" xfId="37459" xr:uid="{00000000-0005-0000-0000-0000B6680000}"/>
    <cellStyle name="Comma 2 6 4" xfId="30478" xr:uid="{00000000-0005-0000-0000-0000B7680000}"/>
    <cellStyle name="Comma 2 6 5" xfId="38414" xr:uid="{00000000-0005-0000-0000-0000B8680000}"/>
    <cellStyle name="Comma 2 7" xfId="21552" xr:uid="{00000000-0005-0000-0000-0000B9680000}"/>
    <cellStyle name="Comma 2 7 2" xfId="38403" xr:uid="{00000000-0005-0000-0000-0000BA680000}"/>
    <cellStyle name="Comma 2 7 3" xfId="39358" xr:uid="{00000000-0005-0000-0000-0000BB680000}"/>
    <cellStyle name="Comma 2 8" xfId="21503" xr:uid="{00000000-0005-0000-0000-0000BC680000}"/>
    <cellStyle name="Comma 2 9" xfId="4132" xr:uid="{00000000-0005-0000-0000-0000BD680000}"/>
    <cellStyle name="Comma 2 9 2" xfId="23473" xr:uid="{00000000-0005-0000-0000-0000BE680000}"/>
    <cellStyle name="Comma 3" xfId="5" xr:uid="{00000000-0005-0000-0000-0000BF680000}"/>
    <cellStyle name="Comma 3 2" xfId="43" xr:uid="{00000000-0005-0000-0000-0000C0680000}"/>
    <cellStyle name="Comma 3 2 2" xfId="2498" xr:uid="{00000000-0005-0000-0000-0000C1680000}"/>
    <cellStyle name="Comma 3 2 2 2" xfId="21512" xr:uid="{00000000-0005-0000-0000-0000C2680000}"/>
    <cellStyle name="Comma 3 2 2 3" xfId="19519" xr:uid="{00000000-0005-0000-0000-0000C3680000}"/>
    <cellStyle name="Comma 3 2 3" xfId="2572" xr:uid="{00000000-0005-0000-0000-0000C4680000}"/>
    <cellStyle name="Comma 3 2 3 2" xfId="21511" xr:uid="{00000000-0005-0000-0000-0000C5680000}"/>
    <cellStyle name="Comma 3 2 4" xfId="19518" xr:uid="{00000000-0005-0000-0000-0000C6680000}"/>
    <cellStyle name="Comma 3 2 5" xfId="4448" xr:uid="{00000000-0005-0000-0000-0000C7680000}"/>
    <cellStyle name="Comma 3 2 6" xfId="3084" xr:uid="{00000000-0005-0000-0000-0000C8680000}"/>
    <cellStyle name="Comma 3 3" xfId="1530" xr:uid="{00000000-0005-0000-0000-0000C9680000}"/>
    <cellStyle name="Comma 3 3 2" xfId="2600" xr:uid="{00000000-0005-0000-0000-0000CA680000}"/>
    <cellStyle name="Comma 3 3 2 2" xfId="21535" xr:uid="{00000000-0005-0000-0000-0000CB680000}"/>
    <cellStyle name="Comma 3 3 2 2 2" xfId="38391" xr:uid="{00000000-0005-0000-0000-0000CC680000}"/>
    <cellStyle name="Comma 3 3 2 2 3" xfId="39346" xr:uid="{00000000-0005-0000-0000-0000CD680000}"/>
    <cellStyle name="Comma 3 3 2 3" xfId="20572" xr:uid="{00000000-0005-0000-0000-0000CE680000}"/>
    <cellStyle name="Comma 3 3 2 3 2" xfId="38072" xr:uid="{00000000-0005-0000-0000-0000CF680000}"/>
    <cellStyle name="Comma 3 3 2 4" xfId="30799" xr:uid="{00000000-0005-0000-0000-0000D0680000}"/>
    <cellStyle name="Comma 3 3 2 5" xfId="39027" xr:uid="{00000000-0005-0000-0000-0000D1680000}"/>
    <cellStyle name="Comma 3 3 3" xfId="21513" xr:uid="{00000000-0005-0000-0000-0000D2680000}"/>
    <cellStyle name="Comma 3 3 3 2" xfId="38381" xr:uid="{00000000-0005-0000-0000-0000D3680000}"/>
    <cellStyle name="Comma 3 3 3 3" xfId="39336" xr:uid="{00000000-0005-0000-0000-0000D4680000}"/>
    <cellStyle name="Comma 3 3 4" xfId="19520" xr:uid="{00000000-0005-0000-0000-0000D5680000}"/>
    <cellStyle name="Comma 3 3 4 2" xfId="37461" xr:uid="{00000000-0005-0000-0000-0000D6680000}"/>
    <cellStyle name="Comma 3 3 5" xfId="23797" xr:uid="{00000000-0005-0000-0000-0000D7680000}"/>
    <cellStyle name="Comma 3 3 6" xfId="38416" xr:uid="{00000000-0005-0000-0000-0000D8680000}"/>
    <cellStyle name="Comma 3 3 7" xfId="39713" xr:uid="{00000000-0005-0000-0000-0000D9680000}"/>
    <cellStyle name="Comma 3 4" xfId="1651" xr:uid="{00000000-0005-0000-0000-0000DA680000}"/>
    <cellStyle name="Comma 3 4 2" xfId="21534" xr:uid="{00000000-0005-0000-0000-0000DB680000}"/>
    <cellStyle name="Comma 3 4 3" xfId="20571" xr:uid="{00000000-0005-0000-0000-0000DC680000}"/>
    <cellStyle name="Comma 3 4 4" xfId="30483" xr:uid="{00000000-0005-0000-0000-0000DD680000}"/>
    <cellStyle name="Comma 3 5" xfId="21554" xr:uid="{00000000-0005-0000-0000-0000DE680000}"/>
    <cellStyle name="Comma 3 5 2" xfId="38405" xr:uid="{00000000-0005-0000-0000-0000DF680000}"/>
    <cellStyle name="Comma 3 5 3" xfId="39360" xr:uid="{00000000-0005-0000-0000-0000E0680000}"/>
    <cellStyle name="Comma 3 6" xfId="21510" xr:uid="{00000000-0005-0000-0000-0000E1680000}"/>
    <cellStyle name="Comma 3 7" xfId="4137" xr:uid="{00000000-0005-0000-0000-0000E2680000}"/>
    <cellStyle name="Comma 3 7 2" xfId="23478" xr:uid="{00000000-0005-0000-0000-0000E3680000}"/>
    <cellStyle name="Comma 3 8" xfId="21582" xr:uid="{00000000-0005-0000-0000-0000E4680000}"/>
    <cellStyle name="Comma 3 9" xfId="39382" xr:uid="{00000000-0005-0000-0000-0000E5680000}"/>
    <cellStyle name="Comma 4" xfId="44" xr:uid="{00000000-0005-0000-0000-0000E6680000}"/>
    <cellStyle name="Comma 4 2" xfId="1652" xr:uid="{00000000-0005-0000-0000-0000E7680000}"/>
    <cellStyle name="Comma 4 2 2" xfId="2601" xr:uid="{00000000-0005-0000-0000-0000E8680000}"/>
    <cellStyle name="Comma 4 2 2 2" xfId="21516" xr:uid="{00000000-0005-0000-0000-0000E9680000}"/>
    <cellStyle name="Comma 4 2 2 3" xfId="19523" xr:uid="{00000000-0005-0000-0000-0000EA680000}"/>
    <cellStyle name="Comma 4 2 3" xfId="21515" xr:uid="{00000000-0005-0000-0000-0000EB680000}"/>
    <cellStyle name="Comma 4 2 4" xfId="19522" xr:uid="{00000000-0005-0000-0000-0000EC680000}"/>
    <cellStyle name="Comma 4 3" xfId="2516" xr:uid="{00000000-0005-0000-0000-0000ED680000}"/>
    <cellStyle name="Comma 4 3 2" xfId="20574" xr:uid="{00000000-0005-0000-0000-0000EE680000}"/>
    <cellStyle name="Comma 4 3 2 2" xfId="21537" xr:uid="{00000000-0005-0000-0000-0000EF680000}"/>
    <cellStyle name="Comma 4 3 2 2 2" xfId="38392" xr:uid="{00000000-0005-0000-0000-0000F0680000}"/>
    <cellStyle name="Comma 4 3 2 2 3" xfId="39347" xr:uid="{00000000-0005-0000-0000-0000F1680000}"/>
    <cellStyle name="Comma 4 3 2 3" xfId="38073" xr:uid="{00000000-0005-0000-0000-0000F2680000}"/>
    <cellStyle name="Comma 4 3 2 4" xfId="39028" xr:uid="{00000000-0005-0000-0000-0000F3680000}"/>
    <cellStyle name="Comma 4 3 3" xfId="21517" xr:uid="{00000000-0005-0000-0000-0000F4680000}"/>
    <cellStyle name="Comma 4 3 3 2" xfId="38382" xr:uid="{00000000-0005-0000-0000-0000F5680000}"/>
    <cellStyle name="Comma 4 3 3 3" xfId="39337" xr:uid="{00000000-0005-0000-0000-0000F6680000}"/>
    <cellStyle name="Comma 4 3 4" xfId="19524" xr:uid="{00000000-0005-0000-0000-0000F7680000}"/>
    <cellStyle name="Comma 4 3 4 2" xfId="37462" xr:uid="{00000000-0005-0000-0000-0000F8680000}"/>
    <cellStyle name="Comma 4 3 5" xfId="38417" xr:uid="{00000000-0005-0000-0000-0000F9680000}"/>
    <cellStyle name="Comma 4 3 6" xfId="11860" xr:uid="{00000000-0005-0000-0000-0000FA680000}"/>
    <cellStyle name="Comma 4 4" xfId="12624" xr:uid="{00000000-0005-0000-0000-0000FB680000}"/>
    <cellStyle name="Comma 4 4 2" xfId="20575" xr:uid="{00000000-0005-0000-0000-0000FC680000}"/>
    <cellStyle name="Comma 4 4 2 2" xfId="21538" xr:uid="{00000000-0005-0000-0000-0000FD680000}"/>
    <cellStyle name="Comma 4 4 3" xfId="21518" xr:uid="{00000000-0005-0000-0000-0000FE680000}"/>
    <cellStyle name="Comma 4 4 4" xfId="19525" xr:uid="{00000000-0005-0000-0000-0000FF680000}"/>
    <cellStyle name="Comma 4 5" xfId="20573" xr:uid="{00000000-0005-0000-0000-000000690000}"/>
    <cellStyle name="Comma 4 5 2" xfId="21536" xr:uid="{00000000-0005-0000-0000-000001690000}"/>
    <cellStyle name="Comma 4 6" xfId="21514" xr:uid="{00000000-0005-0000-0000-000002690000}"/>
    <cellStyle name="Comma 4 7" xfId="19521" xr:uid="{00000000-0005-0000-0000-000003690000}"/>
    <cellStyle name="Comma 4 8" xfId="21583" xr:uid="{00000000-0005-0000-0000-000004690000}"/>
    <cellStyle name="Comma 4 9" xfId="2612" xr:uid="{00000000-0005-0000-0000-000005690000}"/>
    <cellStyle name="Comma 5" xfId="1653" xr:uid="{00000000-0005-0000-0000-000006690000}"/>
    <cellStyle name="Comma 5 2" xfId="3085" xr:uid="{00000000-0005-0000-0000-000007690000}"/>
    <cellStyle name="Comma 5 2 2" xfId="21539" xr:uid="{00000000-0005-0000-0000-000008690000}"/>
    <cellStyle name="Comma 5 2 3" xfId="20576" xr:uid="{00000000-0005-0000-0000-000009690000}"/>
    <cellStyle name="Comma 5 2 4" xfId="19459" xr:uid="{00000000-0005-0000-0000-00000A690000}"/>
    <cellStyle name="Comma 5 2 4 2" xfId="37410" xr:uid="{00000000-0005-0000-0000-00000B690000}"/>
    <cellStyle name="Comma 5 2 5" xfId="22428" xr:uid="{00000000-0005-0000-0000-00000C690000}"/>
    <cellStyle name="Comma 5 3" xfId="21519" xr:uid="{00000000-0005-0000-0000-00000D690000}"/>
    <cellStyle name="Comma 5 4" xfId="19526" xr:uid="{00000000-0005-0000-0000-00000E690000}"/>
    <cellStyle name="Comma 5 5" xfId="11739" xr:uid="{00000000-0005-0000-0000-00000F690000}"/>
    <cellStyle name="Comma 5 5 2" xfId="30409" xr:uid="{00000000-0005-0000-0000-000010690000}"/>
    <cellStyle name="Comma 5 6" xfId="21584" xr:uid="{00000000-0005-0000-0000-000011690000}"/>
    <cellStyle name="Comma 6" xfId="45" xr:uid="{00000000-0005-0000-0000-000012690000}"/>
    <cellStyle name="Comma 6 2" xfId="1654" xr:uid="{00000000-0005-0000-0000-000013690000}"/>
    <cellStyle name="Comma 6 2 2" xfId="21540" xr:uid="{00000000-0005-0000-0000-000014690000}"/>
    <cellStyle name="Comma 6 2 3" xfId="20577" xr:uid="{00000000-0005-0000-0000-000015690000}"/>
    <cellStyle name="Comma 6 2 4" xfId="3086" xr:uid="{00000000-0005-0000-0000-000016690000}"/>
    <cellStyle name="Comma 6 3" xfId="21520" xr:uid="{00000000-0005-0000-0000-000017690000}"/>
    <cellStyle name="Comma 6 4" xfId="11861" xr:uid="{00000000-0005-0000-0000-000018690000}"/>
    <cellStyle name="Comma 6 5" xfId="21585" xr:uid="{00000000-0005-0000-0000-000019690000}"/>
    <cellStyle name="Comma 7" xfId="3087" xr:uid="{00000000-0005-0000-0000-00001A690000}"/>
    <cellStyle name="Comma 7 2" xfId="21502" xr:uid="{00000000-0005-0000-0000-00001B690000}"/>
    <cellStyle name="Comma 7 2 2" xfId="21549" xr:uid="{00000000-0005-0000-0000-00001C690000}"/>
    <cellStyle name="Comma 7 2 2 2" xfId="38400" xr:uid="{00000000-0005-0000-0000-00001D690000}"/>
    <cellStyle name="Comma 7 2 2 3" xfId="39355" xr:uid="{00000000-0005-0000-0000-00001E690000}"/>
    <cellStyle name="Comma 7 2 3" xfId="38380" xr:uid="{00000000-0005-0000-0000-00001F690000}"/>
    <cellStyle name="Comma 7 2 4" xfId="39335" xr:uid="{00000000-0005-0000-0000-000020690000}"/>
    <cellStyle name="Comma 7 3" xfId="21530" xr:uid="{00000000-0005-0000-0000-000021690000}"/>
    <cellStyle name="Comma 7 3 2" xfId="38390" xr:uid="{00000000-0005-0000-0000-000022690000}"/>
    <cellStyle name="Comma 7 3 3" xfId="39345" xr:uid="{00000000-0005-0000-0000-000023690000}"/>
    <cellStyle name="Comma 7 4" xfId="20500" xr:uid="{00000000-0005-0000-0000-000024690000}"/>
    <cellStyle name="Comma 7 4 2" xfId="38011" xr:uid="{00000000-0005-0000-0000-000025690000}"/>
    <cellStyle name="Comma 7 5" xfId="12619" xr:uid="{00000000-0005-0000-0000-000026690000}"/>
    <cellStyle name="Comma 7 5 2" xfId="30477" xr:uid="{00000000-0005-0000-0000-000027690000}"/>
    <cellStyle name="Comma 7 6" xfId="38966" xr:uid="{00000000-0005-0000-0000-000028690000}"/>
    <cellStyle name="Comma 8" xfId="3088" xr:uid="{00000000-0005-0000-0000-000029690000}"/>
    <cellStyle name="Comma 9" xfId="3089" xr:uid="{00000000-0005-0000-0000-00002A690000}"/>
    <cellStyle name="Comma 9 2" xfId="3090" xr:uid="{00000000-0005-0000-0000-00002B690000}"/>
    <cellStyle name="Comma 9 2 2" xfId="3091" xr:uid="{00000000-0005-0000-0000-00002C690000}"/>
    <cellStyle name="Comma 9 2 2 2" xfId="3092" xr:uid="{00000000-0005-0000-0000-00002D690000}"/>
    <cellStyle name="Comma 9 2 2 2 2" xfId="22432" xr:uid="{00000000-0005-0000-0000-00002E690000}"/>
    <cellStyle name="Comma 9 2 2 3" xfId="22431" xr:uid="{00000000-0005-0000-0000-00002F690000}"/>
    <cellStyle name="Comma 9 2 3" xfId="3093" xr:uid="{00000000-0005-0000-0000-000030690000}"/>
    <cellStyle name="Comma 9 2 3 2" xfId="3094" xr:uid="{00000000-0005-0000-0000-000031690000}"/>
    <cellStyle name="Comma 9 2 3 2 2" xfId="22434" xr:uid="{00000000-0005-0000-0000-000032690000}"/>
    <cellStyle name="Comma 9 2 3 3" xfId="22433" xr:uid="{00000000-0005-0000-0000-000033690000}"/>
    <cellStyle name="Comma 9 2 4" xfId="3095" xr:uid="{00000000-0005-0000-0000-000034690000}"/>
    <cellStyle name="Comma 9 2 4 2" xfId="22435" xr:uid="{00000000-0005-0000-0000-000035690000}"/>
    <cellStyle name="Comma 9 2 5" xfId="22430" xr:uid="{00000000-0005-0000-0000-000036690000}"/>
    <cellStyle name="Comma 9 3" xfId="3096" xr:uid="{00000000-0005-0000-0000-000037690000}"/>
    <cellStyle name="Comma 9 3 2" xfId="3097" xr:uid="{00000000-0005-0000-0000-000038690000}"/>
    <cellStyle name="Comma 9 3 2 2" xfId="22437" xr:uid="{00000000-0005-0000-0000-000039690000}"/>
    <cellStyle name="Comma 9 3 3" xfId="22436" xr:uid="{00000000-0005-0000-0000-00003A690000}"/>
    <cellStyle name="Comma 9 4" xfId="3098" xr:uid="{00000000-0005-0000-0000-00003B690000}"/>
    <cellStyle name="Comma 9 4 2" xfId="3099" xr:uid="{00000000-0005-0000-0000-00003C690000}"/>
    <cellStyle name="Comma 9 4 2 2" xfId="22439" xr:uid="{00000000-0005-0000-0000-00003D690000}"/>
    <cellStyle name="Comma 9 4 3" xfId="22438" xr:uid="{00000000-0005-0000-0000-00003E690000}"/>
    <cellStyle name="Comma 9 5" xfId="3100" xr:uid="{00000000-0005-0000-0000-00003F690000}"/>
    <cellStyle name="Comma 9 5 2" xfId="3101" xr:uid="{00000000-0005-0000-0000-000040690000}"/>
    <cellStyle name="Comma 9 5 2 2" xfId="22441" xr:uid="{00000000-0005-0000-0000-000041690000}"/>
    <cellStyle name="Comma 9 5 3" xfId="22440" xr:uid="{00000000-0005-0000-0000-000042690000}"/>
    <cellStyle name="Comma 9 6" xfId="3102" xr:uid="{00000000-0005-0000-0000-000043690000}"/>
    <cellStyle name="Comma 9 6 2" xfId="22442" xr:uid="{00000000-0005-0000-0000-000044690000}"/>
    <cellStyle name="Comma 9 7" xfId="22429" xr:uid="{00000000-0005-0000-0000-000045690000}"/>
    <cellStyle name="Comma0" xfId="7968" xr:uid="{00000000-0005-0000-0000-000046690000}"/>
    <cellStyle name="Comma0 - Type3" xfId="46" xr:uid="{00000000-0005-0000-0000-000047690000}"/>
    <cellStyle name="Comma0 - Typografi1" xfId="7969" xr:uid="{00000000-0005-0000-0000-000048690000}"/>
    <cellStyle name="Comma0 - Typografi1 2" xfId="7970" xr:uid="{00000000-0005-0000-0000-000049690000}"/>
    <cellStyle name="Comma0 - Typografi1 2 2" xfId="7971" xr:uid="{00000000-0005-0000-0000-00004A690000}"/>
    <cellStyle name="Comma0 - Typografi1 2 2 2" xfId="11746" xr:uid="{00000000-0005-0000-0000-00004B690000}"/>
    <cellStyle name="Comma0 - Typografi1 2 3" xfId="11745" xr:uid="{00000000-0005-0000-0000-00004C690000}"/>
    <cellStyle name="Comma0 - Typografi1 3" xfId="7972" xr:uid="{00000000-0005-0000-0000-00004D690000}"/>
    <cellStyle name="Comma0 - Typografi1 3 2" xfId="11747" xr:uid="{00000000-0005-0000-0000-00004E690000}"/>
    <cellStyle name="Comma0 - Typografi1 4" xfId="7973" xr:uid="{00000000-0005-0000-0000-00004F690000}"/>
    <cellStyle name="Comma0 - Typografi1 4 2" xfId="11748" xr:uid="{00000000-0005-0000-0000-000050690000}"/>
    <cellStyle name="Comma0 - Typografi1 5" xfId="11744" xr:uid="{00000000-0005-0000-0000-000051690000}"/>
    <cellStyle name="Comma0 10" xfId="11720" xr:uid="{00000000-0005-0000-0000-000052690000}"/>
    <cellStyle name="Comma0 11" xfId="11728" xr:uid="{00000000-0005-0000-0000-000053690000}"/>
    <cellStyle name="Comma0 12" xfId="11712" xr:uid="{00000000-0005-0000-0000-000054690000}"/>
    <cellStyle name="Comma0 13" xfId="8981" xr:uid="{00000000-0005-0000-0000-000055690000}"/>
    <cellStyle name="Comma0 14" xfId="11721" xr:uid="{00000000-0005-0000-0000-000056690000}"/>
    <cellStyle name="Comma0 15" xfId="11711" xr:uid="{00000000-0005-0000-0000-000057690000}"/>
    <cellStyle name="Comma0 16" xfId="11717" xr:uid="{00000000-0005-0000-0000-000058690000}"/>
    <cellStyle name="Comma0 2" xfId="10376" xr:uid="{00000000-0005-0000-0000-000059690000}"/>
    <cellStyle name="Comma0 3" xfId="11722" xr:uid="{00000000-0005-0000-0000-00005A690000}"/>
    <cellStyle name="Comma0 4" xfId="11727" xr:uid="{00000000-0005-0000-0000-00005B690000}"/>
    <cellStyle name="Comma0 5" xfId="11724" xr:uid="{00000000-0005-0000-0000-00005C690000}"/>
    <cellStyle name="Comma0 6" xfId="11708" xr:uid="{00000000-0005-0000-0000-00005D690000}"/>
    <cellStyle name="Comma0 7" xfId="11718" xr:uid="{00000000-0005-0000-0000-00005E690000}"/>
    <cellStyle name="Comma0 8" xfId="11716" xr:uid="{00000000-0005-0000-0000-00005F690000}"/>
    <cellStyle name="Comma0 9" xfId="11732" xr:uid="{00000000-0005-0000-0000-000060690000}"/>
    <cellStyle name="Comma1 - Typografi1" xfId="7974" xr:uid="{00000000-0005-0000-0000-000061690000}"/>
    <cellStyle name="Currency0" xfId="7975" xr:uid="{00000000-0005-0000-0000-000062690000}"/>
    <cellStyle name="Currency0 2" xfId="10377" xr:uid="{00000000-0005-0000-0000-000063690000}"/>
    <cellStyle name="CustomizationCells" xfId="47" xr:uid="{00000000-0005-0000-0000-000064690000}"/>
    <cellStyle name="CustomizationCells 2" xfId="12625" xr:uid="{00000000-0005-0000-0000-000065690000}"/>
    <cellStyle name="CustomizationCells 3" xfId="20471" xr:uid="{00000000-0005-0000-0000-000066690000}"/>
    <cellStyle name="Date" xfId="7976" xr:uid="{00000000-0005-0000-0000-000067690000}"/>
    <cellStyle name="Date - Typografi3" xfId="7977" xr:uid="{00000000-0005-0000-0000-000068690000}"/>
    <cellStyle name="Date 10" xfId="11730" xr:uid="{00000000-0005-0000-0000-000069690000}"/>
    <cellStyle name="Date 11" xfId="11715" xr:uid="{00000000-0005-0000-0000-00006A690000}"/>
    <cellStyle name="Date 12" xfId="11713" xr:uid="{00000000-0005-0000-0000-00006B690000}"/>
    <cellStyle name="Date 13" xfId="11710" xr:uid="{00000000-0005-0000-0000-00006C690000}"/>
    <cellStyle name="Date 14" xfId="11729" xr:uid="{00000000-0005-0000-0000-00006D690000}"/>
    <cellStyle name="Date 15" xfId="11719" xr:uid="{00000000-0005-0000-0000-00006E690000}"/>
    <cellStyle name="Date 16" xfId="11726" xr:uid="{00000000-0005-0000-0000-00006F690000}"/>
    <cellStyle name="Date 2" xfId="10378" xr:uid="{00000000-0005-0000-0000-000070690000}"/>
    <cellStyle name="Date 3" xfId="11723" xr:uid="{00000000-0005-0000-0000-000071690000}"/>
    <cellStyle name="Date 4" xfId="11707" xr:uid="{00000000-0005-0000-0000-000072690000}"/>
    <cellStyle name="Date 5" xfId="11725" xr:uid="{00000000-0005-0000-0000-000073690000}"/>
    <cellStyle name="Date 6" xfId="11709" xr:uid="{00000000-0005-0000-0000-000074690000}"/>
    <cellStyle name="Date 7" xfId="11733" xr:uid="{00000000-0005-0000-0000-000075690000}"/>
    <cellStyle name="Date 8" xfId="11714" xr:uid="{00000000-0005-0000-0000-000076690000}"/>
    <cellStyle name="Date 9" xfId="11731" xr:uid="{00000000-0005-0000-0000-000077690000}"/>
    <cellStyle name="Euro" xfId="48" xr:uid="{00000000-0005-0000-0000-000078690000}"/>
    <cellStyle name="Euro 10" xfId="49" xr:uid="{00000000-0005-0000-0000-000079690000}"/>
    <cellStyle name="Euro 10 2" xfId="50" xr:uid="{00000000-0005-0000-0000-00007A690000}"/>
    <cellStyle name="Euro 10 2 2" xfId="1655" xr:uid="{00000000-0005-0000-0000-00007B690000}"/>
    <cellStyle name="Euro 10 3" xfId="51" xr:uid="{00000000-0005-0000-0000-00007C690000}"/>
    <cellStyle name="Euro 10 3 2" xfId="52" xr:uid="{00000000-0005-0000-0000-00007D690000}"/>
    <cellStyle name="Euro 10 3 3" xfId="19528" xr:uid="{00000000-0005-0000-0000-00007E690000}"/>
    <cellStyle name="Euro 10 3 3 2" xfId="20579" xr:uid="{00000000-0005-0000-0000-00007F690000}"/>
    <cellStyle name="Euro 10 3 4" xfId="20578" xr:uid="{00000000-0005-0000-0000-000080690000}"/>
    <cellStyle name="Euro 10 3 5" xfId="19527" xr:uid="{00000000-0005-0000-0000-000081690000}"/>
    <cellStyle name="Euro 10 4" xfId="53" xr:uid="{00000000-0005-0000-0000-000082690000}"/>
    <cellStyle name="Euro 10 4 2" xfId="1656" xr:uid="{00000000-0005-0000-0000-000083690000}"/>
    <cellStyle name="Euro 10 4 2 2" xfId="20581" xr:uid="{00000000-0005-0000-0000-000084690000}"/>
    <cellStyle name="Euro 10 4 3" xfId="20580" xr:uid="{00000000-0005-0000-0000-000085690000}"/>
    <cellStyle name="Euro 10 4 4" xfId="19529" xr:uid="{00000000-0005-0000-0000-000086690000}"/>
    <cellStyle name="Euro 10 4 5" xfId="11862" xr:uid="{00000000-0005-0000-0000-000087690000}"/>
    <cellStyle name="Euro 10 4 6" xfId="2613" xr:uid="{00000000-0005-0000-0000-000088690000}"/>
    <cellStyle name="Euro 10 5" xfId="54" xr:uid="{00000000-0005-0000-0000-000089690000}"/>
    <cellStyle name="Euro 10 5 2" xfId="11863" xr:uid="{00000000-0005-0000-0000-00008A690000}"/>
    <cellStyle name="Euro 10 6" xfId="1657" xr:uid="{00000000-0005-0000-0000-00008B690000}"/>
    <cellStyle name="Euro 10 6 2" xfId="21586" xr:uid="{00000000-0005-0000-0000-00008C690000}"/>
    <cellStyle name="Euro 11" xfId="55" xr:uid="{00000000-0005-0000-0000-00008D690000}"/>
    <cellStyle name="Euro 11 2" xfId="56" xr:uid="{00000000-0005-0000-0000-00008E690000}"/>
    <cellStyle name="Euro 11 2 2" xfId="1658" xr:uid="{00000000-0005-0000-0000-00008F690000}"/>
    <cellStyle name="Euro 11 3" xfId="57" xr:uid="{00000000-0005-0000-0000-000090690000}"/>
    <cellStyle name="Euro 11 3 2" xfId="58" xr:uid="{00000000-0005-0000-0000-000091690000}"/>
    <cellStyle name="Euro 11 3 3" xfId="19531" xr:uid="{00000000-0005-0000-0000-000092690000}"/>
    <cellStyle name="Euro 11 3 3 2" xfId="20583" xr:uid="{00000000-0005-0000-0000-000093690000}"/>
    <cellStyle name="Euro 11 3 4" xfId="20582" xr:uid="{00000000-0005-0000-0000-000094690000}"/>
    <cellStyle name="Euro 11 3 5" xfId="19530" xr:uid="{00000000-0005-0000-0000-000095690000}"/>
    <cellStyle name="Euro 11 4" xfId="59" xr:uid="{00000000-0005-0000-0000-000096690000}"/>
    <cellStyle name="Euro 11 4 2" xfId="1659" xr:uid="{00000000-0005-0000-0000-000097690000}"/>
    <cellStyle name="Euro 11 4 2 2" xfId="20585" xr:uid="{00000000-0005-0000-0000-000098690000}"/>
    <cellStyle name="Euro 11 4 3" xfId="20584" xr:uid="{00000000-0005-0000-0000-000099690000}"/>
    <cellStyle name="Euro 11 4 4" xfId="19532" xr:uid="{00000000-0005-0000-0000-00009A690000}"/>
    <cellStyle name="Euro 11 4 5" xfId="11864" xr:uid="{00000000-0005-0000-0000-00009B690000}"/>
    <cellStyle name="Euro 11 4 6" xfId="2614" xr:uid="{00000000-0005-0000-0000-00009C690000}"/>
    <cellStyle name="Euro 11 5" xfId="60" xr:uid="{00000000-0005-0000-0000-00009D690000}"/>
    <cellStyle name="Euro 11 5 2" xfId="11865" xr:uid="{00000000-0005-0000-0000-00009E690000}"/>
    <cellStyle name="Euro 11 6" xfId="1660" xr:uid="{00000000-0005-0000-0000-00009F690000}"/>
    <cellStyle name="Euro 11 6 2" xfId="21587" xr:uid="{00000000-0005-0000-0000-0000A0690000}"/>
    <cellStyle name="Euro 12" xfId="61" xr:uid="{00000000-0005-0000-0000-0000A1690000}"/>
    <cellStyle name="Euro 12 2" xfId="62" xr:uid="{00000000-0005-0000-0000-0000A2690000}"/>
    <cellStyle name="Euro 12 2 2" xfId="1661" xr:uid="{00000000-0005-0000-0000-0000A3690000}"/>
    <cellStyle name="Euro 12 3" xfId="63" xr:uid="{00000000-0005-0000-0000-0000A4690000}"/>
    <cellStyle name="Euro 12 3 2" xfId="64" xr:uid="{00000000-0005-0000-0000-0000A5690000}"/>
    <cellStyle name="Euro 12 3 3" xfId="19534" xr:uid="{00000000-0005-0000-0000-0000A6690000}"/>
    <cellStyle name="Euro 12 3 3 2" xfId="20587" xr:uid="{00000000-0005-0000-0000-0000A7690000}"/>
    <cellStyle name="Euro 12 3 4" xfId="20586" xr:uid="{00000000-0005-0000-0000-0000A8690000}"/>
    <cellStyle name="Euro 12 3 5" xfId="19533" xr:uid="{00000000-0005-0000-0000-0000A9690000}"/>
    <cellStyle name="Euro 12 4" xfId="65" xr:uid="{00000000-0005-0000-0000-0000AA690000}"/>
    <cellStyle name="Euro 12 4 2" xfId="1662" xr:uid="{00000000-0005-0000-0000-0000AB690000}"/>
    <cellStyle name="Euro 12 4 2 2" xfId="20589" xr:uid="{00000000-0005-0000-0000-0000AC690000}"/>
    <cellStyle name="Euro 12 4 3" xfId="20588" xr:uid="{00000000-0005-0000-0000-0000AD690000}"/>
    <cellStyle name="Euro 12 4 4" xfId="19535" xr:uid="{00000000-0005-0000-0000-0000AE690000}"/>
    <cellStyle name="Euro 12 4 5" xfId="11866" xr:uid="{00000000-0005-0000-0000-0000AF690000}"/>
    <cellStyle name="Euro 12 4 6" xfId="2615" xr:uid="{00000000-0005-0000-0000-0000B0690000}"/>
    <cellStyle name="Euro 12 5" xfId="66" xr:uid="{00000000-0005-0000-0000-0000B1690000}"/>
    <cellStyle name="Euro 12 5 2" xfId="11867" xr:uid="{00000000-0005-0000-0000-0000B2690000}"/>
    <cellStyle name="Euro 12 6" xfId="1663" xr:uid="{00000000-0005-0000-0000-0000B3690000}"/>
    <cellStyle name="Euro 12 6 2" xfId="21588" xr:uid="{00000000-0005-0000-0000-0000B4690000}"/>
    <cellStyle name="Euro 13" xfId="67" xr:uid="{00000000-0005-0000-0000-0000B5690000}"/>
    <cellStyle name="Euro 13 2" xfId="68" xr:uid="{00000000-0005-0000-0000-0000B6690000}"/>
    <cellStyle name="Euro 13 2 2" xfId="1664" xr:uid="{00000000-0005-0000-0000-0000B7690000}"/>
    <cellStyle name="Euro 13 3" xfId="69" xr:uid="{00000000-0005-0000-0000-0000B8690000}"/>
    <cellStyle name="Euro 13 3 2" xfId="70" xr:uid="{00000000-0005-0000-0000-0000B9690000}"/>
    <cellStyle name="Euro 13 3 3" xfId="19537" xr:uid="{00000000-0005-0000-0000-0000BA690000}"/>
    <cellStyle name="Euro 13 3 3 2" xfId="20591" xr:uid="{00000000-0005-0000-0000-0000BB690000}"/>
    <cellStyle name="Euro 13 3 4" xfId="20590" xr:uid="{00000000-0005-0000-0000-0000BC690000}"/>
    <cellStyle name="Euro 13 3 5" xfId="19536" xr:uid="{00000000-0005-0000-0000-0000BD690000}"/>
    <cellStyle name="Euro 13 4" xfId="71" xr:uid="{00000000-0005-0000-0000-0000BE690000}"/>
    <cellStyle name="Euro 13 4 2" xfId="1665" xr:uid="{00000000-0005-0000-0000-0000BF690000}"/>
    <cellStyle name="Euro 13 4 2 2" xfId="20593" xr:uid="{00000000-0005-0000-0000-0000C0690000}"/>
    <cellStyle name="Euro 13 4 3" xfId="20592" xr:uid="{00000000-0005-0000-0000-0000C1690000}"/>
    <cellStyle name="Euro 13 4 4" xfId="19538" xr:uid="{00000000-0005-0000-0000-0000C2690000}"/>
    <cellStyle name="Euro 13 4 5" xfId="11868" xr:uid="{00000000-0005-0000-0000-0000C3690000}"/>
    <cellStyle name="Euro 13 4 6" xfId="2616" xr:uid="{00000000-0005-0000-0000-0000C4690000}"/>
    <cellStyle name="Euro 13 5" xfId="72" xr:uid="{00000000-0005-0000-0000-0000C5690000}"/>
    <cellStyle name="Euro 13 5 2" xfId="11869" xr:uid="{00000000-0005-0000-0000-0000C6690000}"/>
    <cellStyle name="Euro 13 6" xfId="1666" xr:uid="{00000000-0005-0000-0000-0000C7690000}"/>
    <cellStyle name="Euro 13 6 2" xfId="21589" xr:uid="{00000000-0005-0000-0000-0000C8690000}"/>
    <cellStyle name="Euro 14" xfId="73" xr:uid="{00000000-0005-0000-0000-0000C9690000}"/>
    <cellStyle name="Euro 14 2" xfId="74" xr:uid="{00000000-0005-0000-0000-0000CA690000}"/>
    <cellStyle name="Euro 14 2 2" xfId="1667" xr:uid="{00000000-0005-0000-0000-0000CB690000}"/>
    <cellStyle name="Euro 14 3" xfId="75" xr:uid="{00000000-0005-0000-0000-0000CC690000}"/>
    <cellStyle name="Euro 14 3 2" xfId="76" xr:uid="{00000000-0005-0000-0000-0000CD690000}"/>
    <cellStyle name="Euro 14 3 3" xfId="19541" xr:uid="{00000000-0005-0000-0000-0000CE690000}"/>
    <cellStyle name="Euro 14 3 3 2" xfId="20595" xr:uid="{00000000-0005-0000-0000-0000CF690000}"/>
    <cellStyle name="Euro 14 3 4" xfId="20594" xr:uid="{00000000-0005-0000-0000-0000D0690000}"/>
    <cellStyle name="Euro 14 3 5" xfId="19540" xr:uid="{00000000-0005-0000-0000-0000D1690000}"/>
    <cellStyle name="Euro 14 4" xfId="77" xr:uid="{00000000-0005-0000-0000-0000D2690000}"/>
    <cellStyle name="Euro 14 4 2" xfId="1668" xr:uid="{00000000-0005-0000-0000-0000D3690000}"/>
    <cellStyle name="Euro 14 4 2 2" xfId="20597" xr:uid="{00000000-0005-0000-0000-0000D4690000}"/>
    <cellStyle name="Euro 14 4 3" xfId="20596" xr:uid="{00000000-0005-0000-0000-0000D5690000}"/>
    <cellStyle name="Euro 14 4 4" xfId="19542" xr:uid="{00000000-0005-0000-0000-0000D6690000}"/>
    <cellStyle name="Euro 14 4 5" xfId="11870" xr:uid="{00000000-0005-0000-0000-0000D7690000}"/>
    <cellStyle name="Euro 14 4 6" xfId="2617" xr:uid="{00000000-0005-0000-0000-0000D8690000}"/>
    <cellStyle name="Euro 14 5" xfId="78" xr:uid="{00000000-0005-0000-0000-0000D9690000}"/>
    <cellStyle name="Euro 14 5 2" xfId="11871" xr:uid="{00000000-0005-0000-0000-0000DA690000}"/>
    <cellStyle name="Euro 14 6" xfId="1669" xr:uid="{00000000-0005-0000-0000-0000DB690000}"/>
    <cellStyle name="Euro 14 6 2" xfId="21590" xr:uid="{00000000-0005-0000-0000-0000DC690000}"/>
    <cellStyle name="Euro 15" xfId="79" xr:uid="{00000000-0005-0000-0000-0000DD690000}"/>
    <cellStyle name="Euro 15 2" xfId="80" xr:uid="{00000000-0005-0000-0000-0000DE690000}"/>
    <cellStyle name="Euro 15 2 2" xfId="1670" xr:uid="{00000000-0005-0000-0000-0000DF690000}"/>
    <cellStyle name="Euro 15 3" xfId="81" xr:uid="{00000000-0005-0000-0000-0000E0690000}"/>
    <cellStyle name="Euro 15 3 2" xfId="82" xr:uid="{00000000-0005-0000-0000-0000E1690000}"/>
    <cellStyle name="Euro 15 3 3" xfId="19544" xr:uid="{00000000-0005-0000-0000-0000E2690000}"/>
    <cellStyle name="Euro 15 3 3 2" xfId="20599" xr:uid="{00000000-0005-0000-0000-0000E3690000}"/>
    <cellStyle name="Euro 15 3 4" xfId="20598" xr:uid="{00000000-0005-0000-0000-0000E4690000}"/>
    <cellStyle name="Euro 15 3 5" xfId="19543" xr:uid="{00000000-0005-0000-0000-0000E5690000}"/>
    <cellStyle name="Euro 15 4" xfId="83" xr:uid="{00000000-0005-0000-0000-0000E6690000}"/>
    <cellStyle name="Euro 15 4 2" xfId="1671" xr:uid="{00000000-0005-0000-0000-0000E7690000}"/>
    <cellStyle name="Euro 15 4 2 2" xfId="20601" xr:uid="{00000000-0005-0000-0000-0000E8690000}"/>
    <cellStyle name="Euro 15 4 3" xfId="20600" xr:uid="{00000000-0005-0000-0000-0000E9690000}"/>
    <cellStyle name="Euro 15 4 4" xfId="19545" xr:uid="{00000000-0005-0000-0000-0000EA690000}"/>
    <cellStyle name="Euro 15 4 5" xfId="11872" xr:uid="{00000000-0005-0000-0000-0000EB690000}"/>
    <cellStyle name="Euro 15 4 6" xfId="2618" xr:uid="{00000000-0005-0000-0000-0000EC690000}"/>
    <cellStyle name="Euro 15 5" xfId="84" xr:uid="{00000000-0005-0000-0000-0000ED690000}"/>
    <cellStyle name="Euro 15 5 2" xfId="11873" xr:uid="{00000000-0005-0000-0000-0000EE690000}"/>
    <cellStyle name="Euro 15 6" xfId="1672" xr:uid="{00000000-0005-0000-0000-0000EF690000}"/>
    <cellStyle name="Euro 15 6 2" xfId="21591" xr:uid="{00000000-0005-0000-0000-0000F0690000}"/>
    <cellStyle name="Euro 16" xfId="85" xr:uid="{00000000-0005-0000-0000-0000F1690000}"/>
    <cellStyle name="Euro 16 2" xfId="86" xr:uid="{00000000-0005-0000-0000-0000F2690000}"/>
    <cellStyle name="Euro 16 2 2" xfId="1673" xr:uid="{00000000-0005-0000-0000-0000F3690000}"/>
    <cellStyle name="Euro 16 3" xfId="87" xr:uid="{00000000-0005-0000-0000-0000F4690000}"/>
    <cellStyle name="Euro 16 3 2" xfId="88" xr:uid="{00000000-0005-0000-0000-0000F5690000}"/>
    <cellStyle name="Euro 16 3 3" xfId="19547" xr:uid="{00000000-0005-0000-0000-0000F6690000}"/>
    <cellStyle name="Euro 16 3 3 2" xfId="20603" xr:uid="{00000000-0005-0000-0000-0000F7690000}"/>
    <cellStyle name="Euro 16 3 4" xfId="20602" xr:uid="{00000000-0005-0000-0000-0000F8690000}"/>
    <cellStyle name="Euro 16 3 5" xfId="19546" xr:uid="{00000000-0005-0000-0000-0000F9690000}"/>
    <cellStyle name="Euro 16 4" xfId="89" xr:uid="{00000000-0005-0000-0000-0000FA690000}"/>
    <cellStyle name="Euro 16 4 2" xfId="1674" xr:uid="{00000000-0005-0000-0000-0000FB690000}"/>
    <cellStyle name="Euro 16 4 2 2" xfId="20605" xr:uid="{00000000-0005-0000-0000-0000FC690000}"/>
    <cellStyle name="Euro 16 4 3" xfId="20604" xr:uid="{00000000-0005-0000-0000-0000FD690000}"/>
    <cellStyle name="Euro 16 4 4" xfId="19548" xr:uid="{00000000-0005-0000-0000-0000FE690000}"/>
    <cellStyle name="Euro 16 4 5" xfId="11874" xr:uid="{00000000-0005-0000-0000-0000FF690000}"/>
    <cellStyle name="Euro 16 4 6" xfId="2619" xr:uid="{00000000-0005-0000-0000-0000006A0000}"/>
    <cellStyle name="Euro 16 5" xfId="90" xr:uid="{00000000-0005-0000-0000-0000016A0000}"/>
    <cellStyle name="Euro 16 5 2" xfId="11875" xr:uid="{00000000-0005-0000-0000-0000026A0000}"/>
    <cellStyle name="Euro 16 6" xfId="1675" xr:uid="{00000000-0005-0000-0000-0000036A0000}"/>
    <cellStyle name="Euro 16 6 2" xfId="21592" xr:uid="{00000000-0005-0000-0000-0000046A0000}"/>
    <cellStyle name="Euro 17" xfId="91" xr:uid="{00000000-0005-0000-0000-0000056A0000}"/>
    <cellStyle name="Euro 17 2" xfId="92" xr:uid="{00000000-0005-0000-0000-0000066A0000}"/>
    <cellStyle name="Euro 17 2 2" xfId="1676" xr:uid="{00000000-0005-0000-0000-0000076A0000}"/>
    <cellStyle name="Euro 17 3" xfId="93" xr:uid="{00000000-0005-0000-0000-0000086A0000}"/>
    <cellStyle name="Euro 17 3 2" xfId="94" xr:uid="{00000000-0005-0000-0000-0000096A0000}"/>
    <cellStyle name="Euro 17 3 3" xfId="19550" xr:uid="{00000000-0005-0000-0000-00000A6A0000}"/>
    <cellStyle name="Euro 17 3 3 2" xfId="20607" xr:uid="{00000000-0005-0000-0000-00000B6A0000}"/>
    <cellStyle name="Euro 17 3 4" xfId="20606" xr:uid="{00000000-0005-0000-0000-00000C6A0000}"/>
    <cellStyle name="Euro 17 3 5" xfId="19549" xr:uid="{00000000-0005-0000-0000-00000D6A0000}"/>
    <cellStyle name="Euro 17 4" xfId="95" xr:uid="{00000000-0005-0000-0000-00000E6A0000}"/>
    <cellStyle name="Euro 17 4 2" xfId="1677" xr:uid="{00000000-0005-0000-0000-00000F6A0000}"/>
    <cellStyle name="Euro 17 4 2 2" xfId="20609" xr:uid="{00000000-0005-0000-0000-0000106A0000}"/>
    <cellStyle name="Euro 17 4 3" xfId="20608" xr:uid="{00000000-0005-0000-0000-0000116A0000}"/>
    <cellStyle name="Euro 17 4 4" xfId="19551" xr:uid="{00000000-0005-0000-0000-0000126A0000}"/>
    <cellStyle name="Euro 17 4 5" xfId="11876" xr:uid="{00000000-0005-0000-0000-0000136A0000}"/>
    <cellStyle name="Euro 17 4 6" xfId="2620" xr:uid="{00000000-0005-0000-0000-0000146A0000}"/>
    <cellStyle name="Euro 17 5" xfId="96" xr:uid="{00000000-0005-0000-0000-0000156A0000}"/>
    <cellStyle name="Euro 17 5 2" xfId="11877" xr:uid="{00000000-0005-0000-0000-0000166A0000}"/>
    <cellStyle name="Euro 17 6" xfId="1678" xr:uid="{00000000-0005-0000-0000-0000176A0000}"/>
    <cellStyle name="Euro 17 6 2" xfId="21593" xr:uid="{00000000-0005-0000-0000-0000186A0000}"/>
    <cellStyle name="Euro 18" xfId="97" xr:uid="{00000000-0005-0000-0000-0000196A0000}"/>
    <cellStyle name="Euro 18 2" xfId="98" xr:uid="{00000000-0005-0000-0000-00001A6A0000}"/>
    <cellStyle name="Euro 18 2 2" xfId="1679" xr:uid="{00000000-0005-0000-0000-00001B6A0000}"/>
    <cellStyle name="Euro 18 3" xfId="99" xr:uid="{00000000-0005-0000-0000-00001C6A0000}"/>
    <cellStyle name="Euro 18 3 2" xfId="100" xr:uid="{00000000-0005-0000-0000-00001D6A0000}"/>
    <cellStyle name="Euro 18 3 3" xfId="19553" xr:uid="{00000000-0005-0000-0000-00001E6A0000}"/>
    <cellStyle name="Euro 18 3 3 2" xfId="20611" xr:uid="{00000000-0005-0000-0000-00001F6A0000}"/>
    <cellStyle name="Euro 18 3 4" xfId="20610" xr:uid="{00000000-0005-0000-0000-0000206A0000}"/>
    <cellStyle name="Euro 18 3 5" xfId="19552" xr:uid="{00000000-0005-0000-0000-0000216A0000}"/>
    <cellStyle name="Euro 18 4" xfId="101" xr:uid="{00000000-0005-0000-0000-0000226A0000}"/>
    <cellStyle name="Euro 18 4 2" xfId="1680" xr:uid="{00000000-0005-0000-0000-0000236A0000}"/>
    <cellStyle name="Euro 18 4 2 2" xfId="20613" xr:uid="{00000000-0005-0000-0000-0000246A0000}"/>
    <cellStyle name="Euro 18 4 3" xfId="20612" xr:uid="{00000000-0005-0000-0000-0000256A0000}"/>
    <cellStyle name="Euro 18 4 4" xfId="19554" xr:uid="{00000000-0005-0000-0000-0000266A0000}"/>
    <cellStyle name="Euro 18 4 5" xfId="11878" xr:uid="{00000000-0005-0000-0000-0000276A0000}"/>
    <cellStyle name="Euro 18 4 6" xfId="2621" xr:uid="{00000000-0005-0000-0000-0000286A0000}"/>
    <cellStyle name="Euro 18 5" xfId="102" xr:uid="{00000000-0005-0000-0000-0000296A0000}"/>
    <cellStyle name="Euro 18 5 2" xfId="11879" xr:uid="{00000000-0005-0000-0000-00002A6A0000}"/>
    <cellStyle name="Euro 18 6" xfId="1681" xr:uid="{00000000-0005-0000-0000-00002B6A0000}"/>
    <cellStyle name="Euro 18 6 2" xfId="21594" xr:uid="{00000000-0005-0000-0000-00002C6A0000}"/>
    <cellStyle name="Euro 19" xfId="103" xr:uid="{00000000-0005-0000-0000-00002D6A0000}"/>
    <cellStyle name="Euro 19 2" xfId="104" xr:uid="{00000000-0005-0000-0000-00002E6A0000}"/>
    <cellStyle name="Euro 19 2 2" xfId="1682" xr:uid="{00000000-0005-0000-0000-00002F6A0000}"/>
    <cellStyle name="Euro 19 3" xfId="105" xr:uid="{00000000-0005-0000-0000-0000306A0000}"/>
    <cellStyle name="Euro 19 3 2" xfId="106" xr:uid="{00000000-0005-0000-0000-0000316A0000}"/>
    <cellStyle name="Euro 19 3 3" xfId="19556" xr:uid="{00000000-0005-0000-0000-0000326A0000}"/>
    <cellStyle name="Euro 19 3 3 2" xfId="20615" xr:uid="{00000000-0005-0000-0000-0000336A0000}"/>
    <cellStyle name="Euro 19 3 4" xfId="20614" xr:uid="{00000000-0005-0000-0000-0000346A0000}"/>
    <cellStyle name="Euro 19 3 5" xfId="19555" xr:uid="{00000000-0005-0000-0000-0000356A0000}"/>
    <cellStyle name="Euro 19 4" xfId="107" xr:uid="{00000000-0005-0000-0000-0000366A0000}"/>
    <cellStyle name="Euro 19 4 2" xfId="1683" xr:uid="{00000000-0005-0000-0000-0000376A0000}"/>
    <cellStyle name="Euro 19 4 2 2" xfId="20617" xr:uid="{00000000-0005-0000-0000-0000386A0000}"/>
    <cellStyle name="Euro 19 4 3" xfId="20616" xr:uid="{00000000-0005-0000-0000-0000396A0000}"/>
    <cellStyle name="Euro 19 4 4" xfId="19557" xr:uid="{00000000-0005-0000-0000-00003A6A0000}"/>
    <cellStyle name="Euro 19 4 5" xfId="11880" xr:uid="{00000000-0005-0000-0000-00003B6A0000}"/>
    <cellStyle name="Euro 19 4 6" xfId="2622" xr:uid="{00000000-0005-0000-0000-00003C6A0000}"/>
    <cellStyle name="Euro 19 5" xfId="108" xr:uid="{00000000-0005-0000-0000-00003D6A0000}"/>
    <cellStyle name="Euro 19 5 2" xfId="11881" xr:uid="{00000000-0005-0000-0000-00003E6A0000}"/>
    <cellStyle name="Euro 19 6" xfId="1684" xr:uid="{00000000-0005-0000-0000-00003F6A0000}"/>
    <cellStyle name="Euro 19 6 2" xfId="21595" xr:uid="{00000000-0005-0000-0000-0000406A0000}"/>
    <cellStyle name="Euro 2" xfId="109" xr:uid="{00000000-0005-0000-0000-0000416A0000}"/>
    <cellStyle name="Euro 2 2" xfId="110" xr:uid="{00000000-0005-0000-0000-0000426A0000}"/>
    <cellStyle name="Euro 2 2 2" xfId="1685" xr:uid="{00000000-0005-0000-0000-0000436A0000}"/>
    <cellStyle name="Euro 2 3" xfId="111" xr:uid="{00000000-0005-0000-0000-0000446A0000}"/>
    <cellStyle name="Euro 2 3 2" xfId="112" xr:uid="{00000000-0005-0000-0000-0000456A0000}"/>
    <cellStyle name="Euro 2 3 3" xfId="19559" xr:uid="{00000000-0005-0000-0000-0000466A0000}"/>
    <cellStyle name="Euro 2 3 3 2" xfId="20619" xr:uid="{00000000-0005-0000-0000-0000476A0000}"/>
    <cellStyle name="Euro 2 3 4" xfId="20618" xr:uid="{00000000-0005-0000-0000-0000486A0000}"/>
    <cellStyle name="Euro 2 3 5" xfId="19558" xr:uid="{00000000-0005-0000-0000-0000496A0000}"/>
    <cellStyle name="Euro 2 4" xfId="113" xr:uid="{00000000-0005-0000-0000-00004A6A0000}"/>
    <cellStyle name="Euro 2 4 2" xfId="1686" xr:uid="{00000000-0005-0000-0000-00004B6A0000}"/>
    <cellStyle name="Euro 2 4 2 2" xfId="20621" xr:uid="{00000000-0005-0000-0000-00004C6A0000}"/>
    <cellStyle name="Euro 2 4 2 3" xfId="19561" xr:uid="{00000000-0005-0000-0000-00004D6A0000}"/>
    <cellStyle name="Euro 2 4 2 4" xfId="11882" xr:uid="{00000000-0005-0000-0000-00004E6A0000}"/>
    <cellStyle name="Euro 2 4 3" xfId="19461" xr:uid="{00000000-0005-0000-0000-00004F6A0000}"/>
    <cellStyle name="Euro 2 4 3 2" xfId="20620" xr:uid="{00000000-0005-0000-0000-0000506A0000}"/>
    <cellStyle name="Euro 2 4 4" xfId="19560" xr:uid="{00000000-0005-0000-0000-0000516A0000}"/>
    <cellStyle name="Euro 2 4 5" xfId="11749" xr:uid="{00000000-0005-0000-0000-0000526A0000}"/>
    <cellStyle name="Euro 2 4 6" xfId="2623" xr:uid="{00000000-0005-0000-0000-0000536A0000}"/>
    <cellStyle name="Euro 2 5" xfId="114" xr:uid="{00000000-0005-0000-0000-0000546A0000}"/>
    <cellStyle name="Euro 2 5 2" xfId="11883" xr:uid="{00000000-0005-0000-0000-0000556A0000}"/>
    <cellStyle name="Euro 2 6" xfId="1687" xr:uid="{00000000-0005-0000-0000-0000566A0000}"/>
    <cellStyle name="Euro 2 6 2" xfId="21596" xr:uid="{00000000-0005-0000-0000-0000576A0000}"/>
    <cellStyle name="Euro 20" xfId="115" xr:uid="{00000000-0005-0000-0000-0000586A0000}"/>
    <cellStyle name="Euro 20 2" xfId="116" xr:uid="{00000000-0005-0000-0000-0000596A0000}"/>
    <cellStyle name="Euro 20 2 2" xfId="1688" xr:uid="{00000000-0005-0000-0000-00005A6A0000}"/>
    <cellStyle name="Euro 20 3" xfId="117" xr:uid="{00000000-0005-0000-0000-00005B6A0000}"/>
    <cellStyle name="Euro 20 3 2" xfId="118" xr:uid="{00000000-0005-0000-0000-00005C6A0000}"/>
    <cellStyle name="Euro 20 3 3" xfId="19563" xr:uid="{00000000-0005-0000-0000-00005D6A0000}"/>
    <cellStyle name="Euro 20 3 3 2" xfId="20623" xr:uid="{00000000-0005-0000-0000-00005E6A0000}"/>
    <cellStyle name="Euro 20 3 4" xfId="20622" xr:uid="{00000000-0005-0000-0000-00005F6A0000}"/>
    <cellStyle name="Euro 20 3 5" xfId="19562" xr:uid="{00000000-0005-0000-0000-0000606A0000}"/>
    <cellStyle name="Euro 20 4" xfId="119" xr:uid="{00000000-0005-0000-0000-0000616A0000}"/>
    <cellStyle name="Euro 20 4 2" xfId="1689" xr:uid="{00000000-0005-0000-0000-0000626A0000}"/>
    <cellStyle name="Euro 20 4 2 2" xfId="20625" xr:uid="{00000000-0005-0000-0000-0000636A0000}"/>
    <cellStyle name="Euro 20 4 3" xfId="20624" xr:uid="{00000000-0005-0000-0000-0000646A0000}"/>
    <cellStyle name="Euro 20 4 4" xfId="19564" xr:uid="{00000000-0005-0000-0000-0000656A0000}"/>
    <cellStyle name="Euro 20 4 5" xfId="11884" xr:uid="{00000000-0005-0000-0000-0000666A0000}"/>
    <cellStyle name="Euro 20 4 6" xfId="2624" xr:uid="{00000000-0005-0000-0000-0000676A0000}"/>
    <cellStyle name="Euro 20 5" xfId="120" xr:uid="{00000000-0005-0000-0000-0000686A0000}"/>
    <cellStyle name="Euro 20 5 2" xfId="11885" xr:uid="{00000000-0005-0000-0000-0000696A0000}"/>
    <cellStyle name="Euro 20 6" xfId="1690" xr:uid="{00000000-0005-0000-0000-00006A6A0000}"/>
    <cellStyle name="Euro 20 6 2" xfId="21597" xr:uid="{00000000-0005-0000-0000-00006B6A0000}"/>
    <cellStyle name="Euro 21" xfId="121" xr:uid="{00000000-0005-0000-0000-00006C6A0000}"/>
    <cellStyle name="Euro 21 2" xfId="122" xr:uid="{00000000-0005-0000-0000-00006D6A0000}"/>
    <cellStyle name="Euro 21 2 2" xfId="1691" xr:uid="{00000000-0005-0000-0000-00006E6A0000}"/>
    <cellStyle name="Euro 21 3" xfId="123" xr:uid="{00000000-0005-0000-0000-00006F6A0000}"/>
    <cellStyle name="Euro 21 3 2" xfId="124" xr:uid="{00000000-0005-0000-0000-0000706A0000}"/>
    <cellStyle name="Euro 21 3 3" xfId="19566" xr:uid="{00000000-0005-0000-0000-0000716A0000}"/>
    <cellStyle name="Euro 21 3 3 2" xfId="20627" xr:uid="{00000000-0005-0000-0000-0000726A0000}"/>
    <cellStyle name="Euro 21 3 4" xfId="20626" xr:uid="{00000000-0005-0000-0000-0000736A0000}"/>
    <cellStyle name="Euro 21 3 5" xfId="19565" xr:uid="{00000000-0005-0000-0000-0000746A0000}"/>
    <cellStyle name="Euro 21 4" xfId="125" xr:uid="{00000000-0005-0000-0000-0000756A0000}"/>
    <cellStyle name="Euro 21 4 2" xfId="1692" xr:uid="{00000000-0005-0000-0000-0000766A0000}"/>
    <cellStyle name="Euro 21 4 2 2" xfId="20629" xr:uid="{00000000-0005-0000-0000-0000776A0000}"/>
    <cellStyle name="Euro 21 4 3" xfId="20628" xr:uid="{00000000-0005-0000-0000-0000786A0000}"/>
    <cellStyle name="Euro 21 4 4" xfId="19567" xr:uid="{00000000-0005-0000-0000-0000796A0000}"/>
    <cellStyle name="Euro 21 4 5" xfId="11886" xr:uid="{00000000-0005-0000-0000-00007A6A0000}"/>
    <cellStyle name="Euro 21 4 6" xfId="2625" xr:uid="{00000000-0005-0000-0000-00007B6A0000}"/>
    <cellStyle name="Euro 21 5" xfId="126" xr:uid="{00000000-0005-0000-0000-00007C6A0000}"/>
    <cellStyle name="Euro 21 5 2" xfId="11887" xr:uid="{00000000-0005-0000-0000-00007D6A0000}"/>
    <cellStyle name="Euro 21 6" xfId="1693" xr:uid="{00000000-0005-0000-0000-00007E6A0000}"/>
    <cellStyle name="Euro 21 6 2" xfId="21598" xr:uid="{00000000-0005-0000-0000-00007F6A0000}"/>
    <cellStyle name="Euro 22" xfId="127" xr:uid="{00000000-0005-0000-0000-0000806A0000}"/>
    <cellStyle name="Euro 22 2" xfId="128" xr:uid="{00000000-0005-0000-0000-0000816A0000}"/>
    <cellStyle name="Euro 22 2 2" xfId="1694" xr:uid="{00000000-0005-0000-0000-0000826A0000}"/>
    <cellStyle name="Euro 22 3" xfId="129" xr:uid="{00000000-0005-0000-0000-0000836A0000}"/>
    <cellStyle name="Euro 22 3 2" xfId="130" xr:uid="{00000000-0005-0000-0000-0000846A0000}"/>
    <cellStyle name="Euro 22 3 3" xfId="19569" xr:uid="{00000000-0005-0000-0000-0000856A0000}"/>
    <cellStyle name="Euro 22 3 3 2" xfId="20631" xr:uid="{00000000-0005-0000-0000-0000866A0000}"/>
    <cellStyle name="Euro 22 3 4" xfId="20630" xr:uid="{00000000-0005-0000-0000-0000876A0000}"/>
    <cellStyle name="Euro 22 3 5" xfId="19568" xr:uid="{00000000-0005-0000-0000-0000886A0000}"/>
    <cellStyle name="Euro 22 4" xfId="131" xr:uid="{00000000-0005-0000-0000-0000896A0000}"/>
    <cellStyle name="Euro 22 4 2" xfId="1695" xr:uid="{00000000-0005-0000-0000-00008A6A0000}"/>
    <cellStyle name="Euro 22 4 2 2" xfId="20633" xr:uid="{00000000-0005-0000-0000-00008B6A0000}"/>
    <cellStyle name="Euro 22 4 3" xfId="20632" xr:uid="{00000000-0005-0000-0000-00008C6A0000}"/>
    <cellStyle name="Euro 22 4 4" xfId="19570" xr:uid="{00000000-0005-0000-0000-00008D6A0000}"/>
    <cellStyle name="Euro 22 4 5" xfId="11888" xr:uid="{00000000-0005-0000-0000-00008E6A0000}"/>
    <cellStyle name="Euro 22 4 6" xfId="2626" xr:uid="{00000000-0005-0000-0000-00008F6A0000}"/>
    <cellStyle name="Euro 22 5" xfId="132" xr:uid="{00000000-0005-0000-0000-0000906A0000}"/>
    <cellStyle name="Euro 22 5 2" xfId="11889" xr:uid="{00000000-0005-0000-0000-0000916A0000}"/>
    <cellStyle name="Euro 22 6" xfId="1696" xr:uid="{00000000-0005-0000-0000-0000926A0000}"/>
    <cellStyle name="Euro 22 6 2" xfId="21599" xr:uid="{00000000-0005-0000-0000-0000936A0000}"/>
    <cellStyle name="Euro 23" xfId="133" xr:uid="{00000000-0005-0000-0000-0000946A0000}"/>
    <cellStyle name="Euro 23 2" xfId="134" xr:uid="{00000000-0005-0000-0000-0000956A0000}"/>
    <cellStyle name="Euro 23 2 2" xfId="1697" xr:uid="{00000000-0005-0000-0000-0000966A0000}"/>
    <cellStyle name="Euro 23 3" xfId="135" xr:uid="{00000000-0005-0000-0000-0000976A0000}"/>
    <cellStyle name="Euro 23 3 2" xfId="136" xr:uid="{00000000-0005-0000-0000-0000986A0000}"/>
    <cellStyle name="Euro 23 3 3" xfId="19572" xr:uid="{00000000-0005-0000-0000-0000996A0000}"/>
    <cellStyle name="Euro 23 3 3 2" xfId="20635" xr:uid="{00000000-0005-0000-0000-00009A6A0000}"/>
    <cellStyle name="Euro 23 3 4" xfId="20634" xr:uid="{00000000-0005-0000-0000-00009B6A0000}"/>
    <cellStyle name="Euro 23 3 5" xfId="19571" xr:uid="{00000000-0005-0000-0000-00009C6A0000}"/>
    <cellStyle name="Euro 23 4" xfId="137" xr:uid="{00000000-0005-0000-0000-00009D6A0000}"/>
    <cellStyle name="Euro 23 4 2" xfId="1698" xr:uid="{00000000-0005-0000-0000-00009E6A0000}"/>
    <cellStyle name="Euro 23 4 2 2" xfId="20637" xr:uid="{00000000-0005-0000-0000-00009F6A0000}"/>
    <cellStyle name="Euro 23 4 3" xfId="20636" xr:uid="{00000000-0005-0000-0000-0000A06A0000}"/>
    <cellStyle name="Euro 23 4 4" xfId="19573" xr:uid="{00000000-0005-0000-0000-0000A16A0000}"/>
    <cellStyle name="Euro 23 4 5" xfId="11890" xr:uid="{00000000-0005-0000-0000-0000A26A0000}"/>
    <cellStyle name="Euro 23 4 6" xfId="2627" xr:uid="{00000000-0005-0000-0000-0000A36A0000}"/>
    <cellStyle name="Euro 23 5" xfId="138" xr:uid="{00000000-0005-0000-0000-0000A46A0000}"/>
    <cellStyle name="Euro 23 5 2" xfId="11891" xr:uid="{00000000-0005-0000-0000-0000A56A0000}"/>
    <cellStyle name="Euro 23 6" xfId="1699" xr:uid="{00000000-0005-0000-0000-0000A66A0000}"/>
    <cellStyle name="Euro 23 6 2" xfId="21600" xr:uid="{00000000-0005-0000-0000-0000A76A0000}"/>
    <cellStyle name="Euro 24" xfId="139" xr:uid="{00000000-0005-0000-0000-0000A86A0000}"/>
    <cellStyle name="Euro 24 2" xfId="140" xr:uid="{00000000-0005-0000-0000-0000A96A0000}"/>
    <cellStyle name="Euro 24 2 2" xfId="1700" xr:uid="{00000000-0005-0000-0000-0000AA6A0000}"/>
    <cellStyle name="Euro 24 3" xfId="141" xr:uid="{00000000-0005-0000-0000-0000AB6A0000}"/>
    <cellStyle name="Euro 24 3 2" xfId="142" xr:uid="{00000000-0005-0000-0000-0000AC6A0000}"/>
    <cellStyle name="Euro 24 3 3" xfId="19575" xr:uid="{00000000-0005-0000-0000-0000AD6A0000}"/>
    <cellStyle name="Euro 24 3 3 2" xfId="20639" xr:uid="{00000000-0005-0000-0000-0000AE6A0000}"/>
    <cellStyle name="Euro 24 3 4" xfId="20638" xr:uid="{00000000-0005-0000-0000-0000AF6A0000}"/>
    <cellStyle name="Euro 24 3 5" xfId="19574" xr:uid="{00000000-0005-0000-0000-0000B06A0000}"/>
    <cellStyle name="Euro 24 4" xfId="143" xr:uid="{00000000-0005-0000-0000-0000B16A0000}"/>
    <cellStyle name="Euro 24 4 2" xfId="1701" xr:uid="{00000000-0005-0000-0000-0000B26A0000}"/>
    <cellStyle name="Euro 24 4 2 2" xfId="20641" xr:uid="{00000000-0005-0000-0000-0000B36A0000}"/>
    <cellStyle name="Euro 24 4 3" xfId="20640" xr:uid="{00000000-0005-0000-0000-0000B46A0000}"/>
    <cellStyle name="Euro 24 4 4" xfId="19576" xr:uid="{00000000-0005-0000-0000-0000B56A0000}"/>
    <cellStyle name="Euro 24 4 5" xfId="11892" xr:uid="{00000000-0005-0000-0000-0000B66A0000}"/>
    <cellStyle name="Euro 24 4 6" xfId="2628" xr:uid="{00000000-0005-0000-0000-0000B76A0000}"/>
    <cellStyle name="Euro 24 5" xfId="144" xr:uid="{00000000-0005-0000-0000-0000B86A0000}"/>
    <cellStyle name="Euro 24 5 2" xfId="11893" xr:uid="{00000000-0005-0000-0000-0000B96A0000}"/>
    <cellStyle name="Euro 24 6" xfId="1702" xr:uid="{00000000-0005-0000-0000-0000BA6A0000}"/>
    <cellStyle name="Euro 24 6 2" xfId="21601" xr:uid="{00000000-0005-0000-0000-0000BB6A0000}"/>
    <cellStyle name="Euro 25" xfId="145" xr:uid="{00000000-0005-0000-0000-0000BC6A0000}"/>
    <cellStyle name="Euro 25 2" xfId="146" xr:uid="{00000000-0005-0000-0000-0000BD6A0000}"/>
    <cellStyle name="Euro 25 2 2" xfId="1703" xr:uid="{00000000-0005-0000-0000-0000BE6A0000}"/>
    <cellStyle name="Euro 25 3" xfId="147" xr:uid="{00000000-0005-0000-0000-0000BF6A0000}"/>
    <cellStyle name="Euro 25 3 2" xfId="148" xr:uid="{00000000-0005-0000-0000-0000C06A0000}"/>
    <cellStyle name="Euro 25 3 3" xfId="19578" xr:uid="{00000000-0005-0000-0000-0000C16A0000}"/>
    <cellStyle name="Euro 25 3 3 2" xfId="20643" xr:uid="{00000000-0005-0000-0000-0000C26A0000}"/>
    <cellStyle name="Euro 25 3 4" xfId="20642" xr:uid="{00000000-0005-0000-0000-0000C36A0000}"/>
    <cellStyle name="Euro 25 3 5" xfId="19577" xr:uid="{00000000-0005-0000-0000-0000C46A0000}"/>
    <cellStyle name="Euro 25 4" xfId="149" xr:uid="{00000000-0005-0000-0000-0000C56A0000}"/>
    <cellStyle name="Euro 25 4 2" xfId="1704" xr:uid="{00000000-0005-0000-0000-0000C66A0000}"/>
    <cellStyle name="Euro 25 4 2 2" xfId="20645" xr:uid="{00000000-0005-0000-0000-0000C76A0000}"/>
    <cellStyle name="Euro 25 4 3" xfId="20644" xr:uid="{00000000-0005-0000-0000-0000C86A0000}"/>
    <cellStyle name="Euro 25 4 4" xfId="19579" xr:uid="{00000000-0005-0000-0000-0000C96A0000}"/>
    <cellStyle name="Euro 25 4 5" xfId="11894" xr:uid="{00000000-0005-0000-0000-0000CA6A0000}"/>
    <cellStyle name="Euro 25 4 6" xfId="2629" xr:uid="{00000000-0005-0000-0000-0000CB6A0000}"/>
    <cellStyle name="Euro 25 5" xfId="150" xr:uid="{00000000-0005-0000-0000-0000CC6A0000}"/>
    <cellStyle name="Euro 25 5 2" xfId="11895" xr:uid="{00000000-0005-0000-0000-0000CD6A0000}"/>
    <cellStyle name="Euro 25 6" xfId="1705" xr:uid="{00000000-0005-0000-0000-0000CE6A0000}"/>
    <cellStyle name="Euro 25 6 2" xfId="21602" xr:uid="{00000000-0005-0000-0000-0000CF6A0000}"/>
    <cellStyle name="Euro 26" xfId="151" xr:uid="{00000000-0005-0000-0000-0000D06A0000}"/>
    <cellStyle name="Euro 26 2" xfId="152" xr:uid="{00000000-0005-0000-0000-0000D16A0000}"/>
    <cellStyle name="Euro 26 2 2" xfId="1706" xr:uid="{00000000-0005-0000-0000-0000D26A0000}"/>
    <cellStyle name="Euro 26 3" xfId="153" xr:uid="{00000000-0005-0000-0000-0000D36A0000}"/>
    <cellStyle name="Euro 26 3 2" xfId="154" xr:uid="{00000000-0005-0000-0000-0000D46A0000}"/>
    <cellStyle name="Euro 26 3 3" xfId="19581" xr:uid="{00000000-0005-0000-0000-0000D56A0000}"/>
    <cellStyle name="Euro 26 3 3 2" xfId="20647" xr:uid="{00000000-0005-0000-0000-0000D66A0000}"/>
    <cellStyle name="Euro 26 3 4" xfId="20646" xr:uid="{00000000-0005-0000-0000-0000D76A0000}"/>
    <cellStyle name="Euro 26 3 5" xfId="19580" xr:uid="{00000000-0005-0000-0000-0000D86A0000}"/>
    <cellStyle name="Euro 26 4" xfId="155" xr:uid="{00000000-0005-0000-0000-0000D96A0000}"/>
    <cellStyle name="Euro 26 4 2" xfId="1707" xr:uid="{00000000-0005-0000-0000-0000DA6A0000}"/>
    <cellStyle name="Euro 26 4 2 2" xfId="20649" xr:uid="{00000000-0005-0000-0000-0000DB6A0000}"/>
    <cellStyle name="Euro 26 4 3" xfId="20648" xr:uid="{00000000-0005-0000-0000-0000DC6A0000}"/>
    <cellStyle name="Euro 26 4 4" xfId="19582" xr:uid="{00000000-0005-0000-0000-0000DD6A0000}"/>
    <cellStyle name="Euro 26 4 5" xfId="11896" xr:uid="{00000000-0005-0000-0000-0000DE6A0000}"/>
    <cellStyle name="Euro 26 4 6" xfId="2630" xr:uid="{00000000-0005-0000-0000-0000DF6A0000}"/>
    <cellStyle name="Euro 26 5" xfId="156" xr:uid="{00000000-0005-0000-0000-0000E06A0000}"/>
    <cellStyle name="Euro 26 5 2" xfId="11897" xr:uid="{00000000-0005-0000-0000-0000E16A0000}"/>
    <cellStyle name="Euro 26 6" xfId="1708" xr:uid="{00000000-0005-0000-0000-0000E26A0000}"/>
    <cellStyle name="Euro 26 6 2" xfId="21603" xr:uid="{00000000-0005-0000-0000-0000E36A0000}"/>
    <cellStyle name="Euro 27" xfId="157" xr:uid="{00000000-0005-0000-0000-0000E46A0000}"/>
    <cellStyle name="Euro 27 2" xfId="158" xr:uid="{00000000-0005-0000-0000-0000E56A0000}"/>
    <cellStyle name="Euro 27 2 2" xfId="1709" xr:uid="{00000000-0005-0000-0000-0000E66A0000}"/>
    <cellStyle name="Euro 27 3" xfId="159" xr:uid="{00000000-0005-0000-0000-0000E76A0000}"/>
    <cellStyle name="Euro 27 3 2" xfId="160" xr:uid="{00000000-0005-0000-0000-0000E86A0000}"/>
    <cellStyle name="Euro 27 3 3" xfId="19584" xr:uid="{00000000-0005-0000-0000-0000E96A0000}"/>
    <cellStyle name="Euro 27 3 3 2" xfId="20651" xr:uid="{00000000-0005-0000-0000-0000EA6A0000}"/>
    <cellStyle name="Euro 27 3 4" xfId="20650" xr:uid="{00000000-0005-0000-0000-0000EB6A0000}"/>
    <cellStyle name="Euro 27 3 5" xfId="19583" xr:uid="{00000000-0005-0000-0000-0000EC6A0000}"/>
    <cellStyle name="Euro 27 4" xfId="161" xr:uid="{00000000-0005-0000-0000-0000ED6A0000}"/>
    <cellStyle name="Euro 27 4 2" xfId="1710" xr:uid="{00000000-0005-0000-0000-0000EE6A0000}"/>
    <cellStyle name="Euro 27 4 2 2" xfId="20653" xr:uid="{00000000-0005-0000-0000-0000EF6A0000}"/>
    <cellStyle name="Euro 27 4 3" xfId="20652" xr:uid="{00000000-0005-0000-0000-0000F06A0000}"/>
    <cellStyle name="Euro 27 4 4" xfId="19585" xr:uid="{00000000-0005-0000-0000-0000F16A0000}"/>
    <cellStyle name="Euro 27 4 5" xfId="11898" xr:uid="{00000000-0005-0000-0000-0000F26A0000}"/>
    <cellStyle name="Euro 27 4 6" xfId="2631" xr:uid="{00000000-0005-0000-0000-0000F36A0000}"/>
    <cellStyle name="Euro 27 5" xfId="162" xr:uid="{00000000-0005-0000-0000-0000F46A0000}"/>
    <cellStyle name="Euro 27 5 2" xfId="11899" xr:uid="{00000000-0005-0000-0000-0000F56A0000}"/>
    <cellStyle name="Euro 27 6" xfId="1711" xr:uid="{00000000-0005-0000-0000-0000F66A0000}"/>
    <cellStyle name="Euro 27 6 2" xfId="21604" xr:uid="{00000000-0005-0000-0000-0000F76A0000}"/>
    <cellStyle name="Euro 28" xfId="163" xr:uid="{00000000-0005-0000-0000-0000F86A0000}"/>
    <cellStyle name="Euro 28 2" xfId="164" xr:uid="{00000000-0005-0000-0000-0000F96A0000}"/>
    <cellStyle name="Euro 28 2 2" xfId="1712" xr:uid="{00000000-0005-0000-0000-0000FA6A0000}"/>
    <cellStyle name="Euro 28 3" xfId="165" xr:uid="{00000000-0005-0000-0000-0000FB6A0000}"/>
    <cellStyle name="Euro 28 3 2" xfId="166" xr:uid="{00000000-0005-0000-0000-0000FC6A0000}"/>
    <cellStyle name="Euro 28 3 3" xfId="19587" xr:uid="{00000000-0005-0000-0000-0000FD6A0000}"/>
    <cellStyle name="Euro 28 3 3 2" xfId="20655" xr:uid="{00000000-0005-0000-0000-0000FE6A0000}"/>
    <cellStyle name="Euro 28 3 4" xfId="20654" xr:uid="{00000000-0005-0000-0000-0000FF6A0000}"/>
    <cellStyle name="Euro 28 3 5" xfId="19586" xr:uid="{00000000-0005-0000-0000-0000006B0000}"/>
    <cellStyle name="Euro 28 4" xfId="167" xr:uid="{00000000-0005-0000-0000-0000016B0000}"/>
    <cellStyle name="Euro 28 4 2" xfId="1713" xr:uid="{00000000-0005-0000-0000-0000026B0000}"/>
    <cellStyle name="Euro 28 4 2 2" xfId="20657" xr:uid="{00000000-0005-0000-0000-0000036B0000}"/>
    <cellStyle name="Euro 28 4 3" xfId="20656" xr:uid="{00000000-0005-0000-0000-0000046B0000}"/>
    <cellStyle name="Euro 28 4 4" xfId="19588" xr:uid="{00000000-0005-0000-0000-0000056B0000}"/>
    <cellStyle name="Euro 28 4 5" xfId="11900" xr:uid="{00000000-0005-0000-0000-0000066B0000}"/>
    <cellStyle name="Euro 28 4 6" xfId="2632" xr:uid="{00000000-0005-0000-0000-0000076B0000}"/>
    <cellStyle name="Euro 28 5" xfId="168" xr:uid="{00000000-0005-0000-0000-0000086B0000}"/>
    <cellStyle name="Euro 28 5 2" xfId="11901" xr:uid="{00000000-0005-0000-0000-0000096B0000}"/>
    <cellStyle name="Euro 28 6" xfId="1714" xr:uid="{00000000-0005-0000-0000-00000A6B0000}"/>
    <cellStyle name="Euro 28 6 2" xfId="21605" xr:uid="{00000000-0005-0000-0000-00000B6B0000}"/>
    <cellStyle name="Euro 29" xfId="169" xr:uid="{00000000-0005-0000-0000-00000C6B0000}"/>
    <cellStyle name="Euro 29 2" xfId="170" xr:uid="{00000000-0005-0000-0000-00000D6B0000}"/>
    <cellStyle name="Euro 29 2 2" xfId="1715" xr:uid="{00000000-0005-0000-0000-00000E6B0000}"/>
    <cellStyle name="Euro 29 3" xfId="171" xr:uid="{00000000-0005-0000-0000-00000F6B0000}"/>
    <cellStyle name="Euro 29 3 2" xfId="172" xr:uid="{00000000-0005-0000-0000-0000106B0000}"/>
    <cellStyle name="Euro 29 3 3" xfId="19590" xr:uid="{00000000-0005-0000-0000-0000116B0000}"/>
    <cellStyle name="Euro 29 3 3 2" xfId="20659" xr:uid="{00000000-0005-0000-0000-0000126B0000}"/>
    <cellStyle name="Euro 29 3 4" xfId="20658" xr:uid="{00000000-0005-0000-0000-0000136B0000}"/>
    <cellStyle name="Euro 29 3 5" xfId="19589" xr:uid="{00000000-0005-0000-0000-0000146B0000}"/>
    <cellStyle name="Euro 29 4" xfId="173" xr:uid="{00000000-0005-0000-0000-0000156B0000}"/>
    <cellStyle name="Euro 29 4 2" xfId="1716" xr:uid="{00000000-0005-0000-0000-0000166B0000}"/>
    <cellStyle name="Euro 29 4 2 2" xfId="20661" xr:uid="{00000000-0005-0000-0000-0000176B0000}"/>
    <cellStyle name="Euro 29 4 3" xfId="20660" xr:uid="{00000000-0005-0000-0000-0000186B0000}"/>
    <cellStyle name="Euro 29 4 4" xfId="19591" xr:uid="{00000000-0005-0000-0000-0000196B0000}"/>
    <cellStyle name="Euro 29 4 5" xfId="11902" xr:uid="{00000000-0005-0000-0000-00001A6B0000}"/>
    <cellStyle name="Euro 29 4 6" xfId="2633" xr:uid="{00000000-0005-0000-0000-00001B6B0000}"/>
    <cellStyle name="Euro 29 5" xfId="174" xr:uid="{00000000-0005-0000-0000-00001C6B0000}"/>
    <cellStyle name="Euro 29 5 2" xfId="11903" xr:uid="{00000000-0005-0000-0000-00001D6B0000}"/>
    <cellStyle name="Euro 29 6" xfId="1717" xr:uid="{00000000-0005-0000-0000-00001E6B0000}"/>
    <cellStyle name="Euro 29 6 2" xfId="21606" xr:uid="{00000000-0005-0000-0000-00001F6B0000}"/>
    <cellStyle name="Euro 3" xfId="175" xr:uid="{00000000-0005-0000-0000-0000206B0000}"/>
    <cellStyle name="Euro 3 2" xfId="176" xr:uid="{00000000-0005-0000-0000-0000216B0000}"/>
    <cellStyle name="Euro 3 2 2" xfId="1718" xr:uid="{00000000-0005-0000-0000-0000226B0000}"/>
    <cellStyle name="Euro 3 3" xfId="177" xr:uid="{00000000-0005-0000-0000-0000236B0000}"/>
    <cellStyle name="Euro 3 3 2" xfId="178" xr:uid="{00000000-0005-0000-0000-0000246B0000}"/>
    <cellStyle name="Euro 3 3 3" xfId="19593" xr:uid="{00000000-0005-0000-0000-0000256B0000}"/>
    <cellStyle name="Euro 3 3 3 2" xfId="20663" xr:uid="{00000000-0005-0000-0000-0000266B0000}"/>
    <cellStyle name="Euro 3 3 4" xfId="20662" xr:uid="{00000000-0005-0000-0000-0000276B0000}"/>
    <cellStyle name="Euro 3 3 5" xfId="19592" xr:uid="{00000000-0005-0000-0000-0000286B0000}"/>
    <cellStyle name="Euro 3 4" xfId="179" xr:uid="{00000000-0005-0000-0000-0000296B0000}"/>
    <cellStyle name="Euro 3 4 2" xfId="1720" xr:uid="{00000000-0005-0000-0000-00002A6B0000}"/>
    <cellStyle name="Euro 3 4 2 2" xfId="20665" xr:uid="{00000000-0005-0000-0000-00002B6B0000}"/>
    <cellStyle name="Euro 3 4 3" xfId="20664" xr:uid="{00000000-0005-0000-0000-00002C6B0000}"/>
    <cellStyle name="Euro 3 4 4" xfId="19594" xr:uid="{00000000-0005-0000-0000-00002D6B0000}"/>
    <cellStyle name="Euro 3 4 5" xfId="11904" xr:uid="{00000000-0005-0000-0000-00002E6B0000}"/>
    <cellStyle name="Euro 3 4 6" xfId="2634" xr:uid="{00000000-0005-0000-0000-00002F6B0000}"/>
    <cellStyle name="Euro 3 5" xfId="180" xr:uid="{00000000-0005-0000-0000-0000306B0000}"/>
    <cellStyle name="Euro 3 5 2" xfId="11905" xr:uid="{00000000-0005-0000-0000-0000316B0000}"/>
    <cellStyle name="Euro 3 6" xfId="1721" xr:uid="{00000000-0005-0000-0000-0000326B0000}"/>
    <cellStyle name="Euro 3 6 2" xfId="21607" xr:uid="{00000000-0005-0000-0000-0000336B0000}"/>
    <cellStyle name="Euro 30" xfId="181" xr:uid="{00000000-0005-0000-0000-0000346B0000}"/>
    <cellStyle name="Euro 30 2" xfId="182" xr:uid="{00000000-0005-0000-0000-0000356B0000}"/>
    <cellStyle name="Euro 30 2 2" xfId="1722" xr:uid="{00000000-0005-0000-0000-0000366B0000}"/>
    <cellStyle name="Euro 30 3" xfId="183" xr:uid="{00000000-0005-0000-0000-0000376B0000}"/>
    <cellStyle name="Euro 30 3 2" xfId="184" xr:uid="{00000000-0005-0000-0000-0000386B0000}"/>
    <cellStyle name="Euro 30 3 3" xfId="19596" xr:uid="{00000000-0005-0000-0000-0000396B0000}"/>
    <cellStyle name="Euro 30 3 3 2" xfId="20667" xr:uid="{00000000-0005-0000-0000-00003A6B0000}"/>
    <cellStyle name="Euro 30 3 4" xfId="20666" xr:uid="{00000000-0005-0000-0000-00003B6B0000}"/>
    <cellStyle name="Euro 30 3 5" xfId="19595" xr:uid="{00000000-0005-0000-0000-00003C6B0000}"/>
    <cellStyle name="Euro 30 4" xfId="185" xr:uid="{00000000-0005-0000-0000-00003D6B0000}"/>
    <cellStyle name="Euro 30 4 2" xfId="1723" xr:uid="{00000000-0005-0000-0000-00003E6B0000}"/>
    <cellStyle name="Euro 30 4 2 2" xfId="20669" xr:uid="{00000000-0005-0000-0000-00003F6B0000}"/>
    <cellStyle name="Euro 30 4 3" xfId="20668" xr:uid="{00000000-0005-0000-0000-0000406B0000}"/>
    <cellStyle name="Euro 30 4 4" xfId="19597" xr:uid="{00000000-0005-0000-0000-0000416B0000}"/>
    <cellStyle name="Euro 30 4 5" xfId="11906" xr:uid="{00000000-0005-0000-0000-0000426B0000}"/>
    <cellStyle name="Euro 30 4 6" xfId="2635" xr:uid="{00000000-0005-0000-0000-0000436B0000}"/>
    <cellStyle name="Euro 30 5" xfId="186" xr:uid="{00000000-0005-0000-0000-0000446B0000}"/>
    <cellStyle name="Euro 30 5 2" xfId="11907" xr:uid="{00000000-0005-0000-0000-0000456B0000}"/>
    <cellStyle name="Euro 30 6" xfId="1724" xr:uid="{00000000-0005-0000-0000-0000466B0000}"/>
    <cellStyle name="Euro 30 6 2" xfId="21608" xr:uid="{00000000-0005-0000-0000-0000476B0000}"/>
    <cellStyle name="Euro 31" xfId="187" xr:uid="{00000000-0005-0000-0000-0000486B0000}"/>
    <cellStyle name="Euro 31 2" xfId="188" xr:uid="{00000000-0005-0000-0000-0000496B0000}"/>
    <cellStyle name="Euro 31 2 2" xfId="1725" xr:uid="{00000000-0005-0000-0000-00004A6B0000}"/>
    <cellStyle name="Euro 31 3" xfId="189" xr:uid="{00000000-0005-0000-0000-00004B6B0000}"/>
    <cellStyle name="Euro 31 3 2" xfId="190" xr:uid="{00000000-0005-0000-0000-00004C6B0000}"/>
    <cellStyle name="Euro 31 3 3" xfId="19599" xr:uid="{00000000-0005-0000-0000-00004D6B0000}"/>
    <cellStyle name="Euro 31 3 3 2" xfId="20671" xr:uid="{00000000-0005-0000-0000-00004E6B0000}"/>
    <cellStyle name="Euro 31 3 4" xfId="20670" xr:uid="{00000000-0005-0000-0000-00004F6B0000}"/>
    <cellStyle name="Euro 31 3 5" xfId="19598" xr:uid="{00000000-0005-0000-0000-0000506B0000}"/>
    <cellStyle name="Euro 31 4" xfId="191" xr:uid="{00000000-0005-0000-0000-0000516B0000}"/>
    <cellStyle name="Euro 31 4 2" xfId="1727" xr:uid="{00000000-0005-0000-0000-0000526B0000}"/>
    <cellStyle name="Euro 31 4 2 2" xfId="20673" xr:uid="{00000000-0005-0000-0000-0000536B0000}"/>
    <cellStyle name="Euro 31 4 3" xfId="20672" xr:uid="{00000000-0005-0000-0000-0000546B0000}"/>
    <cellStyle name="Euro 31 4 4" xfId="19600" xr:uid="{00000000-0005-0000-0000-0000556B0000}"/>
    <cellStyle name="Euro 31 4 5" xfId="11908" xr:uid="{00000000-0005-0000-0000-0000566B0000}"/>
    <cellStyle name="Euro 31 4 6" xfId="2636" xr:uid="{00000000-0005-0000-0000-0000576B0000}"/>
    <cellStyle name="Euro 31 5" xfId="192" xr:uid="{00000000-0005-0000-0000-0000586B0000}"/>
    <cellStyle name="Euro 31 5 2" xfId="11909" xr:uid="{00000000-0005-0000-0000-0000596B0000}"/>
    <cellStyle name="Euro 31 6" xfId="1729" xr:uid="{00000000-0005-0000-0000-00005A6B0000}"/>
    <cellStyle name="Euro 31 6 2" xfId="21609" xr:uid="{00000000-0005-0000-0000-00005B6B0000}"/>
    <cellStyle name="Euro 32" xfId="193" xr:uid="{00000000-0005-0000-0000-00005C6B0000}"/>
    <cellStyle name="Euro 32 2" xfId="194" xr:uid="{00000000-0005-0000-0000-00005D6B0000}"/>
    <cellStyle name="Euro 32 2 2" xfId="1730" xr:uid="{00000000-0005-0000-0000-00005E6B0000}"/>
    <cellStyle name="Euro 32 3" xfId="195" xr:uid="{00000000-0005-0000-0000-00005F6B0000}"/>
    <cellStyle name="Euro 32 3 2" xfId="196" xr:uid="{00000000-0005-0000-0000-0000606B0000}"/>
    <cellStyle name="Euro 32 3 3" xfId="19602" xr:uid="{00000000-0005-0000-0000-0000616B0000}"/>
    <cellStyle name="Euro 32 3 3 2" xfId="20675" xr:uid="{00000000-0005-0000-0000-0000626B0000}"/>
    <cellStyle name="Euro 32 3 4" xfId="20674" xr:uid="{00000000-0005-0000-0000-0000636B0000}"/>
    <cellStyle name="Euro 32 3 5" xfId="19601" xr:uid="{00000000-0005-0000-0000-0000646B0000}"/>
    <cellStyle name="Euro 32 4" xfId="197" xr:uid="{00000000-0005-0000-0000-0000656B0000}"/>
    <cellStyle name="Euro 32 4 2" xfId="1731" xr:uid="{00000000-0005-0000-0000-0000666B0000}"/>
    <cellStyle name="Euro 32 4 2 2" xfId="20677" xr:uid="{00000000-0005-0000-0000-0000676B0000}"/>
    <cellStyle name="Euro 32 4 3" xfId="20676" xr:uid="{00000000-0005-0000-0000-0000686B0000}"/>
    <cellStyle name="Euro 32 4 4" xfId="19603" xr:uid="{00000000-0005-0000-0000-0000696B0000}"/>
    <cellStyle name="Euro 32 4 5" xfId="11910" xr:uid="{00000000-0005-0000-0000-00006A6B0000}"/>
    <cellStyle name="Euro 32 4 6" xfId="2637" xr:uid="{00000000-0005-0000-0000-00006B6B0000}"/>
    <cellStyle name="Euro 32 5" xfId="198" xr:uid="{00000000-0005-0000-0000-00006C6B0000}"/>
    <cellStyle name="Euro 32 5 2" xfId="11911" xr:uid="{00000000-0005-0000-0000-00006D6B0000}"/>
    <cellStyle name="Euro 32 6" xfId="1732" xr:uid="{00000000-0005-0000-0000-00006E6B0000}"/>
    <cellStyle name="Euro 32 6 2" xfId="21610" xr:uid="{00000000-0005-0000-0000-00006F6B0000}"/>
    <cellStyle name="Euro 33" xfId="199" xr:uid="{00000000-0005-0000-0000-0000706B0000}"/>
    <cellStyle name="Euro 33 2" xfId="200" xr:uid="{00000000-0005-0000-0000-0000716B0000}"/>
    <cellStyle name="Euro 33 2 2" xfId="1733" xr:uid="{00000000-0005-0000-0000-0000726B0000}"/>
    <cellStyle name="Euro 33 3" xfId="201" xr:uid="{00000000-0005-0000-0000-0000736B0000}"/>
    <cellStyle name="Euro 33 3 2" xfId="202" xr:uid="{00000000-0005-0000-0000-0000746B0000}"/>
    <cellStyle name="Euro 33 3 3" xfId="19605" xr:uid="{00000000-0005-0000-0000-0000756B0000}"/>
    <cellStyle name="Euro 33 3 3 2" xfId="20679" xr:uid="{00000000-0005-0000-0000-0000766B0000}"/>
    <cellStyle name="Euro 33 3 4" xfId="20678" xr:uid="{00000000-0005-0000-0000-0000776B0000}"/>
    <cellStyle name="Euro 33 3 5" xfId="19604" xr:uid="{00000000-0005-0000-0000-0000786B0000}"/>
    <cellStyle name="Euro 33 4" xfId="203" xr:uid="{00000000-0005-0000-0000-0000796B0000}"/>
    <cellStyle name="Euro 33 4 2" xfId="1734" xr:uid="{00000000-0005-0000-0000-00007A6B0000}"/>
    <cellStyle name="Euro 33 4 2 2" xfId="20681" xr:uid="{00000000-0005-0000-0000-00007B6B0000}"/>
    <cellStyle name="Euro 33 4 3" xfId="20680" xr:uid="{00000000-0005-0000-0000-00007C6B0000}"/>
    <cellStyle name="Euro 33 4 4" xfId="19606" xr:uid="{00000000-0005-0000-0000-00007D6B0000}"/>
    <cellStyle name="Euro 33 4 5" xfId="11912" xr:uid="{00000000-0005-0000-0000-00007E6B0000}"/>
    <cellStyle name="Euro 33 4 6" xfId="2638" xr:uid="{00000000-0005-0000-0000-00007F6B0000}"/>
    <cellStyle name="Euro 33 5" xfId="204" xr:uid="{00000000-0005-0000-0000-0000806B0000}"/>
    <cellStyle name="Euro 33 5 2" xfId="11913" xr:uid="{00000000-0005-0000-0000-0000816B0000}"/>
    <cellStyle name="Euro 33 6" xfId="1735" xr:uid="{00000000-0005-0000-0000-0000826B0000}"/>
    <cellStyle name="Euro 33 6 2" xfId="21611" xr:uid="{00000000-0005-0000-0000-0000836B0000}"/>
    <cellStyle name="Euro 34" xfId="205" xr:uid="{00000000-0005-0000-0000-0000846B0000}"/>
    <cellStyle name="Euro 34 2" xfId="206" xr:uid="{00000000-0005-0000-0000-0000856B0000}"/>
    <cellStyle name="Euro 34 2 2" xfId="1736" xr:uid="{00000000-0005-0000-0000-0000866B0000}"/>
    <cellStyle name="Euro 34 3" xfId="207" xr:uid="{00000000-0005-0000-0000-0000876B0000}"/>
    <cellStyle name="Euro 34 3 2" xfId="208" xr:uid="{00000000-0005-0000-0000-0000886B0000}"/>
    <cellStyle name="Euro 34 3 3" xfId="19608" xr:uid="{00000000-0005-0000-0000-0000896B0000}"/>
    <cellStyle name="Euro 34 3 3 2" xfId="20683" xr:uid="{00000000-0005-0000-0000-00008A6B0000}"/>
    <cellStyle name="Euro 34 3 4" xfId="20682" xr:uid="{00000000-0005-0000-0000-00008B6B0000}"/>
    <cellStyle name="Euro 34 3 5" xfId="19607" xr:uid="{00000000-0005-0000-0000-00008C6B0000}"/>
    <cellStyle name="Euro 34 4" xfId="209" xr:uid="{00000000-0005-0000-0000-00008D6B0000}"/>
    <cellStyle name="Euro 34 4 2" xfId="1737" xr:uid="{00000000-0005-0000-0000-00008E6B0000}"/>
    <cellStyle name="Euro 34 4 2 2" xfId="20685" xr:uid="{00000000-0005-0000-0000-00008F6B0000}"/>
    <cellStyle name="Euro 34 4 3" xfId="20684" xr:uid="{00000000-0005-0000-0000-0000906B0000}"/>
    <cellStyle name="Euro 34 4 4" xfId="19609" xr:uid="{00000000-0005-0000-0000-0000916B0000}"/>
    <cellStyle name="Euro 34 4 5" xfId="11914" xr:uid="{00000000-0005-0000-0000-0000926B0000}"/>
    <cellStyle name="Euro 34 4 6" xfId="2639" xr:uid="{00000000-0005-0000-0000-0000936B0000}"/>
    <cellStyle name="Euro 34 5" xfId="210" xr:uid="{00000000-0005-0000-0000-0000946B0000}"/>
    <cellStyle name="Euro 34 5 2" xfId="11915" xr:uid="{00000000-0005-0000-0000-0000956B0000}"/>
    <cellStyle name="Euro 34 6" xfId="1738" xr:uid="{00000000-0005-0000-0000-0000966B0000}"/>
    <cellStyle name="Euro 34 6 2" xfId="21612" xr:uid="{00000000-0005-0000-0000-0000976B0000}"/>
    <cellStyle name="Euro 35" xfId="211" xr:uid="{00000000-0005-0000-0000-0000986B0000}"/>
    <cellStyle name="Euro 35 2" xfId="212" xr:uid="{00000000-0005-0000-0000-0000996B0000}"/>
    <cellStyle name="Euro 35 2 2" xfId="1739" xr:uid="{00000000-0005-0000-0000-00009A6B0000}"/>
    <cellStyle name="Euro 35 3" xfId="213" xr:uid="{00000000-0005-0000-0000-00009B6B0000}"/>
    <cellStyle name="Euro 35 3 2" xfId="214" xr:uid="{00000000-0005-0000-0000-00009C6B0000}"/>
    <cellStyle name="Euro 35 3 3" xfId="19611" xr:uid="{00000000-0005-0000-0000-00009D6B0000}"/>
    <cellStyle name="Euro 35 3 3 2" xfId="20687" xr:uid="{00000000-0005-0000-0000-00009E6B0000}"/>
    <cellStyle name="Euro 35 3 4" xfId="20686" xr:uid="{00000000-0005-0000-0000-00009F6B0000}"/>
    <cellStyle name="Euro 35 3 5" xfId="19610" xr:uid="{00000000-0005-0000-0000-0000A06B0000}"/>
    <cellStyle name="Euro 35 4" xfId="215" xr:uid="{00000000-0005-0000-0000-0000A16B0000}"/>
    <cellStyle name="Euro 35 4 2" xfId="1740" xr:uid="{00000000-0005-0000-0000-0000A26B0000}"/>
    <cellStyle name="Euro 35 4 2 2" xfId="20689" xr:uid="{00000000-0005-0000-0000-0000A36B0000}"/>
    <cellStyle name="Euro 35 4 3" xfId="20688" xr:uid="{00000000-0005-0000-0000-0000A46B0000}"/>
    <cellStyle name="Euro 35 4 4" xfId="19612" xr:uid="{00000000-0005-0000-0000-0000A56B0000}"/>
    <cellStyle name="Euro 35 4 5" xfId="11916" xr:uid="{00000000-0005-0000-0000-0000A66B0000}"/>
    <cellStyle name="Euro 35 4 6" xfId="2640" xr:uid="{00000000-0005-0000-0000-0000A76B0000}"/>
    <cellStyle name="Euro 35 5" xfId="216" xr:uid="{00000000-0005-0000-0000-0000A86B0000}"/>
    <cellStyle name="Euro 35 5 2" xfId="11917" xr:uid="{00000000-0005-0000-0000-0000A96B0000}"/>
    <cellStyle name="Euro 35 6" xfId="1741" xr:uid="{00000000-0005-0000-0000-0000AA6B0000}"/>
    <cellStyle name="Euro 35 6 2" xfId="21613" xr:uid="{00000000-0005-0000-0000-0000AB6B0000}"/>
    <cellStyle name="Euro 36" xfId="217" xr:uid="{00000000-0005-0000-0000-0000AC6B0000}"/>
    <cellStyle name="Euro 36 2" xfId="218" xr:uid="{00000000-0005-0000-0000-0000AD6B0000}"/>
    <cellStyle name="Euro 36 2 2" xfId="1742" xr:uid="{00000000-0005-0000-0000-0000AE6B0000}"/>
    <cellStyle name="Euro 36 3" xfId="219" xr:uid="{00000000-0005-0000-0000-0000AF6B0000}"/>
    <cellStyle name="Euro 36 3 2" xfId="220" xr:uid="{00000000-0005-0000-0000-0000B06B0000}"/>
    <cellStyle name="Euro 36 3 3" xfId="19614" xr:uid="{00000000-0005-0000-0000-0000B16B0000}"/>
    <cellStyle name="Euro 36 3 3 2" xfId="20691" xr:uid="{00000000-0005-0000-0000-0000B26B0000}"/>
    <cellStyle name="Euro 36 3 4" xfId="20690" xr:uid="{00000000-0005-0000-0000-0000B36B0000}"/>
    <cellStyle name="Euro 36 3 5" xfId="19613" xr:uid="{00000000-0005-0000-0000-0000B46B0000}"/>
    <cellStyle name="Euro 36 4" xfId="221" xr:uid="{00000000-0005-0000-0000-0000B56B0000}"/>
    <cellStyle name="Euro 36 4 2" xfId="1743" xr:uid="{00000000-0005-0000-0000-0000B66B0000}"/>
    <cellStyle name="Euro 36 4 2 2" xfId="20693" xr:uid="{00000000-0005-0000-0000-0000B76B0000}"/>
    <cellStyle name="Euro 36 4 3" xfId="20692" xr:uid="{00000000-0005-0000-0000-0000B86B0000}"/>
    <cellStyle name="Euro 36 4 4" xfId="19615" xr:uid="{00000000-0005-0000-0000-0000B96B0000}"/>
    <cellStyle name="Euro 36 4 5" xfId="11918" xr:uid="{00000000-0005-0000-0000-0000BA6B0000}"/>
    <cellStyle name="Euro 36 4 6" xfId="2641" xr:uid="{00000000-0005-0000-0000-0000BB6B0000}"/>
    <cellStyle name="Euro 36 5" xfId="222" xr:uid="{00000000-0005-0000-0000-0000BC6B0000}"/>
    <cellStyle name="Euro 36 5 2" xfId="11919" xr:uid="{00000000-0005-0000-0000-0000BD6B0000}"/>
    <cellStyle name="Euro 36 6" xfId="1744" xr:uid="{00000000-0005-0000-0000-0000BE6B0000}"/>
    <cellStyle name="Euro 36 6 2" xfId="21614" xr:uid="{00000000-0005-0000-0000-0000BF6B0000}"/>
    <cellStyle name="Euro 37" xfId="223" xr:uid="{00000000-0005-0000-0000-0000C06B0000}"/>
    <cellStyle name="Euro 37 2" xfId="224" xr:uid="{00000000-0005-0000-0000-0000C16B0000}"/>
    <cellStyle name="Euro 37 2 2" xfId="1745" xr:uid="{00000000-0005-0000-0000-0000C26B0000}"/>
    <cellStyle name="Euro 37 3" xfId="225" xr:uid="{00000000-0005-0000-0000-0000C36B0000}"/>
    <cellStyle name="Euro 37 3 2" xfId="226" xr:uid="{00000000-0005-0000-0000-0000C46B0000}"/>
    <cellStyle name="Euro 37 3 3" xfId="19617" xr:uid="{00000000-0005-0000-0000-0000C56B0000}"/>
    <cellStyle name="Euro 37 3 3 2" xfId="20695" xr:uid="{00000000-0005-0000-0000-0000C66B0000}"/>
    <cellStyle name="Euro 37 3 4" xfId="20694" xr:uid="{00000000-0005-0000-0000-0000C76B0000}"/>
    <cellStyle name="Euro 37 3 5" xfId="19616" xr:uid="{00000000-0005-0000-0000-0000C86B0000}"/>
    <cellStyle name="Euro 37 4" xfId="227" xr:uid="{00000000-0005-0000-0000-0000C96B0000}"/>
    <cellStyle name="Euro 37 4 2" xfId="1746" xr:uid="{00000000-0005-0000-0000-0000CA6B0000}"/>
    <cellStyle name="Euro 37 4 2 2" xfId="20697" xr:uid="{00000000-0005-0000-0000-0000CB6B0000}"/>
    <cellStyle name="Euro 37 4 3" xfId="20696" xr:uid="{00000000-0005-0000-0000-0000CC6B0000}"/>
    <cellStyle name="Euro 37 4 4" xfId="19618" xr:uid="{00000000-0005-0000-0000-0000CD6B0000}"/>
    <cellStyle name="Euro 37 4 5" xfId="11920" xr:uid="{00000000-0005-0000-0000-0000CE6B0000}"/>
    <cellStyle name="Euro 37 4 6" xfId="2642" xr:uid="{00000000-0005-0000-0000-0000CF6B0000}"/>
    <cellStyle name="Euro 37 5" xfId="228" xr:uid="{00000000-0005-0000-0000-0000D06B0000}"/>
    <cellStyle name="Euro 37 5 2" xfId="11921" xr:uid="{00000000-0005-0000-0000-0000D16B0000}"/>
    <cellStyle name="Euro 37 6" xfId="1747" xr:uid="{00000000-0005-0000-0000-0000D26B0000}"/>
    <cellStyle name="Euro 37 6 2" xfId="21615" xr:uid="{00000000-0005-0000-0000-0000D36B0000}"/>
    <cellStyle name="Euro 38" xfId="229" xr:uid="{00000000-0005-0000-0000-0000D46B0000}"/>
    <cellStyle name="Euro 38 2" xfId="230" xr:uid="{00000000-0005-0000-0000-0000D56B0000}"/>
    <cellStyle name="Euro 38 2 2" xfId="1748" xr:uid="{00000000-0005-0000-0000-0000D66B0000}"/>
    <cellStyle name="Euro 38 3" xfId="231" xr:uid="{00000000-0005-0000-0000-0000D76B0000}"/>
    <cellStyle name="Euro 38 3 2" xfId="232" xr:uid="{00000000-0005-0000-0000-0000D86B0000}"/>
    <cellStyle name="Euro 38 3 3" xfId="19620" xr:uid="{00000000-0005-0000-0000-0000D96B0000}"/>
    <cellStyle name="Euro 38 3 3 2" xfId="20699" xr:uid="{00000000-0005-0000-0000-0000DA6B0000}"/>
    <cellStyle name="Euro 38 3 4" xfId="20698" xr:uid="{00000000-0005-0000-0000-0000DB6B0000}"/>
    <cellStyle name="Euro 38 3 5" xfId="19619" xr:uid="{00000000-0005-0000-0000-0000DC6B0000}"/>
    <cellStyle name="Euro 38 4" xfId="233" xr:uid="{00000000-0005-0000-0000-0000DD6B0000}"/>
    <cellStyle name="Euro 38 4 2" xfId="1749" xr:uid="{00000000-0005-0000-0000-0000DE6B0000}"/>
    <cellStyle name="Euro 38 4 2 2" xfId="20701" xr:uid="{00000000-0005-0000-0000-0000DF6B0000}"/>
    <cellStyle name="Euro 38 4 3" xfId="20700" xr:uid="{00000000-0005-0000-0000-0000E06B0000}"/>
    <cellStyle name="Euro 38 4 4" xfId="19621" xr:uid="{00000000-0005-0000-0000-0000E16B0000}"/>
    <cellStyle name="Euro 38 4 5" xfId="11922" xr:uid="{00000000-0005-0000-0000-0000E26B0000}"/>
    <cellStyle name="Euro 38 4 6" xfId="2643" xr:uid="{00000000-0005-0000-0000-0000E36B0000}"/>
    <cellStyle name="Euro 38 5" xfId="234" xr:uid="{00000000-0005-0000-0000-0000E46B0000}"/>
    <cellStyle name="Euro 38 5 2" xfId="11923" xr:uid="{00000000-0005-0000-0000-0000E56B0000}"/>
    <cellStyle name="Euro 38 6" xfId="1750" xr:uid="{00000000-0005-0000-0000-0000E66B0000}"/>
    <cellStyle name="Euro 38 6 2" xfId="21616" xr:uid="{00000000-0005-0000-0000-0000E76B0000}"/>
    <cellStyle name="Euro 39" xfId="235" xr:uid="{00000000-0005-0000-0000-0000E86B0000}"/>
    <cellStyle name="Euro 39 2" xfId="236" xr:uid="{00000000-0005-0000-0000-0000E96B0000}"/>
    <cellStyle name="Euro 39 2 2" xfId="1751" xr:uid="{00000000-0005-0000-0000-0000EA6B0000}"/>
    <cellStyle name="Euro 39 3" xfId="237" xr:uid="{00000000-0005-0000-0000-0000EB6B0000}"/>
    <cellStyle name="Euro 39 3 2" xfId="238" xr:uid="{00000000-0005-0000-0000-0000EC6B0000}"/>
    <cellStyle name="Euro 39 3 3" xfId="19623" xr:uid="{00000000-0005-0000-0000-0000ED6B0000}"/>
    <cellStyle name="Euro 39 3 3 2" xfId="20703" xr:uid="{00000000-0005-0000-0000-0000EE6B0000}"/>
    <cellStyle name="Euro 39 3 4" xfId="20702" xr:uid="{00000000-0005-0000-0000-0000EF6B0000}"/>
    <cellStyle name="Euro 39 3 5" xfId="19622" xr:uid="{00000000-0005-0000-0000-0000F06B0000}"/>
    <cellStyle name="Euro 39 4" xfId="239" xr:uid="{00000000-0005-0000-0000-0000F16B0000}"/>
    <cellStyle name="Euro 39 4 2" xfId="1752" xr:uid="{00000000-0005-0000-0000-0000F26B0000}"/>
    <cellStyle name="Euro 39 4 2 2" xfId="20705" xr:uid="{00000000-0005-0000-0000-0000F36B0000}"/>
    <cellStyle name="Euro 39 4 3" xfId="20704" xr:uid="{00000000-0005-0000-0000-0000F46B0000}"/>
    <cellStyle name="Euro 39 4 4" xfId="19624" xr:uid="{00000000-0005-0000-0000-0000F56B0000}"/>
    <cellStyle name="Euro 39 4 5" xfId="11924" xr:uid="{00000000-0005-0000-0000-0000F66B0000}"/>
    <cellStyle name="Euro 39 4 6" xfId="2644" xr:uid="{00000000-0005-0000-0000-0000F76B0000}"/>
    <cellStyle name="Euro 39 5" xfId="240" xr:uid="{00000000-0005-0000-0000-0000F86B0000}"/>
    <cellStyle name="Euro 39 5 2" xfId="11925" xr:uid="{00000000-0005-0000-0000-0000F96B0000}"/>
    <cellStyle name="Euro 39 6" xfId="1753" xr:uid="{00000000-0005-0000-0000-0000FA6B0000}"/>
    <cellStyle name="Euro 39 6 2" xfId="21617" xr:uid="{00000000-0005-0000-0000-0000FB6B0000}"/>
    <cellStyle name="Euro 4" xfId="241" xr:uid="{00000000-0005-0000-0000-0000FC6B0000}"/>
    <cellStyle name="Euro 4 2" xfId="242" xr:uid="{00000000-0005-0000-0000-0000FD6B0000}"/>
    <cellStyle name="Euro 4 2 2" xfId="1754" xr:uid="{00000000-0005-0000-0000-0000FE6B0000}"/>
    <cellStyle name="Euro 4 3" xfId="243" xr:uid="{00000000-0005-0000-0000-0000FF6B0000}"/>
    <cellStyle name="Euro 4 3 2" xfId="244" xr:uid="{00000000-0005-0000-0000-0000006C0000}"/>
    <cellStyle name="Euro 4 3 3" xfId="19626" xr:uid="{00000000-0005-0000-0000-0000016C0000}"/>
    <cellStyle name="Euro 4 3 3 2" xfId="20707" xr:uid="{00000000-0005-0000-0000-0000026C0000}"/>
    <cellStyle name="Euro 4 3 4" xfId="20706" xr:uid="{00000000-0005-0000-0000-0000036C0000}"/>
    <cellStyle name="Euro 4 3 5" xfId="19625" xr:uid="{00000000-0005-0000-0000-0000046C0000}"/>
    <cellStyle name="Euro 4 4" xfId="245" xr:uid="{00000000-0005-0000-0000-0000056C0000}"/>
    <cellStyle name="Euro 4 4 2" xfId="1755" xr:uid="{00000000-0005-0000-0000-0000066C0000}"/>
    <cellStyle name="Euro 4 4 2 2" xfId="20709" xr:uid="{00000000-0005-0000-0000-0000076C0000}"/>
    <cellStyle name="Euro 4 4 3" xfId="20708" xr:uid="{00000000-0005-0000-0000-0000086C0000}"/>
    <cellStyle name="Euro 4 4 4" xfId="19627" xr:uid="{00000000-0005-0000-0000-0000096C0000}"/>
    <cellStyle name="Euro 4 4 5" xfId="11926" xr:uid="{00000000-0005-0000-0000-00000A6C0000}"/>
    <cellStyle name="Euro 4 4 6" xfId="2645" xr:uid="{00000000-0005-0000-0000-00000B6C0000}"/>
    <cellStyle name="Euro 4 5" xfId="246" xr:uid="{00000000-0005-0000-0000-00000C6C0000}"/>
    <cellStyle name="Euro 4 5 2" xfId="11927" xr:uid="{00000000-0005-0000-0000-00000D6C0000}"/>
    <cellStyle name="Euro 4 6" xfId="1756" xr:uid="{00000000-0005-0000-0000-00000E6C0000}"/>
    <cellStyle name="Euro 4 6 2" xfId="21618" xr:uid="{00000000-0005-0000-0000-00000F6C0000}"/>
    <cellStyle name="Euro 40" xfId="247" xr:uid="{00000000-0005-0000-0000-0000106C0000}"/>
    <cellStyle name="Euro 40 2" xfId="248" xr:uid="{00000000-0005-0000-0000-0000116C0000}"/>
    <cellStyle name="Euro 40 2 2" xfId="1757" xr:uid="{00000000-0005-0000-0000-0000126C0000}"/>
    <cellStyle name="Euro 40 3" xfId="249" xr:uid="{00000000-0005-0000-0000-0000136C0000}"/>
    <cellStyle name="Euro 40 3 2" xfId="250" xr:uid="{00000000-0005-0000-0000-0000146C0000}"/>
    <cellStyle name="Euro 40 3 3" xfId="19629" xr:uid="{00000000-0005-0000-0000-0000156C0000}"/>
    <cellStyle name="Euro 40 3 3 2" xfId="20711" xr:uid="{00000000-0005-0000-0000-0000166C0000}"/>
    <cellStyle name="Euro 40 3 4" xfId="20710" xr:uid="{00000000-0005-0000-0000-0000176C0000}"/>
    <cellStyle name="Euro 40 3 5" xfId="19628" xr:uid="{00000000-0005-0000-0000-0000186C0000}"/>
    <cellStyle name="Euro 40 4" xfId="251" xr:uid="{00000000-0005-0000-0000-0000196C0000}"/>
    <cellStyle name="Euro 40 4 2" xfId="1758" xr:uid="{00000000-0005-0000-0000-00001A6C0000}"/>
    <cellStyle name="Euro 40 4 2 2" xfId="20713" xr:uid="{00000000-0005-0000-0000-00001B6C0000}"/>
    <cellStyle name="Euro 40 4 3" xfId="20712" xr:uid="{00000000-0005-0000-0000-00001C6C0000}"/>
    <cellStyle name="Euro 40 4 4" xfId="19630" xr:uid="{00000000-0005-0000-0000-00001D6C0000}"/>
    <cellStyle name="Euro 40 4 5" xfId="11928" xr:uid="{00000000-0005-0000-0000-00001E6C0000}"/>
    <cellStyle name="Euro 40 4 6" xfId="2646" xr:uid="{00000000-0005-0000-0000-00001F6C0000}"/>
    <cellStyle name="Euro 40 5" xfId="252" xr:uid="{00000000-0005-0000-0000-0000206C0000}"/>
    <cellStyle name="Euro 40 5 2" xfId="11929" xr:uid="{00000000-0005-0000-0000-0000216C0000}"/>
    <cellStyle name="Euro 40 6" xfId="1759" xr:uid="{00000000-0005-0000-0000-0000226C0000}"/>
    <cellStyle name="Euro 40 6 2" xfId="21619" xr:uid="{00000000-0005-0000-0000-0000236C0000}"/>
    <cellStyle name="Euro 41" xfId="253" xr:uid="{00000000-0005-0000-0000-0000246C0000}"/>
    <cellStyle name="Euro 41 2" xfId="254" xr:uid="{00000000-0005-0000-0000-0000256C0000}"/>
    <cellStyle name="Euro 41 2 2" xfId="1760" xr:uid="{00000000-0005-0000-0000-0000266C0000}"/>
    <cellStyle name="Euro 41 3" xfId="255" xr:uid="{00000000-0005-0000-0000-0000276C0000}"/>
    <cellStyle name="Euro 41 3 2" xfId="256" xr:uid="{00000000-0005-0000-0000-0000286C0000}"/>
    <cellStyle name="Euro 41 3 3" xfId="19632" xr:uid="{00000000-0005-0000-0000-0000296C0000}"/>
    <cellStyle name="Euro 41 3 3 2" xfId="20715" xr:uid="{00000000-0005-0000-0000-00002A6C0000}"/>
    <cellStyle name="Euro 41 3 4" xfId="20714" xr:uid="{00000000-0005-0000-0000-00002B6C0000}"/>
    <cellStyle name="Euro 41 3 5" xfId="19631" xr:uid="{00000000-0005-0000-0000-00002C6C0000}"/>
    <cellStyle name="Euro 41 4" xfId="257" xr:uid="{00000000-0005-0000-0000-00002D6C0000}"/>
    <cellStyle name="Euro 41 4 2" xfId="1761" xr:uid="{00000000-0005-0000-0000-00002E6C0000}"/>
    <cellStyle name="Euro 41 4 2 2" xfId="20717" xr:uid="{00000000-0005-0000-0000-00002F6C0000}"/>
    <cellStyle name="Euro 41 4 3" xfId="20716" xr:uid="{00000000-0005-0000-0000-0000306C0000}"/>
    <cellStyle name="Euro 41 4 4" xfId="19633" xr:uid="{00000000-0005-0000-0000-0000316C0000}"/>
    <cellStyle name="Euro 41 4 5" xfId="11930" xr:uid="{00000000-0005-0000-0000-0000326C0000}"/>
    <cellStyle name="Euro 41 4 6" xfId="2647" xr:uid="{00000000-0005-0000-0000-0000336C0000}"/>
    <cellStyle name="Euro 41 5" xfId="258" xr:uid="{00000000-0005-0000-0000-0000346C0000}"/>
    <cellStyle name="Euro 41 5 2" xfId="11931" xr:uid="{00000000-0005-0000-0000-0000356C0000}"/>
    <cellStyle name="Euro 41 6" xfId="1762" xr:uid="{00000000-0005-0000-0000-0000366C0000}"/>
    <cellStyle name="Euro 41 6 2" xfId="21620" xr:uid="{00000000-0005-0000-0000-0000376C0000}"/>
    <cellStyle name="Euro 42" xfId="259" xr:uid="{00000000-0005-0000-0000-0000386C0000}"/>
    <cellStyle name="Euro 42 2" xfId="260" xr:uid="{00000000-0005-0000-0000-0000396C0000}"/>
    <cellStyle name="Euro 42 2 2" xfId="1763" xr:uid="{00000000-0005-0000-0000-00003A6C0000}"/>
    <cellStyle name="Euro 42 3" xfId="261" xr:uid="{00000000-0005-0000-0000-00003B6C0000}"/>
    <cellStyle name="Euro 42 3 2" xfId="262" xr:uid="{00000000-0005-0000-0000-00003C6C0000}"/>
    <cellStyle name="Euro 42 3 3" xfId="19635" xr:uid="{00000000-0005-0000-0000-00003D6C0000}"/>
    <cellStyle name="Euro 42 3 3 2" xfId="20719" xr:uid="{00000000-0005-0000-0000-00003E6C0000}"/>
    <cellStyle name="Euro 42 3 4" xfId="20718" xr:uid="{00000000-0005-0000-0000-00003F6C0000}"/>
    <cellStyle name="Euro 42 3 5" xfId="19634" xr:uid="{00000000-0005-0000-0000-0000406C0000}"/>
    <cellStyle name="Euro 42 4" xfId="263" xr:uid="{00000000-0005-0000-0000-0000416C0000}"/>
    <cellStyle name="Euro 42 4 2" xfId="1764" xr:uid="{00000000-0005-0000-0000-0000426C0000}"/>
    <cellStyle name="Euro 42 4 2 2" xfId="20721" xr:uid="{00000000-0005-0000-0000-0000436C0000}"/>
    <cellStyle name="Euro 42 4 3" xfId="20720" xr:uid="{00000000-0005-0000-0000-0000446C0000}"/>
    <cellStyle name="Euro 42 4 4" xfId="19636" xr:uid="{00000000-0005-0000-0000-0000456C0000}"/>
    <cellStyle name="Euro 42 4 5" xfId="11932" xr:uid="{00000000-0005-0000-0000-0000466C0000}"/>
    <cellStyle name="Euro 42 4 6" xfId="2648" xr:uid="{00000000-0005-0000-0000-0000476C0000}"/>
    <cellStyle name="Euro 42 5" xfId="264" xr:uid="{00000000-0005-0000-0000-0000486C0000}"/>
    <cellStyle name="Euro 42 5 2" xfId="11933" xr:uid="{00000000-0005-0000-0000-0000496C0000}"/>
    <cellStyle name="Euro 42 6" xfId="1765" xr:uid="{00000000-0005-0000-0000-00004A6C0000}"/>
    <cellStyle name="Euro 42 6 2" xfId="21621" xr:uid="{00000000-0005-0000-0000-00004B6C0000}"/>
    <cellStyle name="Euro 43" xfId="265" xr:uid="{00000000-0005-0000-0000-00004C6C0000}"/>
    <cellStyle name="Euro 43 2" xfId="266" xr:uid="{00000000-0005-0000-0000-00004D6C0000}"/>
    <cellStyle name="Euro 43 2 2" xfId="1766" xr:uid="{00000000-0005-0000-0000-00004E6C0000}"/>
    <cellStyle name="Euro 43 3" xfId="267" xr:uid="{00000000-0005-0000-0000-00004F6C0000}"/>
    <cellStyle name="Euro 43 3 2" xfId="268" xr:uid="{00000000-0005-0000-0000-0000506C0000}"/>
    <cellStyle name="Euro 43 3 3" xfId="19638" xr:uid="{00000000-0005-0000-0000-0000516C0000}"/>
    <cellStyle name="Euro 43 3 3 2" xfId="20723" xr:uid="{00000000-0005-0000-0000-0000526C0000}"/>
    <cellStyle name="Euro 43 3 4" xfId="20722" xr:uid="{00000000-0005-0000-0000-0000536C0000}"/>
    <cellStyle name="Euro 43 3 5" xfId="19637" xr:uid="{00000000-0005-0000-0000-0000546C0000}"/>
    <cellStyle name="Euro 43 4" xfId="269" xr:uid="{00000000-0005-0000-0000-0000556C0000}"/>
    <cellStyle name="Euro 43 4 2" xfId="1767" xr:uid="{00000000-0005-0000-0000-0000566C0000}"/>
    <cellStyle name="Euro 43 4 2 2" xfId="20725" xr:uid="{00000000-0005-0000-0000-0000576C0000}"/>
    <cellStyle name="Euro 43 4 3" xfId="20724" xr:uid="{00000000-0005-0000-0000-0000586C0000}"/>
    <cellStyle name="Euro 43 4 4" xfId="19639" xr:uid="{00000000-0005-0000-0000-0000596C0000}"/>
    <cellStyle name="Euro 43 4 5" xfId="11934" xr:uid="{00000000-0005-0000-0000-00005A6C0000}"/>
    <cellStyle name="Euro 43 4 6" xfId="2649" xr:uid="{00000000-0005-0000-0000-00005B6C0000}"/>
    <cellStyle name="Euro 43 5" xfId="270" xr:uid="{00000000-0005-0000-0000-00005C6C0000}"/>
    <cellStyle name="Euro 43 5 2" xfId="11935" xr:uid="{00000000-0005-0000-0000-00005D6C0000}"/>
    <cellStyle name="Euro 43 6" xfId="1768" xr:uid="{00000000-0005-0000-0000-00005E6C0000}"/>
    <cellStyle name="Euro 43 6 2" xfId="21622" xr:uid="{00000000-0005-0000-0000-00005F6C0000}"/>
    <cellStyle name="Euro 44" xfId="271" xr:uid="{00000000-0005-0000-0000-0000606C0000}"/>
    <cellStyle name="Euro 44 2" xfId="272" xr:uid="{00000000-0005-0000-0000-0000616C0000}"/>
    <cellStyle name="Euro 44 2 2" xfId="1769" xr:uid="{00000000-0005-0000-0000-0000626C0000}"/>
    <cellStyle name="Euro 44 3" xfId="273" xr:uid="{00000000-0005-0000-0000-0000636C0000}"/>
    <cellStyle name="Euro 44 3 2" xfId="274" xr:uid="{00000000-0005-0000-0000-0000646C0000}"/>
    <cellStyle name="Euro 44 3 3" xfId="19641" xr:uid="{00000000-0005-0000-0000-0000656C0000}"/>
    <cellStyle name="Euro 44 3 3 2" xfId="20727" xr:uid="{00000000-0005-0000-0000-0000666C0000}"/>
    <cellStyle name="Euro 44 3 4" xfId="20726" xr:uid="{00000000-0005-0000-0000-0000676C0000}"/>
    <cellStyle name="Euro 44 3 5" xfId="19640" xr:uid="{00000000-0005-0000-0000-0000686C0000}"/>
    <cellStyle name="Euro 44 4" xfId="275" xr:uid="{00000000-0005-0000-0000-0000696C0000}"/>
    <cellStyle name="Euro 44 4 2" xfId="1770" xr:uid="{00000000-0005-0000-0000-00006A6C0000}"/>
    <cellStyle name="Euro 44 4 2 2" xfId="20729" xr:uid="{00000000-0005-0000-0000-00006B6C0000}"/>
    <cellStyle name="Euro 44 4 3" xfId="20728" xr:uid="{00000000-0005-0000-0000-00006C6C0000}"/>
    <cellStyle name="Euro 44 4 4" xfId="19642" xr:uid="{00000000-0005-0000-0000-00006D6C0000}"/>
    <cellStyle name="Euro 44 4 5" xfId="11936" xr:uid="{00000000-0005-0000-0000-00006E6C0000}"/>
    <cellStyle name="Euro 44 4 6" xfId="2650" xr:uid="{00000000-0005-0000-0000-00006F6C0000}"/>
    <cellStyle name="Euro 44 5" xfId="276" xr:uid="{00000000-0005-0000-0000-0000706C0000}"/>
    <cellStyle name="Euro 44 5 2" xfId="11937" xr:uid="{00000000-0005-0000-0000-0000716C0000}"/>
    <cellStyle name="Euro 44 6" xfId="1771" xr:uid="{00000000-0005-0000-0000-0000726C0000}"/>
    <cellStyle name="Euro 44 6 2" xfId="21623" xr:uid="{00000000-0005-0000-0000-0000736C0000}"/>
    <cellStyle name="Euro 45" xfId="277" xr:uid="{00000000-0005-0000-0000-0000746C0000}"/>
    <cellStyle name="Euro 45 2" xfId="1773" xr:uid="{00000000-0005-0000-0000-0000756C0000}"/>
    <cellStyle name="Euro 45 2 2" xfId="20731" xr:uid="{00000000-0005-0000-0000-0000766C0000}"/>
    <cellStyle name="Euro 45 2 3" xfId="19643" xr:uid="{00000000-0005-0000-0000-0000776C0000}"/>
    <cellStyle name="Euro 45 3" xfId="1772" xr:uid="{00000000-0005-0000-0000-0000786C0000}"/>
    <cellStyle name="Euro 45 3 2" xfId="20730" xr:uid="{00000000-0005-0000-0000-0000796C0000}"/>
    <cellStyle name="Euro 46" xfId="278" xr:uid="{00000000-0005-0000-0000-00007A6C0000}"/>
    <cellStyle name="Euro 46 2" xfId="1774" xr:uid="{00000000-0005-0000-0000-00007B6C0000}"/>
    <cellStyle name="Euro 47" xfId="279" xr:uid="{00000000-0005-0000-0000-00007C6C0000}"/>
    <cellStyle name="Euro 47 2" xfId="280" xr:uid="{00000000-0005-0000-0000-00007D6C0000}"/>
    <cellStyle name="Euro 47 3" xfId="19645" xr:uid="{00000000-0005-0000-0000-00007E6C0000}"/>
    <cellStyle name="Euro 47 3 2" xfId="20733" xr:uid="{00000000-0005-0000-0000-00007F6C0000}"/>
    <cellStyle name="Euro 47 4" xfId="20732" xr:uid="{00000000-0005-0000-0000-0000806C0000}"/>
    <cellStyle name="Euro 47 5" xfId="19644" xr:uid="{00000000-0005-0000-0000-0000816C0000}"/>
    <cellStyle name="Euro 48" xfId="281" xr:uid="{00000000-0005-0000-0000-0000826C0000}"/>
    <cellStyle name="Euro 48 2" xfId="1775" xr:uid="{00000000-0005-0000-0000-0000836C0000}"/>
    <cellStyle name="Euro 49" xfId="282" xr:uid="{00000000-0005-0000-0000-0000846C0000}"/>
    <cellStyle name="Euro 49 2" xfId="1776" xr:uid="{00000000-0005-0000-0000-0000856C0000}"/>
    <cellStyle name="Euro 49 2 2" xfId="20735" xr:uid="{00000000-0005-0000-0000-0000866C0000}"/>
    <cellStyle name="Euro 49 2 3" xfId="19647" xr:uid="{00000000-0005-0000-0000-0000876C0000}"/>
    <cellStyle name="Euro 49 2 4" xfId="11938" xr:uid="{00000000-0005-0000-0000-0000886C0000}"/>
    <cellStyle name="Euro 49 3" xfId="2564" xr:uid="{00000000-0005-0000-0000-0000896C0000}"/>
    <cellStyle name="Euro 49 3 2" xfId="20734" xr:uid="{00000000-0005-0000-0000-00008A6C0000}"/>
    <cellStyle name="Euro 49 4" xfId="19646" xr:uid="{00000000-0005-0000-0000-00008B6C0000}"/>
    <cellStyle name="Euro 49 5" xfId="4445" xr:uid="{00000000-0005-0000-0000-00008C6C0000}"/>
    <cellStyle name="Euro 49 6" xfId="2651" xr:uid="{00000000-0005-0000-0000-00008D6C0000}"/>
    <cellStyle name="Euro 5" xfId="283" xr:uid="{00000000-0005-0000-0000-00008E6C0000}"/>
    <cellStyle name="Euro 5 2" xfId="284" xr:uid="{00000000-0005-0000-0000-00008F6C0000}"/>
    <cellStyle name="Euro 5 2 2" xfId="1777" xr:uid="{00000000-0005-0000-0000-0000906C0000}"/>
    <cellStyle name="Euro 5 3" xfId="285" xr:uid="{00000000-0005-0000-0000-0000916C0000}"/>
    <cellStyle name="Euro 5 3 2" xfId="286" xr:uid="{00000000-0005-0000-0000-0000926C0000}"/>
    <cellStyle name="Euro 5 3 3" xfId="19649" xr:uid="{00000000-0005-0000-0000-0000936C0000}"/>
    <cellStyle name="Euro 5 3 3 2" xfId="20737" xr:uid="{00000000-0005-0000-0000-0000946C0000}"/>
    <cellStyle name="Euro 5 3 4" xfId="20736" xr:uid="{00000000-0005-0000-0000-0000956C0000}"/>
    <cellStyle name="Euro 5 3 5" xfId="19648" xr:uid="{00000000-0005-0000-0000-0000966C0000}"/>
    <cellStyle name="Euro 5 4" xfId="287" xr:uid="{00000000-0005-0000-0000-0000976C0000}"/>
    <cellStyle name="Euro 5 4 2" xfId="1778" xr:uid="{00000000-0005-0000-0000-0000986C0000}"/>
    <cellStyle name="Euro 5 4 2 2" xfId="20739" xr:uid="{00000000-0005-0000-0000-0000996C0000}"/>
    <cellStyle name="Euro 5 4 3" xfId="20738" xr:uid="{00000000-0005-0000-0000-00009A6C0000}"/>
    <cellStyle name="Euro 5 4 4" xfId="19650" xr:uid="{00000000-0005-0000-0000-00009B6C0000}"/>
    <cellStyle name="Euro 5 4 5" xfId="11939" xr:uid="{00000000-0005-0000-0000-00009C6C0000}"/>
    <cellStyle name="Euro 5 4 6" xfId="2652" xr:uid="{00000000-0005-0000-0000-00009D6C0000}"/>
    <cellStyle name="Euro 5 5" xfId="288" xr:uid="{00000000-0005-0000-0000-00009E6C0000}"/>
    <cellStyle name="Euro 5 5 2" xfId="11940" xr:uid="{00000000-0005-0000-0000-00009F6C0000}"/>
    <cellStyle name="Euro 5 6" xfId="1779" xr:uid="{00000000-0005-0000-0000-0000A06C0000}"/>
    <cellStyle name="Euro 5 6 2" xfId="21624" xr:uid="{00000000-0005-0000-0000-0000A16C0000}"/>
    <cellStyle name="Euro 50" xfId="289" xr:uid="{00000000-0005-0000-0000-0000A26C0000}"/>
    <cellStyle name="Euro 50 2" xfId="2568" xr:uid="{00000000-0005-0000-0000-0000A36C0000}"/>
    <cellStyle name="Euro 50 3" xfId="11941" xr:uid="{00000000-0005-0000-0000-0000A46C0000}"/>
    <cellStyle name="Euro 50 4" xfId="12824" xr:uid="{00000000-0005-0000-0000-0000A56C0000}"/>
    <cellStyle name="Euro 50 5" xfId="4447" xr:uid="{00000000-0005-0000-0000-0000A66C0000}"/>
    <cellStyle name="Euro 51" xfId="1534" xr:uid="{00000000-0005-0000-0000-0000A76C0000}"/>
    <cellStyle name="Euro 51 2" xfId="1780" xr:uid="{00000000-0005-0000-0000-0000A86C0000}"/>
    <cellStyle name="Euro 51 2 2" xfId="20740" xr:uid="{00000000-0005-0000-0000-0000A96C0000}"/>
    <cellStyle name="Euro 51 3" xfId="19651" xr:uid="{00000000-0005-0000-0000-0000AA6C0000}"/>
    <cellStyle name="Euro 51 4" xfId="21625" xr:uid="{00000000-0005-0000-0000-0000AB6C0000}"/>
    <cellStyle name="Euro 6" xfId="290" xr:uid="{00000000-0005-0000-0000-0000AC6C0000}"/>
    <cellStyle name="Euro 6 2" xfId="291" xr:uid="{00000000-0005-0000-0000-0000AD6C0000}"/>
    <cellStyle name="Euro 6 2 2" xfId="1781" xr:uid="{00000000-0005-0000-0000-0000AE6C0000}"/>
    <cellStyle name="Euro 6 3" xfId="292" xr:uid="{00000000-0005-0000-0000-0000AF6C0000}"/>
    <cellStyle name="Euro 6 3 2" xfId="293" xr:uid="{00000000-0005-0000-0000-0000B06C0000}"/>
    <cellStyle name="Euro 6 3 3" xfId="19653" xr:uid="{00000000-0005-0000-0000-0000B16C0000}"/>
    <cellStyle name="Euro 6 3 3 2" xfId="20742" xr:uid="{00000000-0005-0000-0000-0000B26C0000}"/>
    <cellStyle name="Euro 6 3 4" xfId="20741" xr:uid="{00000000-0005-0000-0000-0000B36C0000}"/>
    <cellStyle name="Euro 6 3 5" xfId="19652" xr:uid="{00000000-0005-0000-0000-0000B46C0000}"/>
    <cellStyle name="Euro 6 4" xfId="294" xr:uid="{00000000-0005-0000-0000-0000B56C0000}"/>
    <cellStyle name="Euro 6 4 2" xfId="1782" xr:uid="{00000000-0005-0000-0000-0000B66C0000}"/>
    <cellStyle name="Euro 6 4 2 2" xfId="20744" xr:uid="{00000000-0005-0000-0000-0000B76C0000}"/>
    <cellStyle name="Euro 6 4 3" xfId="20743" xr:uid="{00000000-0005-0000-0000-0000B86C0000}"/>
    <cellStyle name="Euro 6 4 4" xfId="19654" xr:uid="{00000000-0005-0000-0000-0000B96C0000}"/>
    <cellStyle name="Euro 6 4 5" xfId="11942" xr:uid="{00000000-0005-0000-0000-0000BA6C0000}"/>
    <cellStyle name="Euro 6 4 6" xfId="2653" xr:uid="{00000000-0005-0000-0000-0000BB6C0000}"/>
    <cellStyle name="Euro 6 5" xfId="295" xr:uid="{00000000-0005-0000-0000-0000BC6C0000}"/>
    <cellStyle name="Euro 6 5 2" xfId="11943" xr:uid="{00000000-0005-0000-0000-0000BD6C0000}"/>
    <cellStyle name="Euro 6 6" xfId="1783" xr:uid="{00000000-0005-0000-0000-0000BE6C0000}"/>
    <cellStyle name="Euro 6 6 2" xfId="21626" xr:uid="{00000000-0005-0000-0000-0000BF6C0000}"/>
    <cellStyle name="Euro 7" xfId="296" xr:uid="{00000000-0005-0000-0000-0000C06C0000}"/>
    <cellStyle name="Euro 7 2" xfId="297" xr:uid="{00000000-0005-0000-0000-0000C16C0000}"/>
    <cellStyle name="Euro 7 2 2" xfId="1784" xr:uid="{00000000-0005-0000-0000-0000C26C0000}"/>
    <cellStyle name="Euro 7 3" xfId="298" xr:uid="{00000000-0005-0000-0000-0000C36C0000}"/>
    <cellStyle name="Euro 7 3 2" xfId="299" xr:uid="{00000000-0005-0000-0000-0000C46C0000}"/>
    <cellStyle name="Euro 7 3 3" xfId="19656" xr:uid="{00000000-0005-0000-0000-0000C56C0000}"/>
    <cellStyle name="Euro 7 3 3 2" xfId="20746" xr:uid="{00000000-0005-0000-0000-0000C66C0000}"/>
    <cellStyle name="Euro 7 3 4" xfId="20745" xr:uid="{00000000-0005-0000-0000-0000C76C0000}"/>
    <cellStyle name="Euro 7 3 5" xfId="19655" xr:uid="{00000000-0005-0000-0000-0000C86C0000}"/>
    <cellStyle name="Euro 7 4" xfId="300" xr:uid="{00000000-0005-0000-0000-0000C96C0000}"/>
    <cellStyle name="Euro 7 4 2" xfId="1785" xr:uid="{00000000-0005-0000-0000-0000CA6C0000}"/>
    <cellStyle name="Euro 7 4 2 2" xfId="20748" xr:uid="{00000000-0005-0000-0000-0000CB6C0000}"/>
    <cellStyle name="Euro 7 4 3" xfId="20747" xr:uid="{00000000-0005-0000-0000-0000CC6C0000}"/>
    <cellStyle name="Euro 7 4 4" xfId="19657" xr:uid="{00000000-0005-0000-0000-0000CD6C0000}"/>
    <cellStyle name="Euro 7 4 5" xfId="11944" xr:uid="{00000000-0005-0000-0000-0000CE6C0000}"/>
    <cellStyle name="Euro 7 4 6" xfId="2654" xr:uid="{00000000-0005-0000-0000-0000CF6C0000}"/>
    <cellStyle name="Euro 7 5" xfId="301" xr:uid="{00000000-0005-0000-0000-0000D06C0000}"/>
    <cellStyle name="Euro 7 5 2" xfId="11945" xr:uid="{00000000-0005-0000-0000-0000D16C0000}"/>
    <cellStyle name="Euro 7 6" xfId="1786" xr:uid="{00000000-0005-0000-0000-0000D26C0000}"/>
    <cellStyle name="Euro 7 6 2" xfId="21627" xr:uid="{00000000-0005-0000-0000-0000D36C0000}"/>
    <cellStyle name="Euro 8" xfId="302" xr:uid="{00000000-0005-0000-0000-0000D46C0000}"/>
    <cellStyle name="Euro 8 2" xfId="303" xr:uid="{00000000-0005-0000-0000-0000D56C0000}"/>
    <cellStyle name="Euro 8 2 2" xfId="1787" xr:uid="{00000000-0005-0000-0000-0000D66C0000}"/>
    <cellStyle name="Euro 8 3" xfId="304" xr:uid="{00000000-0005-0000-0000-0000D76C0000}"/>
    <cellStyle name="Euro 8 3 2" xfId="305" xr:uid="{00000000-0005-0000-0000-0000D86C0000}"/>
    <cellStyle name="Euro 8 3 3" xfId="19659" xr:uid="{00000000-0005-0000-0000-0000D96C0000}"/>
    <cellStyle name="Euro 8 3 3 2" xfId="20750" xr:uid="{00000000-0005-0000-0000-0000DA6C0000}"/>
    <cellStyle name="Euro 8 3 4" xfId="20749" xr:uid="{00000000-0005-0000-0000-0000DB6C0000}"/>
    <cellStyle name="Euro 8 3 5" xfId="19658" xr:uid="{00000000-0005-0000-0000-0000DC6C0000}"/>
    <cellStyle name="Euro 8 4" xfId="306" xr:uid="{00000000-0005-0000-0000-0000DD6C0000}"/>
    <cellStyle name="Euro 8 4 2" xfId="1788" xr:uid="{00000000-0005-0000-0000-0000DE6C0000}"/>
    <cellStyle name="Euro 8 4 2 2" xfId="20752" xr:uid="{00000000-0005-0000-0000-0000DF6C0000}"/>
    <cellStyle name="Euro 8 4 3" xfId="20751" xr:uid="{00000000-0005-0000-0000-0000E06C0000}"/>
    <cellStyle name="Euro 8 4 4" xfId="19660" xr:uid="{00000000-0005-0000-0000-0000E16C0000}"/>
    <cellStyle name="Euro 8 4 5" xfId="11946" xr:uid="{00000000-0005-0000-0000-0000E26C0000}"/>
    <cellStyle name="Euro 8 4 6" xfId="2655" xr:uid="{00000000-0005-0000-0000-0000E36C0000}"/>
    <cellStyle name="Euro 8 5" xfId="307" xr:uid="{00000000-0005-0000-0000-0000E46C0000}"/>
    <cellStyle name="Euro 8 5 2" xfId="11947" xr:uid="{00000000-0005-0000-0000-0000E56C0000}"/>
    <cellStyle name="Euro 8 6" xfId="1789" xr:uid="{00000000-0005-0000-0000-0000E66C0000}"/>
    <cellStyle name="Euro 8 6 2" xfId="21628" xr:uid="{00000000-0005-0000-0000-0000E76C0000}"/>
    <cellStyle name="Euro 9" xfId="308" xr:uid="{00000000-0005-0000-0000-0000E86C0000}"/>
    <cellStyle name="Euro 9 2" xfId="309" xr:uid="{00000000-0005-0000-0000-0000E96C0000}"/>
    <cellStyle name="Euro 9 2 2" xfId="1790" xr:uid="{00000000-0005-0000-0000-0000EA6C0000}"/>
    <cellStyle name="Euro 9 3" xfId="310" xr:uid="{00000000-0005-0000-0000-0000EB6C0000}"/>
    <cellStyle name="Euro 9 3 2" xfId="311" xr:uid="{00000000-0005-0000-0000-0000EC6C0000}"/>
    <cellStyle name="Euro 9 3 3" xfId="19662" xr:uid="{00000000-0005-0000-0000-0000ED6C0000}"/>
    <cellStyle name="Euro 9 3 3 2" xfId="20754" xr:uid="{00000000-0005-0000-0000-0000EE6C0000}"/>
    <cellStyle name="Euro 9 3 4" xfId="20753" xr:uid="{00000000-0005-0000-0000-0000EF6C0000}"/>
    <cellStyle name="Euro 9 3 5" xfId="19661" xr:uid="{00000000-0005-0000-0000-0000F06C0000}"/>
    <cellStyle name="Euro 9 4" xfId="312" xr:uid="{00000000-0005-0000-0000-0000F16C0000}"/>
    <cellStyle name="Euro 9 4 2" xfId="1791" xr:uid="{00000000-0005-0000-0000-0000F26C0000}"/>
    <cellStyle name="Euro 9 4 2 2" xfId="20756" xr:uid="{00000000-0005-0000-0000-0000F36C0000}"/>
    <cellStyle name="Euro 9 4 3" xfId="20755" xr:uid="{00000000-0005-0000-0000-0000F46C0000}"/>
    <cellStyle name="Euro 9 4 4" xfId="19663" xr:uid="{00000000-0005-0000-0000-0000F56C0000}"/>
    <cellStyle name="Euro 9 4 5" xfId="11948" xr:uid="{00000000-0005-0000-0000-0000F66C0000}"/>
    <cellStyle name="Euro 9 4 6" xfId="2656" xr:uid="{00000000-0005-0000-0000-0000F76C0000}"/>
    <cellStyle name="Euro 9 5" xfId="313" xr:uid="{00000000-0005-0000-0000-0000F86C0000}"/>
    <cellStyle name="Euro 9 5 2" xfId="11949" xr:uid="{00000000-0005-0000-0000-0000F96C0000}"/>
    <cellStyle name="Euro 9 6" xfId="1792" xr:uid="{00000000-0005-0000-0000-0000FA6C0000}"/>
    <cellStyle name="Euro 9 6 2" xfId="21629" xr:uid="{00000000-0005-0000-0000-0000FB6C0000}"/>
    <cellStyle name="Explanatory Text" xfId="2534" builtinId="53" customBuiltin="1"/>
    <cellStyle name="Explanatory Text 2" xfId="3103" xr:uid="{00000000-0005-0000-0000-0000FD6C0000}"/>
    <cellStyle name="Fixed" xfId="7978" xr:uid="{00000000-0005-0000-0000-0000FE6C0000}"/>
    <cellStyle name="Fixed 2" xfId="10379" xr:uid="{00000000-0005-0000-0000-0000FF6C0000}"/>
    <cellStyle name="Fixed2 - Type2" xfId="314" xr:uid="{00000000-0005-0000-0000-0000006D0000}"/>
    <cellStyle name="Format 1" xfId="2590" xr:uid="{00000000-0005-0000-0000-0000016D0000}"/>
    <cellStyle name="God 2" xfId="2591" xr:uid="{00000000-0005-0000-0000-0000026D0000}"/>
    <cellStyle name="God 2 2" xfId="7980" xr:uid="{00000000-0005-0000-0000-0000036D0000}"/>
    <cellStyle name="God 3" xfId="7981" xr:uid="{00000000-0005-0000-0000-0000046D0000}"/>
    <cellStyle name="God 4" xfId="7982" xr:uid="{00000000-0005-0000-0000-0000056D0000}"/>
    <cellStyle name="God 5" xfId="7983" xr:uid="{00000000-0005-0000-0000-0000066D0000}"/>
    <cellStyle name="God 5 2" xfId="11651" xr:uid="{00000000-0005-0000-0000-0000076D0000}"/>
    <cellStyle name="God 6" xfId="8272" xr:uid="{00000000-0005-0000-0000-0000086D0000}"/>
    <cellStyle name="God 7" xfId="7979" xr:uid="{00000000-0005-0000-0000-0000096D0000}"/>
    <cellStyle name="Good" xfId="2527" builtinId="26" customBuiltin="1"/>
    <cellStyle name="Good 2" xfId="3104" xr:uid="{00000000-0005-0000-0000-00000B6D0000}"/>
    <cellStyle name="Heading 1" xfId="2523" builtinId="16" customBuiltin="1"/>
    <cellStyle name="Heading 1 2" xfId="2657" xr:uid="{00000000-0005-0000-0000-00000D6D0000}"/>
    <cellStyle name="Heading 1 2 2" xfId="11099" xr:uid="{00000000-0005-0000-0000-00000E6D0000}"/>
    <cellStyle name="Heading 1 2 3" xfId="7985" xr:uid="{00000000-0005-0000-0000-00000F6D0000}"/>
    <cellStyle name="Heading 1 3" xfId="10380" xr:uid="{00000000-0005-0000-0000-0000106D0000}"/>
    <cellStyle name="Heading 1 4" xfId="7984" xr:uid="{00000000-0005-0000-0000-0000116D0000}"/>
    <cellStyle name="Heading 2" xfId="2524" builtinId="17" customBuiltin="1"/>
    <cellStyle name="Heading 2 2" xfId="3105" xr:uid="{00000000-0005-0000-0000-0000136D0000}"/>
    <cellStyle name="Heading 2 2 2" xfId="11100" xr:uid="{00000000-0005-0000-0000-0000146D0000}"/>
    <cellStyle name="Heading 2 2 3" xfId="7987" xr:uid="{00000000-0005-0000-0000-0000156D0000}"/>
    <cellStyle name="Heading 2 3" xfId="10381" xr:uid="{00000000-0005-0000-0000-0000166D0000}"/>
    <cellStyle name="Heading 2 4" xfId="7986" xr:uid="{00000000-0005-0000-0000-0000176D0000}"/>
    <cellStyle name="Heading 3" xfId="2525" builtinId="18" customBuiltin="1"/>
    <cellStyle name="Heading 3 2" xfId="3106" xr:uid="{00000000-0005-0000-0000-0000196D0000}"/>
    <cellStyle name="Heading 4" xfId="2526" builtinId="19" customBuiltin="1"/>
    <cellStyle name="Heading 4 2" xfId="3107" xr:uid="{00000000-0005-0000-0000-00001B6D0000}"/>
    <cellStyle name="Headline" xfId="2515" xr:uid="{00000000-0005-0000-0000-00001C6D0000}"/>
    <cellStyle name="Hyperlink 2" xfId="2658" xr:uid="{00000000-0005-0000-0000-00001D6D0000}"/>
    <cellStyle name="Hyperlink 2 2" xfId="3108" xr:uid="{00000000-0005-0000-0000-00001E6D0000}"/>
    <cellStyle name="Hyperlink 3" xfId="2659" xr:uid="{00000000-0005-0000-0000-00001F6D0000}"/>
    <cellStyle name="Hyperlink 4" xfId="39782" xr:uid="{00000000-0005-0000-0000-0000206D0000}"/>
    <cellStyle name="Input 10" xfId="40754" xr:uid="{00000000-0005-0000-0000-0000216D0000}"/>
    <cellStyle name="Input 2" xfId="316" xr:uid="{00000000-0005-0000-0000-0000226D0000}"/>
    <cellStyle name="Input 2 2" xfId="3109" xr:uid="{00000000-0005-0000-0000-0000236D0000}"/>
    <cellStyle name="Input 2 2 2" xfId="7989" xr:uid="{00000000-0005-0000-0000-0000246D0000}"/>
    <cellStyle name="Input 2 2 3" xfId="22443" xr:uid="{00000000-0005-0000-0000-0000256D0000}"/>
    <cellStyle name="Input 2 3" xfId="12627" xr:uid="{00000000-0005-0000-0000-0000266D0000}"/>
    <cellStyle name="Input 3" xfId="315" xr:uid="{00000000-0005-0000-0000-0000276D0000}"/>
    <cellStyle name="Input 3 2" xfId="2569" xr:uid="{00000000-0005-0000-0000-0000286D0000}"/>
    <cellStyle name="Input 3 2 2" xfId="7990" xr:uid="{00000000-0005-0000-0000-0000296D0000}"/>
    <cellStyle name="Input 4" xfId="7991" xr:uid="{00000000-0005-0000-0000-00002A6D0000}"/>
    <cellStyle name="Input 5" xfId="7992" xr:uid="{00000000-0005-0000-0000-00002B6D0000}"/>
    <cellStyle name="Input 5 2" xfId="11601" xr:uid="{00000000-0005-0000-0000-00002C6D0000}"/>
    <cellStyle name="Input 6" xfId="8275" xr:uid="{00000000-0005-0000-0000-00002D6D0000}"/>
    <cellStyle name="Input 7" xfId="7988" xr:uid="{00000000-0005-0000-0000-00002E6D0000}"/>
    <cellStyle name="Input 8" xfId="12626" xr:uid="{00000000-0005-0000-0000-00002F6D0000}"/>
    <cellStyle name="InputCell" xfId="2562" xr:uid="{00000000-0005-0000-0000-0000306D0000}"/>
    <cellStyle name="InputCells" xfId="317" xr:uid="{00000000-0005-0000-0000-0000316D0000}"/>
    <cellStyle name="Komma 10" xfId="3110" xr:uid="{00000000-0005-0000-0000-0000326D0000}"/>
    <cellStyle name="Komma 10 2" xfId="3111" xr:uid="{00000000-0005-0000-0000-0000336D0000}"/>
    <cellStyle name="Komma 10 2 2" xfId="19460" xr:uid="{00000000-0005-0000-0000-0000346D0000}"/>
    <cellStyle name="Komma 10 2 2 2" xfId="37411" xr:uid="{00000000-0005-0000-0000-0000356D0000}"/>
    <cellStyle name="Komma 10 2 3" xfId="22445" xr:uid="{00000000-0005-0000-0000-0000366D0000}"/>
    <cellStyle name="Komma 10 3" xfId="11741" xr:uid="{00000000-0005-0000-0000-0000376D0000}"/>
    <cellStyle name="Komma 10 3 2" xfId="30410" xr:uid="{00000000-0005-0000-0000-0000386D0000}"/>
    <cellStyle name="Komma 10 4" xfId="22444" xr:uid="{00000000-0005-0000-0000-0000396D0000}"/>
    <cellStyle name="Komma 2" xfId="4" xr:uid="{00000000-0005-0000-0000-00003A6D0000}"/>
    <cellStyle name="Komma 2 10" xfId="3112" xr:uid="{00000000-0005-0000-0000-00003B6D0000}"/>
    <cellStyle name="Komma 2 2" xfId="2589" xr:uid="{00000000-0005-0000-0000-00003C6D0000}"/>
    <cellStyle name="Komma 2 2 2" xfId="11752" xr:uid="{00000000-0005-0000-0000-00003D6D0000}"/>
    <cellStyle name="Komma 2 2 2 2" xfId="19462" xr:uid="{00000000-0005-0000-0000-00003E6D0000}"/>
    <cellStyle name="Komma 2 2 2 2 2" xfId="37412" xr:uid="{00000000-0005-0000-0000-00003F6D0000}"/>
    <cellStyle name="Komma 2 2 2 3" xfId="21522" xr:uid="{00000000-0005-0000-0000-0000406D0000}"/>
    <cellStyle name="Komma 2 2 2 4" xfId="30411" xr:uid="{00000000-0005-0000-0000-0000416D0000}"/>
    <cellStyle name="Komma 2 2 3" xfId="7995" xr:uid="{00000000-0005-0000-0000-0000426D0000}"/>
    <cellStyle name="Komma 2 2 3 2" xfId="16026" xr:uid="{00000000-0005-0000-0000-0000436D0000}"/>
    <cellStyle name="Komma 2 2 3 2 2" xfId="33983" xr:uid="{00000000-0005-0000-0000-0000446D0000}"/>
    <cellStyle name="Komma 2 2 3 3" xfId="26981" xr:uid="{00000000-0005-0000-0000-0000456D0000}"/>
    <cellStyle name="Komma 2 2 4" xfId="19664" xr:uid="{00000000-0005-0000-0000-0000466D0000}"/>
    <cellStyle name="Komma 2 2 5" xfId="4463" xr:uid="{00000000-0005-0000-0000-0000476D0000}"/>
    <cellStyle name="Komma 2 2 6" xfId="22447" xr:uid="{00000000-0005-0000-0000-0000486D0000}"/>
    <cellStyle name="Komma 2 2 7" xfId="3113" xr:uid="{00000000-0005-0000-0000-0000496D0000}"/>
    <cellStyle name="Komma 2 3" xfId="2563" xr:uid="{00000000-0005-0000-0000-00004A6D0000}"/>
    <cellStyle name="Komma 2 3 2" xfId="11753" xr:uid="{00000000-0005-0000-0000-00004B6D0000}"/>
    <cellStyle name="Komma 2 3 2 2" xfId="19463" xr:uid="{00000000-0005-0000-0000-00004C6D0000}"/>
    <cellStyle name="Komma 2 3 2 2 2" xfId="37413" xr:uid="{00000000-0005-0000-0000-00004D6D0000}"/>
    <cellStyle name="Komma 2 3 2 3" xfId="30412" xr:uid="{00000000-0005-0000-0000-00004E6D0000}"/>
    <cellStyle name="Komma 2 3 3" xfId="16027" xr:uid="{00000000-0005-0000-0000-00004F6D0000}"/>
    <cellStyle name="Komma 2 3 3 2" xfId="33984" xr:uid="{00000000-0005-0000-0000-0000506D0000}"/>
    <cellStyle name="Komma 2 3 4" xfId="21553" xr:uid="{00000000-0005-0000-0000-0000516D0000}"/>
    <cellStyle name="Komma 2 3 4 2" xfId="38404" xr:uid="{00000000-0005-0000-0000-0000526D0000}"/>
    <cellStyle name="Komma 2 3 5" xfId="7996" xr:uid="{00000000-0005-0000-0000-0000536D0000}"/>
    <cellStyle name="Komma 2 3 5 2" xfId="26982" xr:uid="{00000000-0005-0000-0000-0000546D0000}"/>
    <cellStyle name="Komma 2 3 6" xfId="39359" xr:uid="{00000000-0005-0000-0000-0000556D0000}"/>
    <cellStyle name="Komma 2 4" xfId="3114" xr:uid="{00000000-0005-0000-0000-0000566D0000}"/>
    <cellStyle name="Komma 2 4 2" xfId="3115" xr:uid="{00000000-0005-0000-0000-0000576D0000}"/>
    <cellStyle name="Komma 2 4 2 2" xfId="21521" xr:uid="{00000000-0005-0000-0000-0000586D0000}"/>
    <cellStyle name="Komma 2 4 2 3" xfId="22449" xr:uid="{00000000-0005-0000-0000-0000596D0000}"/>
    <cellStyle name="Komma 2 4 3" xfId="7997" xr:uid="{00000000-0005-0000-0000-00005A6D0000}"/>
    <cellStyle name="Komma 2 4 4" xfId="22448" xr:uid="{00000000-0005-0000-0000-00005B6D0000}"/>
    <cellStyle name="Komma 2 5" xfId="7998" xr:uid="{00000000-0005-0000-0000-00005C6D0000}"/>
    <cellStyle name="Komma 2 5 2" xfId="7999" xr:uid="{00000000-0005-0000-0000-00005D6D0000}"/>
    <cellStyle name="Komma 2 5 2 2" xfId="8000" xr:uid="{00000000-0005-0000-0000-00005E6D0000}"/>
    <cellStyle name="Komma 2 5 2 2 2" xfId="11095" xr:uid="{00000000-0005-0000-0000-00005F6D0000}"/>
    <cellStyle name="Komma 2 5 2 2 2 2" xfId="18867" xr:uid="{00000000-0005-0000-0000-0000606D0000}"/>
    <cellStyle name="Komma 2 5 2 2 2 2 2" xfId="36818" xr:uid="{00000000-0005-0000-0000-0000616D0000}"/>
    <cellStyle name="Komma 2 5 2 2 2 3" xfId="29817" xr:uid="{00000000-0005-0000-0000-0000626D0000}"/>
    <cellStyle name="Komma 2 5 3" xfId="8001" xr:uid="{00000000-0005-0000-0000-0000636D0000}"/>
    <cellStyle name="Komma 2 5 3 2" xfId="8002" xr:uid="{00000000-0005-0000-0000-0000646D0000}"/>
    <cellStyle name="Komma 2 5 3 2 2" xfId="11706" xr:uid="{00000000-0005-0000-0000-0000656D0000}"/>
    <cellStyle name="Komma 2 5 3 2 2 2" xfId="19453" xr:uid="{00000000-0005-0000-0000-0000666D0000}"/>
    <cellStyle name="Komma 2 5 3 2 2 2 2" xfId="37404" xr:uid="{00000000-0005-0000-0000-0000676D0000}"/>
    <cellStyle name="Komma 2 5 3 2 2 3" xfId="30403" xr:uid="{00000000-0005-0000-0000-0000686D0000}"/>
    <cellStyle name="Komma 2 5 3 3" xfId="9587" xr:uid="{00000000-0005-0000-0000-0000696D0000}"/>
    <cellStyle name="Komma 2 5 3 3 2" xfId="17372" xr:uid="{00000000-0005-0000-0000-00006A6D0000}"/>
    <cellStyle name="Komma 2 5 3 3 2 2" xfId="35323" xr:uid="{00000000-0005-0000-0000-00006B6D0000}"/>
    <cellStyle name="Komma 2 5 3 3 3" xfId="28322" xr:uid="{00000000-0005-0000-0000-00006C6D0000}"/>
    <cellStyle name="Komma 2 5 4" xfId="8003" xr:uid="{00000000-0005-0000-0000-00006D6D0000}"/>
    <cellStyle name="Komma 2 5 4 2" xfId="10372" xr:uid="{00000000-0005-0000-0000-00006E6D0000}"/>
    <cellStyle name="Komma 2 5 4 2 2" xfId="18153" xr:uid="{00000000-0005-0000-0000-00006F6D0000}"/>
    <cellStyle name="Komma 2 5 4 2 2 2" xfId="36104" xr:uid="{00000000-0005-0000-0000-0000706D0000}"/>
    <cellStyle name="Komma 2 5 4 2 3" xfId="29103" xr:uid="{00000000-0005-0000-0000-0000716D0000}"/>
    <cellStyle name="Komma 2 6" xfId="8004" xr:uid="{00000000-0005-0000-0000-0000726D0000}"/>
    <cellStyle name="Komma 2 7" xfId="11751" xr:uid="{00000000-0005-0000-0000-0000736D0000}"/>
    <cellStyle name="Komma 2 8" xfId="7994" xr:uid="{00000000-0005-0000-0000-0000746D0000}"/>
    <cellStyle name="Komma 2 9" xfId="22446" xr:uid="{00000000-0005-0000-0000-0000756D0000}"/>
    <cellStyle name="Komma 3" xfId="37" xr:uid="{00000000-0005-0000-0000-0000766D0000}"/>
    <cellStyle name="Komma 3 10" xfId="22450" xr:uid="{00000000-0005-0000-0000-0000776D0000}"/>
    <cellStyle name="Komma 3 11" xfId="38418" xr:uid="{00000000-0005-0000-0000-0000786D0000}"/>
    <cellStyle name="Komma 3 12" xfId="3116" xr:uid="{00000000-0005-0000-0000-0000796D0000}"/>
    <cellStyle name="Komma 3 2" xfId="2594" xr:uid="{00000000-0005-0000-0000-00007A6D0000}"/>
    <cellStyle name="Komma 3 2 2" xfId="3118" xr:uid="{00000000-0005-0000-0000-00007B6D0000}"/>
    <cellStyle name="Komma 3 2 2 2" xfId="3119" xr:uid="{00000000-0005-0000-0000-00007C6D0000}"/>
    <cellStyle name="Komma 3 2 2 2 2" xfId="3120" xr:uid="{00000000-0005-0000-0000-00007D6D0000}"/>
    <cellStyle name="Komma 3 2 2 2 2 2" xfId="22454" xr:uid="{00000000-0005-0000-0000-00007E6D0000}"/>
    <cellStyle name="Komma 3 2 2 2 3" xfId="22453" xr:uid="{00000000-0005-0000-0000-00007F6D0000}"/>
    <cellStyle name="Komma 3 2 2 3" xfId="3121" xr:uid="{00000000-0005-0000-0000-0000806D0000}"/>
    <cellStyle name="Komma 3 2 2 3 2" xfId="22455" xr:uid="{00000000-0005-0000-0000-0000816D0000}"/>
    <cellStyle name="Komma 3 2 2 4" xfId="8006" xr:uid="{00000000-0005-0000-0000-0000826D0000}"/>
    <cellStyle name="Komma 3 2 2 5" xfId="22452" xr:uid="{00000000-0005-0000-0000-0000836D0000}"/>
    <cellStyle name="Komma 3 2 3" xfId="3122" xr:uid="{00000000-0005-0000-0000-0000846D0000}"/>
    <cellStyle name="Komma 3 2 3 2" xfId="3123" xr:uid="{00000000-0005-0000-0000-0000856D0000}"/>
    <cellStyle name="Komma 3 2 3 2 2" xfId="3124" xr:uid="{00000000-0005-0000-0000-0000866D0000}"/>
    <cellStyle name="Komma 3 2 3 2 2 2" xfId="22458" xr:uid="{00000000-0005-0000-0000-0000876D0000}"/>
    <cellStyle name="Komma 3 2 3 2 3" xfId="22457" xr:uid="{00000000-0005-0000-0000-0000886D0000}"/>
    <cellStyle name="Komma 3 2 3 3" xfId="3125" xr:uid="{00000000-0005-0000-0000-0000896D0000}"/>
    <cellStyle name="Komma 3 2 3 3 2" xfId="22459" xr:uid="{00000000-0005-0000-0000-00008A6D0000}"/>
    <cellStyle name="Komma 3 2 3 4" xfId="19666" xr:uid="{00000000-0005-0000-0000-00008B6D0000}"/>
    <cellStyle name="Komma 3 2 3 4 2" xfId="37464" xr:uid="{00000000-0005-0000-0000-00008C6D0000}"/>
    <cellStyle name="Komma 3 2 3 5" xfId="22456" xr:uid="{00000000-0005-0000-0000-00008D6D0000}"/>
    <cellStyle name="Komma 3 2 4" xfId="3126" xr:uid="{00000000-0005-0000-0000-00008E6D0000}"/>
    <cellStyle name="Komma 3 2 4 2" xfId="3127" xr:uid="{00000000-0005-0000-0000-00008F6D0000}"/>
    <cellStyle name="Komma 3 2 4 2 2" xfId="22461" xr:uid="{00000000-0005-0000-0000-0000906D0000}"/>
    <cellStyle name="Komma 3 2 4 3" xfId="22460" xr:uid="{00000000-0005-0000-0000-0000916D0000}"/>
    <cellStyle name="Komma 3 2 5" xfId="3128" xr:uid="{00000000-0005-0000-0000-0000926D0000}"/>
    <cellStyle name="Komma 3 2 5 2" xfId="22462" xr:uid="{00000000-0005-0000-0000-0000936D0000}"/>
    <cellStyle name="Komma 3 2 6" xfId="4466" xr:uid="{00000000-0005-0000-0000-0000946D0000}"/>
    <cellStyle name="Komma 3 2 7" xfId="22451" xr:uid="{00000000-0005-0000-0000-0000956D0000}"/>
    <cellStyle name="Komma 3 2 8" xfId="38419" xr:uid="{00000000-0005-0000-0000-0000966D0000}"/>
    <cellStyle name="Komma 3 2 9" xfId="3117" xr:uid="{00000000-0005-0000-0000-0000976D0000}"/>
    <cellStyle name="Komma 3 3" xfId="2571" xr:uid="{00000000-0005-0000-0000-0000986D0000}"/>
    <cellStyle name="Komma 3 3 2" xfId="3130" xr:uid="{00000000-0005-0000-0000-0000996D0000}"/>
    <cellStyle name="Komma 3 3 2 2" xfId="3131" xr:uid="{00000000-0005-0000-0000-00009A6D0000}"/>
    <cellStyle name="Komma 3 3 2 2 2" xfId="22465" xr:uid="{00000000-0005-0000-0000-00009B6D0000}"/>
    <cellStyle name="Komma 3 3 2 3" xfId="22464" xr:uid="{00000000-0005-0000-0000-00009C6D0000}"/>
    <cellStyle name="Komma 3 3 3" xfId="3132" xr:uid="{00000000-0005-0000-0000-00009D6D0000}"/>
    <cellStyle name="Komma 3 3 3 2" xfId="22466" xr:uid="{00000000-0005-0000-0000-00009E6D0000}"/>
    <cellStyle name="Komma 3 3 4" xfId="8007" xr:uid="{00000000-0005-0000-0000-00009F6D0000}"/>
    <cellStyle name="Komma 3 3 5" xfId="22463" xr:uid="{00000000-0005-0000-0000-0000A06D0000}"/>
    <cellStyle name="Komma 3 3 6" xfId="3129" xr:uid="{00000000-0005-0000-0000-0000A16D0000}"/>
    <cellStyle name="Komma 3 4" xfId="3133" xr:uid="{00000000-0005-0000-0000-0000A26D0000}"/>
    <cellStyle name="Komma 3 4 2" xfId="3134" xr:uid="{00000000-0005-0000-0000-0000A36D0000}"/>
    <cellStyle name="Komma 3 4 2 2" xfId="3135" xr:uid="{00000000-0005-0000-0000-0000A46D0000}"/>
    <cellStyle name="Komma 3 4 2 2 2" xfId="22469" xr:uid="{00000000-0005-0000-0000-0000A56D0000}"/>
    <cellStyle name="Komma 3 4 2 3" xfId="19464" xr:uid="{00000000-0005-0000-0000-0000A66D0000}"/>
    <cellStyle name="Komma 3 4 2 3 2" xfId="37414" xr:uid="{00000000-0005-0000-0000-0000A76D0000}"/>
    <cellStyle name="Komma 3 4 2 4" xfId="22468" xr:uid="{00000000-0005-0000-0000-0000A86D0000}"/>
    <cellStyle name="Komma 3 4 3" xfId="3136" xr:uid="{00000000-0005-0000-0000-0000A96D0000}"/>
    <cellStyle name="Komma 3 4 3 2" xfId="22470" xr:uid="{00000000-0005-0000-0000-0000AA6D0000}"/>
    <cellStyle name="Komma 3 4 4" xfId="11754" xr:uid="{00000000-0005-0000-0000-0000AB6D0000}"/>
    <cellStyle name="Komma 3 4 4 2" xfId="30413" xr:uid="{00000000-0005-0000-0000-0000AC6D0000}"/>
    <cellStyle name="Komma 3 4 5" xfId="22467" xr:uid="{00000000-0005-0000-0000-0000AD6D0000}"/>
    <cellStyle name="Komma 3 5" xfId="3137" xr:uid="{00000000-0005-0000-0000-0000AE6D0000}"/>
    <cellStyle name="Komma 3 5 2" xfId="3138" xr:uid="{00000000-0005-0000-0000-0000AF6D0000}"/>
    <cellStyle name="Komma 3 5 2 2" xfId="16028" xr:uid="{00000000-0005-0000-0000-0000B06D0000}"/>
    <cellStyle name="Komma 3 5 2 2 2" xfId="33985" xr:uid="{00000000-0005-0000-0000-0000B16D0000}"/>
    <cellStyle name="Komma 3 5 2 3" xfId="22472" xr:uid="{00000000-0005-0000-0000-0000B26D0000}"/>
    <cellStyle name="Komma 3 5 3" xfId="8005" xr:uid="{00000000-0005-0000-0000-0000B36D0000}"/>
    <cellStyle name="Komma 3 5 3 2" xfId="26983" xr:uid="{00000000-0005-0000-0000-0000B46D0000}"/>
    <cellStyle name="Komma 3 5 4" xfId="22471" xr:uid="{00000000-0005-0000-0000-0000B56D0000}"/>
    <cellStyle name="Komma 3 6" xfId="3139" xr:uid="{00000000-0005-0000-0000-0000B66D0000}"/>
    <cellStyle name="Komma 3 7" xfId="3140" xr:uid="{00000000-0005-0000-0000-0000B76D0000}"/>
    <cellStyle name="Komma 3 7 2" xfId="3141" xr:uid="{00000000-0005-0000-0000-0000B86D0000}"/>
    <cellStyle name="Komma 3 7 2 2" xfId="22474" xr:uid="{00000000-0005-0000-0000-0000B96D0000}"/>
    <cellStyle name="Komma 3 7 3" xfId="19665" xr:uid="{00000000-0005-0000-0000-0000BA6D0000}"/>
    <cellStyle name="Komma 3 7 3 2" xfId="37463" xr:uid="{00000000-0005-0000-0000-0000BB6D0000}"/>
    <cellStyle name="Komma 3 7 4" xfId="22473" xr:uid="{00000000-0005-0000-0000-0000BC6D0000}"/>
    <cellStyle name="Komma 3 8" xfId="3142" xr:uid="{00000000-0005-0000-0000-0000BD6D0000}"/>
    <cellStyle name="Komma 3 9" xfId="3143" xr:uid="{00000000-0005-0000-0000-0000BE6D0000}"/>
    <cellStyle name="Komma 3 9 2" xfId="22475" xr:uid="{00000000-0005-0000-0000-0000BF6D0000}"/>
    <cellStyle name="Komma 4" xfId="2518" xr:uid="{00000000-0005-0000-0000-0000C06D0000}"/>
    <cellStyle name="Komma 4 10" xfId="38420" xr:uid="{00000000-0005-0000-0000-0000C16D0000}"/>
    <cellStyle name="Komma 4 11" xfId="39710" xr:uid="{00000000-0005-0000-0000-0000C26D0000}"/>
    <cellStyle name="Komma 4 12" xfId="3144" xr:uid="{00000000-0005-0000-0000-0000C36D0000}"/>
    <cellStyle name="Komma 4 2" xfId="2595" xr:uid="{00000000-0005-0000-0000-0000C46D0000}"/>
    <cellStyle name="Komma 4 2 2" xfId="3146" xr:uid="{00000000-0005-0000-0000-0000C56D0000}"/>
    <cellStyle name="Komma 4 2 2 2" xfId="3147" xr:uid="{00000000-0005-0000-0000-0000C66D0000}"/>
    <cellStyle name="Komma 4 2 2 2 2" xfId="21541" xr:uid="{00000000-0005-0000-0000-0000C76D0000}"/>
    <cellStyle name="Komma 4 2 2 2 2 2" xfId="38393" xr:uid="{00000000-0005-0000-0000-0000C86D0000}"/>
    <cellStyle name="Komma 4 2 2 2 3" xfId="22479" xr:uid="{00000000-0005-0000-0000-0000C96D0000}"/>
    <cellStyle name="Komma 4 2 2 3" xfId="11756" xr:uid="{00000000-0005-0000-0000-0000CA6D0000}"/>
    <cellStyle name="Komma 4 2 2 4" xfId="22478" xr:uid="{00000000-0005-0000-0000-0000CB6D0000}"/>
    <cellStyle name="Komma 4 2 2 5" xfId="39348" xr:uid="{00000000-0005-0000-0000-0000CC6D0000}"/>
    <cellStyle name="Komma 4 2 3" xfId="3148" xr:uid="{00000000-0005-0000-0000-0000CD6D0000}"/>
    <cellStyle name="Komma 4 2 3 2" xfId="3149" xr:uid="{00000000-0005-0000-0000-0000CE6D0000}"/>
    <cellStyle name="Komma 4 2 3 2 2" xfId="22481" xr:uid="{00000000-0005-0000-0000-0000CF6D0000}"/>
    <cellStyle name="Komma 4 2 3 3" xfId="20757" xr:uid="{00000000-0005-0000-0000-0000D06D0000}"/>
    <cellStyle name="Komma 4 2 3 3 2" xfId="38074" xr:uid="{00000000-0005-0000-0000-0000D16D0000}"/>
    <cellStyle name="Komma 4 2 3 4" xfId="22480" xr:uid="{00000000-0005-0000-0000-0000D26D0000}"/>
    <cellStyle name="Komma 4 2 4" xfId="3150" xr:uid="{00000000-0005-0000-0000-0000D36D0000}"/>
    <cellStyle name="Komma 4 2 4 2" xfId="3151" xr:uid="{00000000-0005-0000-0000-0000D46D0000}"/>
    <cellStyle name="Komma 4 2 4 2 2" xfId="22483" xr:uid="{00000000-0005-0000-0000-0000D56D0000}"/>
    <cellStyle name="Komma 4 2 4 3" xfId="22482" xr:uid="{00000000-0005-0000-0000-0000D66D0000}"/>
    <cellStyle name="Komma 4 2 5" xfId="3152" xr:uid="{00000000-0005-0000-0000-0000D76D0000}"/>
    <cellStyle name="Komma 4 2 5 2" xfId="22484" xr:uid="{00000000-0005-0000-0000-0000D86D0000}"/>
    <cellStyle name="Komma 4 2 6" xfId="8009" xr:uid="{00000000-0005-0000-0000-0000D96D0000}"/>
    <cellStyle name="Komma 4 2 7" xfId="22477" xr:uid="{00000000-0005-0000-0000-0000DA6D0000}"/>
    <cellStyle name="Komma 4 2 8" xfId="39029" xr:uid="{00000000-0005-0000-0000-0000DB6D0000}"/>
    <cellStyle name="Komma 4 2 9" xfId="3145" xr:uid="{00000000-0005-0000-0000-0000DC6D0000}"/>
    <cellStyle name="Komma 4 3" xfId="3153" xr:uid="{00000000-0005-0000-0000-0000DD6D0000}"/>
    <cellStyle name="Komma 4 3 2" xfId="3154" xr:uid="{00000000-0005-0000-0000-0000DE6D0000}"/>
    <cellStyle name="Komma 4 3 2 2" xfId="3155" xr:uid="{00000000-0005-0000-0000-0000DF6D0000}"/>
    <cellStyle name="Komma 4 3 2 2 2" xfId="22487" xr:uid="{00000000-0005-0000-0000-0000E06D0000}"/>
    <cellStyle name="Komma 4 3 2 3" xfId="21523" xr:uid="{00000000-0005-0000-0000-0000E16D0000}"/>
    <cellStyle name="Komma 4 3 2 3 2" xfId="38383" xr:uid="{00000000-0005-0000-0000-0000E26D0000}"/>
    <cellStyle name="Komma 4 3 2 4" xfId="22486" xr:uid="{00000000-0005-0000-0000-0000E36D0000}"/>
    <cellStyle name="Komma 4 3 3" xfId="3156" xr:uid="{00000000-0005-0000-0000-0000E46D0000}"/>
    <cellStyle name="Komma 4 3 3 2" xfId="3157" xr:uid="{00000000-0005-0000-0000-0000E56D0000}"/>
    <cellStyle name="Komma 4 3 3 2 2" xfId="22489" xr:uid="{00000000-0005-0000-0000-0000E66D0000}"/>
    <cellStyle name="Komma 4 3 3 3" xfId="22488" xr:uid="{00000000-0005-0000-0000-0000E76D0000}"/>
    <cellStyle name="Komma 4 3 4" xfId="3158" xr:uid="{00000000-0005-0000-0000-0000E86D0000}"/>
    <cellStyle name="Komma 4 3 4 2" xfId="22490" xr:uid="{00000000-0005-0000-0000-0000E96D0000}"/>
    <cellStyle name="Komma 4 3 5" xfId="11755" xr:uid="{00000000-0005-0000-0000-0000EA6D0000}"/>
    <cellStyle name="Komma 4 3 6" xfId="22485" xr:uid="{00000000-0005-0000-0000-0000EB6D0000}"/>
    <cellStyle name="Komma 4 3 7" xfId="39338" xr:uid="{00000000-0005-0000-0000-0000EC6D0000}"/>
    <cellStyle name="Komma 4 4" xfId="3159" xr:uid="{00000000-0005-0000-0000-0000ED6D0000}"/>
    <cellStyle name="Komma 4 4 2" xfId="3160" xr:uid="{00000000-0005-0000-0000-0000EE6D0000}"/>
    <cellStyle name="Komma 4 4 2 2" xfId="22492" xr:uid="{00000000-0005-0000-0000-0000EF6D0000}"/>
    <cellStyle name="Komma 4 4 3" xfId="8008" xr:uid="{00000000-0005-0000-0000-0000F06D0000}"/>
    <cellStyle name="Komma 4 4 4" xfId="22491" xr:uid="{00000000-0005-0000-0000-0000F16D0000}"/>
    <cellStyle name="Komma 4 5" xfId="3161" xr:uid="{00000000-0005-0000-0000-0000F26D0000}"/>
    <cellStyle name="Komma 4 5 2" xfId="3162" xr:uid="{00000000-0005-0000-0000-0000F36D0000}"/>
    <cellStyle name="Komma 4 5 2 2" xfId="19495" xr:uid="{00000000-0005-0000-0000-0000F46D0000}"/>
    <cellStyle name="Komma 4 5 2 2 2" xfId="37445" xr:uid="{00000000-0005-0000-0000-0000F56D0000}"/>
    <cellStyle name="Komma 4 5 2 3" xfId="22494" xr:uid="{00000000-0005-0000-0000-0000F66D0000}"/>
    <cellStyle name="Komma 4 5 3" xfId="11846" xr:uid="{00000000-0005-0000-0000-0000F76D0000}"/>
    <cellStyle name="Komma 4 5 3 2" xfId="30444" xr:uid="{00000000-0005-0000-0000-0000F86D0000}"/>
    <cellStyle name="Komma 4 5 4" xfId="22493" xr:uid="{00000000-0005-0000-0000-0000F96D0000}"/>
    <cellStyle name="Komma 4 6" xfId="3163" xr:uid="{00000000-0005-0000-0000-0000FA6D0000}"/>
    <cellStyle name="Komma 4 6 2" xfId="3164" xr:uid="{00000000-0005-0000-0000-0000FB6D0000}"/>
    <cellStyle name="Komma 4 6 2 2" xfId="22496" xr:uid="{00000000-0005-0000-0000-0000FC6D0000}"/>
    <cellStyle name="Komma 4 6 3" xfId="12836" xr:uid="{00000000-0005-0000-0000-0000FD6D0000}"/>
    <cellStyle name="Komma 4 6 3 2" xfId="30796" xr:uid="{00000000-0005-0000-0000-0000FE6D0000}"/>
    <cellStyle name="Komma 4 6 4" xfId="22495" xr:uid="{00000000-0005-0000-0000-0000FF6D0000}"/>
    <cellStyle name="Komma 4 7" xfId="3165" xr:uid="{00000000-0005-0000-0000-0000006E0000}"/>
    <cellStyle name="Komma 4 7 2" xfId="19667" xr:uid="{00000000-0005-0000-0000-0000016E0000}"/>
    <cellStyle name="Komma 4 7 2 2" xfId="37465" xr:uid="{00000000-0005-0000-0000-0000026E0000}"/>
    <cellStyle name="Komma 4 7 3" xfId="22497" xr:uid="{00000000-0005-0000-0000-0000036E0000}"/>
    <cellStyle name="Komma 4 8" xfId="4467" xr:uid="{00000000-0005-0000-0000-0000046E0000}"/>
    <cellStyle name="Komma 4 8 2" xfId="23794" xr:uid="{00000000-0005-0000-0000-0000056E0000}"/>
    <cellStyle name="Komma 4 9" xfId="22476" xr:uid="{00000000-0005-0000-0000-0000066E0000}"/>
    <cellStyle name="Komma 5" xfId="2586" xr:uid="{00000000-0005-0000-0000-0000076E0000}"/>
    <cellStyle name="Komma 5 2" xfId="3167" xr:uid="{00000000-0005-0000-0000-0000086E0000}"/>
    <cellStyle name="Komma 5 2 2" xfId="3168" xr:uid="{00000000-0005-0000-0000-0000096E0000}"/>
    <cellStyle name="Komma 5 2 2 2" xfId="3169" xr:uid="{00000000-0005-0000-0000-00000A6E0000}"/>
    <cellStyle name="Komma 5 2 2 2 2" xfId="22501" xr:uid="{00000000-0005-0000-0000-00000B6E0000}"/>
    <cellStyle name="Komma 5 2 2 3" xfId="21542" xr:uid="{00000000-0005-0000-0000-00000C6E0000}"/>
    <cellStyle name="Komma 5 2 2 4" xfId="22500" xr:uid="{00000000-0005-0000-0000-00000D6E0000}"/>
    <cellStyle name="Komma 5 2 3" xfId="3170" xr:uid="{00000000-0005-0000-0000-00000E6E0000}"/>
    <cellStyle name="Komma 5 2 3 2" xfId="3171" xr:uid="{00000000-0005-0000-0000-00000F6E0000}"/>
    <cellStyle name="Komma 5 2 3 2 2" xfId="22503" xr:uid="{00000000-0005-0000-0000-0000106E0000}"/>
    <cellStyle name="Komma 5 2 3 3" xfId="22502" xr:uid="{00000000-0005-0000-0000-0000116E0000}"/>
    <cellStyle name="Komma 5 2 4" xfId="3172" xr:uid="{00000000-0005-0000-0000-0000126E0000}"/>
    <cellStyle name="Komma 5 2 4 2" xfId="22504" xr:uid="{00000000-0005-0000-0000-0000136E0000}"/>
    <cellStyle name="Komma 5 2 5" xfId="11757" xr:uid="{00000000-0005-0000-0000-0000146E0000}"/>
    <cellStyle name="Komma 5 2 6" xfId="22499" xr:uid="{00000000-0005-0000-0000-0000156E0000}"/>
    <cellStyle name="Komma 5 3" xfId="3173" xr:uid="{00000000-0005-0000-0000-0000166E0000}"/>
    <cellStyle name="Komma 5 3 2" xfId="3174" xr:uid="{00000000-0005-0000-0000-0000176E0000}"/>
    <cellStyle name="Komma 5 3 2 2" xfId="22506" xr:uid="{00000000-0005-0000-0000-0000186E0000}"/>
    <cellStyle name="Komma 5 3 3" xfId="8010" xr:uid="{00000000-0005-0000-0000-0000196E0000}"/>
    <cellStyle name="Komma 5 3 4" xfId="22505" xr:uid="{00000000-0005-0000-0000-00001A6E0000}"/>
    <cellStyle name="Komma 5 4" xfId="3175" xr:uid="{00000000-0005-0000-0000-00001B6E0000}"/>
    <cellStyle name="Komma 5 4 2" xfId="3176" xr:uid="{00000000-0005-0000-0000-00001C6E0000}"/>
    <cellStyle name="Komma 5 4 2 2" xfId="22508" xr:uid="{00000000-0005-0000-0000-00001D6E0000}"/>
    <cellStyle name="Komma 5 4 3" xfId="22507" xr:uid="{00000000-0005-0000-0000-00001E6E0000}"/>
    <cellStyle name="Komma 5 5" xfId="3177" xr:uid="{00000000-0005-0000-0000-00001F6E0000}"/>
    <cellStyle name="Komma 5 5 2" xfId="3178" xr:uid="{00000000-0005-0000-0000-0000206E0000}"/>
    <cellStyle name="Komma 5 5 2 2" xfId="22510" xr:uid="{00000000-0005-0000-0000-0000216E0000}"/>
    <cellStyle name="Komma 5 5 3" xfId="22509" xr:uid="{00000000-0005-0000-0000-0000226E0000}"/>
    <cellStyle name="Komma 5 6" xfId="3179" xr:uid="{00000000-0005-0000-0000-0000236E0000}"/>
    <cellStyle name="Komma 5 6 2" xfId="22511" xr:uid="{00000000-0005-0000-0000-0000246E0000}"/>
    <cellStyle name="Komma 5 7" xfId="4460" xr:uid="{00000000-0005-0000-0000-0000256E0000}"/>
    <cellStyle name="Komma 5 8" xfId="22498" xr:uid="{00000000-0005-0000-0000-0000266E0000}"/>
    <cellStyle name="Komma 5 9" xfId="3166" xr:uid="{00000000-0005-0000-0000-0000276E0000}"/>
    <cellStyle name="Komma 6" xfId="3180" xr:uid="{00000000-0005-0000-0000-0000286E0000}"/>
    <cellStyle name="Komma 6 2" xfId="3181" xr:uid="{00000000-0005-0000-0000-0000296E0000}"/>
    <cellStyle name="Komma 6 2 2" xfId="3182" xr:uid="{00000000-0005-0000-0000-00002A6E0000}"/>
    <cellStyle name="Komma 6 2 2 2" xfId="3183" xr:uid="{00000000-0005-0000-0000-00002B6E0000}"/>
    <cellStyle name="Komma 6 2 2 2 2" xfId="22515" xr:uid="{00000000-0005-0000-0000-00002C6E0000}"/>
    <cellStyle name="Komma 6 2 2 3" xfId="22514" xr:uid="{00000000-0005-0000-0000-00002D6E0000}"/>
    <cellStyle name="Komma 6 2 3" xfId="3184" xr:uid="{00000000-0005-0000-0000-00002E6E0000}"/>
    <cellStyle name="Komma 6 2 3 2" xfId="3185" xr:uid="{00000000-0005-0000-0000-00002F6E0000}"/>
    <cellStyle name="Komma 6 2 3 2 2" xfId="22517" xr:uid="{00000000-0005-0000-0000-0000306E0000}"/>
    <cellStyle name="Komma 6 2 3 3" xfId="22516" xr:uid="{00000000-0005-0000-0000-0000316E0000}"/>
    <cellStyle name="Komma 6 2 4" xfId="3186" xr:uid="{00000000-0005-0000-0000-0000326E0000}"/>
    <cellStyle name="Komma 6 2 4 2" xfId="22518" xr:uid="{00000000-0005-0000-0000-0000336E0000}"/>
    <cellStyle name="Komma 6 2 5" xfId="22513" xr:uid="{00000000-0005-0000-0000-0000346E0000}"/>
    <cellStyle name="Komma 6 3" xfId="3187" xr:uid="{00000000-0005-0000-0000-0000356E0000}"/>
    <cellStyle name="Komma 6 3 2" xfId="3188" xr:uid="{00000000-0005-0000-0000-0000366E0000}"/>
    <cellStyle name="Komma 6 3 2 2" xfId="22520" xr:uid="{00000000-0005-0000-0000-0000376E0000}"/>
    <cellStyle name="Komma 6 3 3" xfId="22519" xr:uid="{00000000-0005-0000-0000-0000386E0000}"/>
    <cellStyle name="Komma 6 4" xfId="3189" xr:uid="{00000000-0005-0000-0000-0000396E0000}"/>
    <cellStyle name="Komma 6 4 2" xfId="3190" xr:uid="{00000000-0005-0000-0000-00003A6E0000}"/>
    <cellStyle name="Komma 6 4 2 2" xfId="22522" xr:uid="{00000000-0005-0000-0000-00003B6E0000}"/>
    <cellStyle name="Komma 6 4 3" xfId="22521" xr:uid="{00000000-0005-0000-0000-00003C6E0000}"/>
    <cellStyle name="Komma 6 5" xfId="3191" xr:uid="{00000000-0005-0000-0000-00003D6E0000}"/>
    <cellStyle name="Komma 6 5 2" xfId="3192" xr:uid="{00000000-0005-0000-0000-00003E6E0000}"/>
    <cellStyle name="Komma 6 5 2 2" xfId="22524" xr:uid="{00000000-0005-0000-0000-00003F6E0000}"/>
    <cellStyle name="Komma 6 5 3" xfId="22523" xr:uid="{00000000-0005-0000-0000-0000406E0000}"/>
    <cellStyle name="Komma 6 6" xfId="3193" xr:uid="{00000000-0005-0000-0000-0000416E0000}"/>
    <cellStyle name="Komma 6 6 2" xfId="22525" xr:uid="{00000000-0005-0000-0000-0000426E0000}"/>
    <cellStyle name="Komma 6 7" xfId="8011" xr:uid="{00000000-0005-0000-0000-0000436E0000}"/>
    <cellStyle name="Komma 6 8" xfId="22512" xr:uid="{00000000-0005-0000-0000-0000446E0000}"/>
    <cellStyle name="Komma 7" xfId="3194" xr:uid="{00000000-0005-0000-0000-0000456E0000}"/>
    <cellStyle name="Komma 7 2" xfId="3195" xr:uid="{00000000-0005-0000-0000-0000466E0000}"/>
    <cellStyle name="Komma 7 2 2" xfId="3196" xr:uid="{00000000-0005-0000-0000-0000476E0000}"/>
    <cellStyle name="Komma 7 2 2 2" xfId="3197" xr:uid="{00000000-0005-0000-0000-0000486E0000}"/>
    <cellStyle name="Komma 7 2 2 2 2" xfId="22529" xr:uid="{00000000-0005-0000-0000-0000496E0000}"/>
    <cellStyle name="Komma 7 2 2 3" xfId="22528" xr:uid="{00000000-0005-0000-0000-00004A6E0000}"/>
    <cellStyle name="Komma 7 2 3" xfId="3198" xr:uid="{00000000-0005-0000-0000-00004B6E0000}"/>
    <cellStyle name="Komma 7 2 3 2" xfId="3199" xr:uid="{00000000-0005-0000-0000-00004C6E0000}"/>
    <cellStyle name="Komma 7 2 3 2 2" xfId="22531" xr:uid="{00000000-0005-0000-0000-00004D6E0000}"/>
    <cellStyle name="Komma 7 2 3 3" xfId="22530" xr:uid="{00000000-0005-0000-0000-00004E6E0000}"/>
    <cellStyle name="Komma 7 2 4" xfId="3200" xr:uid="{00000000-0005-0000-0000-00004F6E0000}"/>
    <cellStyle name="Komma 7 2 4 2" xfId="22532" xr:uid="{00000000-0005-0000-0000-0000506E0000}"/>
    <cellStyle name="Komma 7 2 5" xfId="11758" xr:uid="{00000000-0005-0000-0000-0000516E0000}"/>
    <cellStyle name="Komma 7 2 6" xfId="22527" xr:uid="{00000000-0005-0000-0000-0000526E0000}"/>
    <cellStyle name="Komma 7 3" xfId="3201" xr:uid="{00000000-0005-0000-0000-0000536E0000}"/>
    <cellStyle name="Komma 7 3 2" xfId="3202" xr:uid="{00000000-0005-0000-0000-0000546E0000}"/>
    <cellStyle name="Komma 7 3 2 2" xfId="22534" xr:uid="{00000000-0005-0000-0000-0000556E0000}"/>
    <cellStyle name="Komma 7 3 3" xfId="22533" xr:uid="{00000000-0005-0000-0000-0000566E0000}"/>
    <cellStyle name="Komma 7 4" xfId="3203" xr:uid="{00000000-0005-0000-0000-0000576E0000}"/>
    <cellStyle name="Komma 7 4 2" xfId="3204" xr:uid="{00000000-0005-0000-0000-0000586E0000}"/>
    <cellStyle name="Komma 7 4 2 2" xfId="22536" xr:uid="{00000000-0005-0000-0000-0000596E0000}"/>
    <cellStyle name="Komma 7 4 3" xfId="22535" xr:uid="{00000000-0005-0000-0000-00005A6E0000}"/>
    <cellStyle name="Komma 7 5" xfId="3205" xr:uid="{00000000-0005-0000-0000-00005B6E0000}"/>
    <cellStyle name="Komma 7 5 2" xfId="22537" xr:uid="{00000000-0005-0000-0000-00005C6E0000}"/>
    <cellStyle name="Komma 7 6" xfId="8012" xr:uid="{00000000-0005-0000-0000-00005D6E0000}"/>
    <cellStyle name="Komma 7 7" xfId="22526" xr:uid="{00000000-0005-0000-0000-00005E6E0000}"/>
    <cellStyle name="Komma 8" xfId="3206" xr:uid="{00000000-0005-0000-0000-00005F6E0000}"/>
    <cellStyle name="Komma 8 2" xfId="3207" xr:uid="{00000000-0005-0000-0000-0000606E0000}"/>
    <cellStyle name="Komma 8 2 2" xfId="3208" xr:uid="{00000000-0005-0000-0000-0000616E0000}"/>
    <cellStyle name="Komma 8 2 2 2" xfId="22540" xr:uid="{00000000-0005-0000-0000-0000626E0000}"/>
    <cellStyle name="Komma 8 2 3" xfId="11750" xr:uid="{00000000-0005-0000-0000-0000636E0000}"/>
    <cellStyle name="Komma 8 2 4" xfId="22539" xr:uid="{00000000-0005-0000-0000-0000646E0000}"/>
    <cellStyle name="Komma 8 3" xfId="3209" xr:uid="{00000000-0005-0000-0000-0000656E0000}"/>
    <cellStyle name="Komma 8 3 2" xfId="3210" xr:uid="{00000000-0005-0000-0000-0000666E0000}"/>
    <cellStyle name="Komma 8 3 2 2" xfId="22542" xr:uid="{00000000-0005-0000-0000-0000676E0000}"/>
    <cellStyle name="Komma 8 3 3" xfId="22541" xr:uid="{00000000-0005-0000-0000-0000686E0000}"/>
    <cellStyle name="Komma 8 4" xfId="3211" xr:uid="{00000000-0005-0000-0000-0000696E0000}"/>
    <cellStyle name="Komma 8 4 2" xfId="22543" xr:uid="{00000000-0005-0000-0000-00006A6E0000}"/>
    <cellStyle name="Komma 8 5" xfId="7993" xr:uid="{00000000-0005-0000-0000-00006B6E0000}"/>
    <cellStyle name="Komma 8 6" xfId="22538" xr:uid="{00000000-0005-0000-0000-00006C6E0000}"/>
    <cellStyle name="Komma 9" xfId="3212" xr:uid="{00000000-0005-0000-0000-00006D6E0000}"/>
    <cellStyle name="Komma 9 2" xfId="3213" xr:uid="{00000000-0005-0000-0000-00006E6E0000}"/>
    <cellStyle name="Komma 9 2 2" xfId="19465" xr:uid="{00000000-0005-0000-0000-00006F6E0000}"/>
    <cellStyle name="Komma 9 2 2 2" xfId="37415" xr:uid="{00000000-0005-0000-0000-0000706E0000}"/>
    <cellStyle name="Komma 9 2 3" xfId="11816" xr:uid="{00000000-0005-0000-0000-0000716E0000}"/>
    <cellStyle name="Komma 9 2 3 2" xfId="30414" xr:uid="{00000000-0005-0000-0000-0000726E0000}"/>
    <cellStyle name="Komma 9 2 4" xfId="22545" xr:uid="{00000000-0005-0000-0000-0000736E0000}"/>
    <cellStyle name="Komma 9 3" xfId="12912" xr:uid="{00000000-0005-0000-0000-0000746E0000}"/>
    <cellStyle name="Komma 9 3 2" xfId="30870" xr:uid="{00000000-0005-0000-0000-0000756E0000}"/>
    <cellStyle name="Komma 9 4" xfId="4484" xr:uid="{00000000-0005-0000-0000-0000766E0000}"/>
    <cellStyle name="Komma 9 4 2" xfId="23868" xr:uid="{00000000-0005-0000-0000-0000776E0000}"/>
    <cellStyle name="Komma 9 5" xfId="22544" xr:uid="{00000000-0005-0000-0000-0000786E0000}"/>
    <cellStyle name="Link 2" xfId="2588" xr:uid="{00000000-0005-0000-0000-0000796E0000}"/>
    <cellStyle name="Link 2 2" xfId="3215" xr:uid="{00000000-0005-0000-0000-00007A6E0000}"/>
    <cellStyle name="Link 2 3" xfId="3216" xr:uid="{00000000-0005-0000-0000-00007B6E0000}"/>
    <cellStyle name="Link 2 3 2" xfId="8014" xr:uid="{00000000-0005-0000-0000-00007C6E0000}"/>
    <cellStyle name="Link 2 4" xfId="3217" xr:uid="{00000000-0005-0000-0000-00007D6E0000}"/>
    <cellStyle name="Link 2 5" xfId="4462" xr:uid="{00000000-0005-0000-0000-00007E6E0000}"/>
    <cellStyle name="Link 2 6" xfId="3214" xr:uid="{00000000-0005-0000-0000-00007F6E0000}"/>
    <cellStyle name="Link 3" xfId="2593" xr:uid="{00000000-0005-0000-0000-0000806E0000}"/>
    <cellStyle name="Link 3 2" xfId="8015" xr:uid="{00000000-0005-0000-0000-0000816E0000}"/>
    <cellStyle name="Link 3 3" xfId="19668" xr:uid="{00000000-0005-0000-0000-0000826E0000}"/>
    <cellStyle name="Link 4" xfId="3218" xr:uid="{00000000-0005-0000-0000-0000836E0000}"/>
    <cellStyle name="Link 4 2" xfId="8016" xr:uid="{00000000-0005-0000-0000-0000846E0000}"/>
    <cellStyle name="Link 5" xfId="3219" xr:uid="{00000000-0005-0000-0000-0000856E0000}"/>
    <cellStyle name="Link 5 2" xfId="8017" xr:uid="{00000000-0005-0000-0000-0000866E0000}"/>
    <cellStyle name="Link 6" xfId="3220" xr:uid="{00000000-0005-0000-0000-0000876E0000}"/>
    <cellStyle name="Link 6 2" xfId="8013" xr:uid="{00000000-0005-0000-0000-0000886E0000}"/>
    <cellStyle name="Link 7" xfId="4130" xr:uid="{00000000-0005-0000-0000-0000896E0000}"/>
    <cellStyle name="Linked Cell" xfId="2531" builtinId="24" customBuiltin="1"/>
    <cellStyle name="Linked Cell 2" xfId="3221" xr:uid="{00000000-0005-0000-0000-00008B6E0000}"/>
    <cellStyle name="Markeringsfarve1 2" xfId="8019" xr:uid="{00000000-0005-0000-0000-00008C6E0000}"/>
    <cellStyle name="Markeringsfarve1 3" xfId="8020" xr:uid="{00000000-0005-0000-0000-00008D6E0000}"/>
    <cellStyle name="Markeringsfarve1 4" xfId="8021" xr:uid="{00000000-0005-0000-0000-00008E6E0000}"/>
    <cellStyle name="Markeringsfarve1 5" xfId="8022" xr:uid="{00000000-0005-0000-0000-00008F6E0000}"/>
    <cellStyle name="Markeringsfarve1 5 2" xfId="11165" xr:uid="{00000000-0005-0000-0000-0000906E0000}"/>
    <cellStyle name="Markeringsfarve1 6" xfId="8280" xr:uid="{00000000-0005-0000-0000-0000916E0000}"/>
    <cellStyle name="Markeringsfarve1 7" xfId="8018" xr:uid="{00000000-0005-0000-0000-0000926E0000}"/>
    <cellStyle name="Markeringsfarve2 2" xfId="8024" xr:uid="{00000000-0005-0000-0000-0000936E0000}"/>
    <cellStyle name="Markeringsfarve2 3" xfId="8025" xr:uid="{00000000-0005-0000-0000-0000946E0000}"/>
    <cellStyle name="Markeringsfarve2 4" xfId="8026" xr:uid="{00000000-0005-0000-0000-0000956E0000}"/>
    <cellStyle name="Markeringsfarve2 5" xfId="8027" xr:uid="{00000000-0005-0000-0000-0000966E0000}"/>
    <cellStyle name="Markeringsfarve2 5 2" xfId="11650" xr:uid="{00000000-0005-0000-0000-0000976E0000}"/>
    <cellStyle name="Markeringsfarve2 6" xfId="8284" xr:uid="{00000000-0005-0000-0000-0000986E0000}"/>
    <cellStyle name="Markeringsfarve2 7" xfId="8023" xr:uid="{00000000-0005-0000-0000-0000996E0000}"/>
    <cellStyle name="Markeringsfarve3 2" xfId="8029" xr:uid="{00000000-0005-0000-0000-00009A6E0000}"/>
    <cellStyle name="Markeringsfarve3 3" xfId="8030" xr:uid="{00000000-0005-0000-0000-00009B6E0000}"/>
    <cellStyle name="Markeringsfarve3 4" xfId="8031" xr:uid="{00000000-0005-0000-0000-00009C6E0000}"/>
    <cellStyle name="Markeringsfarve3 5" xfId="8032" xr:uid="{00000000-0005-0000-0000-00009D6E0000}"/>
    <cellStyle name="Markeringsfarve3 5 2" xfId="11354" xr:uid="{00000000-0005-0000-0000-00009E6E0000}"/>
    <cellStyle name="Markeringsfarve3 6" xfId="8288" xr:uid="{00000000-0005-0000-0000-00009F6E0000}"/>
    <cellStyle name="Markeringsfarve3 7" xfId="8028" xr:uid="{00000000-0005-0000-0000-0000A06E0000}"/>
    <cellStyle name="Markeringsfarve4 2" xfId="8034" xr:uid="{00000000-0005-0000-0000-0000A16E0000}"/>
    <cellStyle name="Markeringsfarve4 3" xfId="8035" xr:uid="{00000000-0005-0000-0000-0000A26E0000}"/>
    <cellStyle name="Markeringsfarve4 4" xfId="8036" xr:uid="{00000000-0005-0000-0000-0000A36E0000}"/>
    <cellStyle name="Markeringsfarve4 5" xfId="8037" xr:uid="{00000000-0005-0000-0000-0000A46E0000}"/>
    <cellStyle name="Markeringsfarve4 5 2" xfId="11167" xr:uid="{00000000-0005-0000-0000-0000A56E0000}"/>
    <cellStyle name="Markeringsfarve4 6" xfId="8292" xr:uid="{00000000-0005-0000-0000-0000A66E0000}"/>
    <cellStyle name="Markeringsfarve4 7" xfId="8033" xr:uid="{00000000-0005-0000-0000-0000A76E0000}"/>
    <cellStyle name="Markeringsfarve6 2" xfId="8039" xr:uid="{00000000-0005-0000-0000-0000A86E0000}"/>
    <cellStyle name="Markeringsfarve6 3" xfId="8040" xr:uid="{00000000-0005-0000-0000-0000A96E0000}"/>
    <cellStyle name="Markeringsfarve6 4" xfId="8041" xr:uid="{00000000-0005-0000-0000-0000AA6E0000}"/>
    <cellStyle name="Markeringsfarve6 5" xfId="8042" xr:uid="{00000000-0005-0000-0000-0000AB6E0000}"/>
    <cellStyle name="Markeringsfarve6 5 2" xfId="11370" xr:uid="{00000000-0005-0000-0000-0000AC6E0000}"/>
    <cellStyle name="Markeringsfarve6 6" xfId="8299" xr:uid="{00000000-0005-0000-0000-0000AD6E0000}"/>
    <cellStyle name="Markeringsfarve6 7" xfId="8038" xr:uid="{00000000-0005-0000-0000-0000AE6E0000}"/>
    <cellStyle name="Migliaia [0] 10" xfId="318" xr:uid="{00000000-0005-0000-0000-0000AF6E0000}"/>
    <cellStyle name="Migliaia [0] 10 10" xfId="40269" xr:uid="{00000000-0005-0000-0000-0000B06E0000}"/>
    <cellStyle name="Migliaia [0] 10 2" xfId="1793" xr:uid="{00000000-0005-0000-0000-0000B16E0000}"/>
    <cellStyle name="Migliaia [0] 10 2 2" xfId="20502" xr:uid="{00000000-0005-0000-0000-0000B26E0000}"/>
    <cellStyle name="Migliaia [0] 10 2 2 2" xfId="38012" xr:uid="{00000000-0005-0000-0000-0000B36E0000}"/>
    <cellStyle name="Migliaia [0] 10 2 3" xfId="38967" xr:uid="{00000000-0005-0000-0000-0000B46E0000}"/>
    <cellStyle name="Migliaia [0] 10 2 4" xfId="11950" xr:uid="{00000000-0005-0000-0000-0000B56E0000}"/>
    <cellStyle name="Migliaia [0] 10 3" xfId="2367" xr:uid="{00000000-0005-0000-0000-0000B66E0000}"/>
    <cellStyle name="Migliaia [0] 10 3 2" xfId="30484" xr:uid="{00000000-0005-0000-0000-0000B76E0000}"/>
    <cellStyle name="Migliaia [0] 10 4" xfId="19669" xr:uid="{00000000-0005-0000-0000-0000B86E0000}"/>
    <cellStyle name="Migliaia [0] 10 4 2" xfId="37466" xr:uid="{00000000-0005-0000-0000-0000B96E0000}"/>
    <cellStyle name="Migliaia [0] 10 5" xfId="4138" xr:uid="{00000000-0005-0000-0000-0000BA6E0000}"/>
    <cellStyle name="Migliaia [0] 10 5 2" xfId="23479" xr:uid="{00000000-0005-0000-0000-0000BB6E0000}"/>
    <cellStyle name="Migliaia [0] 10 6" xfId="21630" xr:uid="{00000000-0005-0000-0000-0000BC6E0000}"/>
    <cellStyle name="Migliaia [0] 10 7" xfId="38421" xr:uid="{00000000-0005-0000-0000-0000BD6E0000}"/>
    <cellStyle name="Migliaia [0] 10 8" xfId="39383" xr:uid="{00000000-0005-0000-0000-0000BE6E0000}"/>
    <cellStyle name="Migliaia [0] 10 9" xfId="39783" xr:uid="{00000000-0005-0000-0000-0000BF6E0000}"/>
    <cellStyle name="Migliaia [0] 11" xfId="319" xr:uid="{00000000-0005-0000-0000-0000C06E0000}"/>
    <cellStyle name="Migliaia [0] 11 10" xfId="40270" xr:uid="{00000000-0005-0000-0000-0000C16E0000}"/>
    <cellStyle name="Migliaia [0] 11 2" xfId="1794" xr:uid="{00000000-0005-0000-0000-0000C26E0000}"/>
    <cellStyle name="Migliaia [0] 11 2 2" xfId="20503" xr:uid="{00000000-0005-0000-0000-0000C36E0000}"/>
    <cellStyle name="Migliaia [0] 11 2 2 2" xfId="38013" xr:uid="{00000000-0005-0000-0000-0000C46E0000}"/>
    <cellStyle name="Migliaia [0] 11 2 3" xfId="38968" xr:uid="{00000000-0005-0000-0000-0000C56E0000}"/>
    <cellStyle name="Migliaia [0] 11 2 4" xfId="11951" xr:uid="{00000000-0005-0000-0000-0000C66E0000}"/>
    <cellStyle name="Migliaia [0] 11 3" xfId="2368" xr:uid="{00000000-0005-0000-0000-0000C76E0000}"/>
    <cellStyle name="Migliaia [0] 11 3 2" xfId="30485" xr:uid="{00000000-0005-0000-0000-0000C86E0000}"/>
    <cellStyle name="Migliaia [0] 11 4" xfId="19670" xr:uid="{00000000-0005-0000-0000-0000C96E0000}"/>
    <cellStyle name="Migliaia [0] 11 4 2" xfId="37467" xr:uid="{00000000-0005-0000-0000-0000CA6E0000}"/>
    <cellStyle name="Migliaia [0] 11 5" xfId="4139" xr:uid="{00000000-0005-0000-0000-0000CB6E0000}"/>
    <cellStyle name="Migliaia [0] 11 5 2" xfId="23480" xr:uid="{00000000-0005-0000-0000-0000CC6E0000}"/>
    <cellStyle name="Migliaia [0] 11 6" xfId="21631" xr:uid="{00000000-0005-0000-0000-0000CD6E0000}"/>
    <cellStyle name="Migliaia [0] 11 7" xfId="38422" xr:uid="{00000000-0005-0000-0000-0000CE6E0000}"/>
    <cellStyle name="Migliaia [0] 11 8" xfId="39384" xr:uid="{00000000-0005-0000-0000-0000CF6E0000}"/>
    <cellStyle name="Migliaia [0] 11 9" xfId="39784" xr:uid="{00000000-0005-0000-0000-0000D06E0000}"/>
    <cellStyle name="Migliaia [0] 12" xfId="320" xr:uid="{00000000-0005-0000-0000-0000D16E0000}"/>
    <cellStyle name="Migliaia [0] 12 10" xfId="40271" xr:uid="{00000000-0005-0000-0000-0000D26E0000}"/>
    <cellStyle name="Migliaia [0] 12 2" xfId="1795" xr:uid="{00000000-0005-0000-0000-0000D36E0000}"/>
    <cellStyle name="Migliaia [0] 12 2 2" xfId="20504" xr:uid="{00000000-0005-0000-0000-0000D46E0000}"/>
    <cellStyle name="Migliaia [0] 12 2 2 2" xfId="38014" xr:uid="{00000000-0005-0000-0000-0000D56E0000}"/>
    <cellStyle name="Migliaia [0] 12 2 3" xfId="38969" xr:uid="{00000000-0005-0000-0000-0000D66E0000}"/>
    <cellStyle name="Migliaia [0] 12 2 4" xfId="11952" xr:uid="{00000000-0005-0000-0000-0000D76E0000}"/>
    <cellStyle name="Migliaia [0] 12 3" xfId="2369" xr:uid="{00000000-0005-0000-0000-0000D86E0000}"/>
    <cellStyle name="Migliaia [0] 12 3 2" xfId="30486" xr:uid="{00000000-0005-0000-0000-0000D96E0000}"/>
    <cellStyle name="Migliaia [0] 12 4" xfId="19671" xr:uid="{00000000-0005-0000-0000-0000DA6E0000}"/>
    <cellStyle name="Migliaia [0] 12 4 2" xfId="37468" xr:uid="{00000000-0005-0000-0000-0000DB6E0000}"/>
    <cellStyle name="Migliaia [0] 12 5" xfId="4140" xr:uid="{00000000-0005-0000-0000-0000DC6E0000}"/>
    <cellStyle name="Migliaia [0] 12 5 2" xfId="23481" xr:uid="{00000000-0005-0000-0000-0000DD6E0000}"/>
    <cellStyle name="Migliaia [0] 12 6" xfId="21632" xr:uid="{00000000-0005-0000-0000-0000DE6E0000}"/>
    <cellStyle name="Migliaia [0] 12 7" xfId="38423" xr:uid="{00000000-0005-0000-0000-0000DF6E0000}"/>
    <cellStyle name="Migliaia [0] 12 8" xfId="39385" xr:uid="{00000000-0005-0000-0000-0000E06E0000}"/>
    <cellStyle name="Migliaia [0] 12 9" xfId="39785" xr:uid="{00000000-0005-0000-0000-0000E16E0000}"/>
    <cellStyle name="Migliaia [0] 13" xfId="321" xr:uid="{00000000-0005-0000-0000-0000E26E0000}"/>
    <cellStyle name="Migliaia [0] 13 10" xfId="40272" xr:uid="{00000000-0005-0000-0000-0000E36E0000}"/>
    <cellStyle name="Migliaia [0] 13 2" xfId="1796" xr:uid="{00000000-0005-0000-0000-0000E46E0000}"/>
    <cellStyle name="Migliaia [0] 13 2 2" xfId="20505" xr:uid="{00000000-0005-0000-0000-0000E56E0000}"/>
    <cellStyle name="Migliaia [0] 13 2 2 2" xfId="38015" xr:uid="{00000000-0005-0000-0000-0000E66E0000}"/>
    <cellStyle name="Migliaia [0] 13 2 3" xfId="38970" xr:uid="{00000000-0005-0000-0000-0000E76E0000}"/>
    <cellStyle name="Migliaia [0] 13 2 4" xfId="11953" xr:uid="{00000000-0005-0000-0000-0000E86E0000}"/>
    <cellStyle name="Migliaia [0] 13 3" xfId="2370" xr:uid="{00000000-0005-0000-0000-0000E96E0000}"/>
    <cellStyle name="Migliaia [0] 13 3 2" xfId="30487" xr:uid="{00000000-0005-0000-0000-0000EA6E0000}"/>
    <cellStyle name="Migliaia [0] 13 4" xfId="19672" xr:uid="{00000000-0005-0000-0000-0000EB6E0000}"/>
    <cellStyle name="Migliaia [0] 13 4 2" xfId="37469" xr:uid="{00000000-0005-0000-0000-0000EC6E0000}"/>
    <cellStyle name="Migliaia [0] 13 5" xfId="4141" xr:uid="{00000000-0005-0000-0000-0000ED6E0000}"/>
    <cellStyle name="Migliaia [0] 13 5 2" xfId="23482" xr:uid="{00000000-0005-0000-0000-0000EE6E0000}"/>
    <cellStyle name="Migliaia [0] 13 6" xfId="21633" xr:uid="{00000000-0005-0000-0000-0000EF6E0000}"/>
    <cellStyle name="Migliaia [0] 13 7" xfId="38424" xr:uid="{00000000-0005-0000-0000-0000F06E0000}"/>
    <cellStyle name="Migliaia [0] 13 8" xfId="39386" xr:uid="{00000000-0005-0000-0000-0000F16E0000}"/>
    <cellStyle name="Migliaia [0] 13 9" xfId="39786" xr:uid="{00000000-0005-0000-0000-0000F26E0000}"/>
    <cellStyle name="Migliaia [0] 14" xfId="322" xr:uid="{00000000-0005-0000-0000-0000F36E0000}"/>
    <cellStyle name="Migliaia [0] 14 10" xfId="40273" xr:uid="{00000000-0005-0000-0000-0000F46E0000}"/>
    <cellStyle name="Migliaia [0] 14 2" xfId="1797" xr:uid="{00000000-0005-0000-0000-0000F56E0000}"/>
    <cellStyle name="Migliaia [0] 14 2 2" xfId="20506" xr:uid="{00000000-0005-0000-0000-0000F66E0000}"/>
    <cellStyle name="Migliaia [0] 14 2 2 2" xfId="38016" xr:uid="{00000000-0005-0000-0000-0000F76E0000}"/>
    <cellStyle name="Migliaia [0] 14 2 3" xfId="38971" xr:uid="{00000000-0005-0000-0000-0000F86E0000}"/>
    <cellStyle name="Migliaia [0] 14 2 4" xfId="11954" xr:uid="{00000000-0005-0000-0000-0000F96E0000}"/>
    <cellStyle name="Migliaia [0] 14 3" xfId="2371" xr:uid="{00000000-0005-0000-0000-0000FA6E0000}"/>
    <cellStyle name="Migliaia [0] 14 3 2" xfId="30488" xr:uid="{00000000-0005-0000-0000-0000FB6E0000}"/>
    <cellStyle name="Migliaia [0] 14 4" xfId="19673" xr:uid="{00000000-0005-0000-0000-0000FC6E0000}"/>
    <cellStyle name="Migliaia [0] 14 4 2" xfId="37470" xr:uid="{00000000-0005-0000-0000-0000FD6E0000}"/>
    <cellStyle name="Migliaia [0] 14 5" xfId="4142" xr:uid="{00000000-0005-0000-0000-0000FE6E0000}"/>
    <cellStyle name="Migliaia [0] 14 5 2" xfId="23483" xr:uid="{00000000-0005-0000-0000-0000FF6E0000}"/>
    <cellStyle name="Migliaia [0] 14 6" xfId="21634" xr:uid="{00000000-0005-0000-0000-0000006F0000}"/>
    <cellStyle name="Migliaia [0] 14 7" xfId="38425" xr:uid="{00000000-0005-0000-0000-0000016F0000}"/>
    <cellStyle name="Migliaia [0] 14 8" xfId="39387" xr:uid="{00000000-0005-0000-0000-0000026F0000}"/>
    <cellStyle name="Migliaia [0] 14 9" xfId="39787" xr:uid="{00000000-0005-0000-0000-0000036F0000}"/>
    <cellStyle name="Migliaia [0] 15" xfId="323" xr:uid="{00000000-0005-0000-0000-0000046F0000}"/>
    <cellStyle name="Migliaia [0] 15 10" xfId="40274" xr:uid="{00000000-0005-0000-0000-0000056F0000}"/>
    <cellStyle name="Migliaia [0] 15 2" xfId="1798" xr:uid="{00000000-0005-0000-0000-0000066F0000}"/>
    <cellStyle name="Migliaia [0] 15 2 2" xfId="20507" xr:uid="{00000000-0005-0000-0000-0000076F0000}"/>
    <cellStyle name="Migliaia [0] 15 2 2 2" xfId="38017" xr:uid="{00000000-0005-0000-0000-0000086F0000}"/>
    <cellStyle name="Migliaia [0] 15 2 3" xfId="38972" xr:uid="{00000000-0005-0000-0000-0000096F0000}"/>
    <cellStyle name="Migliaia [0] 15 2 4" xfId="11955" xr:uid="{00000000-0005-0000-0000-00000A6F0000}"/>
    <cellStyle name="Migliaia [0] 15 3" xfId="2372" xr:uid="{00000000-0005-0000-0000-00000B6F0000}"/>
    <cellStyle name="Migliaia [0] 15 3 2" xfId="30489" xr:uid="{00000000-0005-0000-0000-00000C6F0000}"/>
    <cellStyle name="Migliaia [0] 15 4" xfId="19674" xr:uid="{00000000-0005-0000-0000-00000D6F0000}"/>
    <cellStyle name="Migliaia [0] 15 4 2" xfId="37471" xr:uid="{00000000-0005-0000-0000-00000E6F0000}"/>
    <cellStyle name="Migliaia [0] 15 5" xfId="4143" xr:uid="{00000000-0005-0000-0000-00000F6F0000}"/>
    <cellStyle name="Migliaia [0] 15 5 2" xfId="23484" xr:uid="{00000000-0005-0000-0000-0000106F0000}"/>
    <cellStyle name="Migliaia [0] 15 6" xfId="21635" xr:uid="{00000000-0005-0000-0000-0000116F0000}"/>
    <cellStyle name="Migliaia [0] 15 7" xfId="38426" xr:uid="{00000000-0005-0000-0000-0000126F0000}"/>
    <cellStyle name="Migliaia [0] 15 8" xfId="39388" xr:uid="{00000000-0005-0000-0000-0000136F0000}"/>
    <cellStyle name="Migliaia [0] 15 9" xfId="39788" xr:uid="{00000000-0005-0000-0000-0000146F0000}"/>
    <cellStyle name="Migliaia [0] 16" xfId="324" xr:uid="{00000000-0005-0000-0000-0000156F0000}"/>
    <cellStyle name="Migliaia [0] 16 10" xfId="40275" xr:uid="{00000000-0005-0000-0000-0000166F0000}"/>
    <cellStyle name="Migliaia [0] 16 2" xfId="1799" xr:uid="{00000000-0005-0000-0000-0000176F0000}"/>
    <cellStyle name="Migliaia [0] 16 2 2" xfId="20508" xr:uid="{00000000-0005-0000-0000-0000186F0000}"/>
    <cellStyle name="Migliaia [0] 16 2 2 2" xfId="38018" xr:uid="{00000000-0005-0000-0000-0000196F0000}"/>
    <cellStyle name="Migliaia [0] 16 2 3" xfId="38973" xr:uid="{00000000-0005-0000-0000-00001A6F0000}"/>
    <cellStyle name="Migliaia [0] 16 2 4" xfId="11956" xr:uid="{00000000-0005-0000-0000-00001B6F0000}"/>
    <cellStyle name="Migliaia [0] 16 3" xfId="2373" xr:uid="{00000000-0005-0000-0000-00001C6F0000}"/>
    <cellStyle name="Migliaia [0] 16 3 2" xfId="30490" xr:uid="{00000000-0005-0000-0000-00001D6F0000}"/>
    <cellStyle name="Migliaia [0] 16 4" xfId="19675" xr:uid="{00000000-0005-0000-0000-00001E6F0000}"/>
    <cellStyle name="Migliaia [0] 16 4 2" xfId="37472" xr:uid="{00000000-0005-0000-0000-00001F6F0000}"/>
    <cellStyle name="Migliaia [0] 16 5" xfId="4144" xr:uid="{00000000-0005-0000-0000-0000206F0000}"/>
    <cellStyle name="Migliaia [0] 16 5 2" xfId="23485" xr:uid="{00000000-0005-0000-0000-0000216F0000}"/>
    <cellStyle name="Migliaia [0] 16 6" xfId="21636" xr:uid="{00000000-0005-0000-0000-0000226F0000}"/>
    <cellStyle name="Migliaia [0] 16 7" xfId="38427" xr:uid="{00000000-0005-0000-0000-0000236F0000}"/>
    <cellStyle name="Migliaia [0] 16 8" xfId="39389" xr:uid="{00000000-0005-0000-0000-0000246F0000}"/>
    <cellStyle name="Migliaia [0] 16 9" xfId="39789" xr:uid="{00000000-0005-0000-0000-0000256F0000}"/>
    <cellStyle name="Migliaia [0] 17" xfId="325" xr:uid="{00000000-0005-0000-0000-0000266F0000}"/>
    <cellStyle name="Migliaia [0] 17 10" xfId="40276" xr:uid="{00000000-0005-0000-0000-0000276F0000}"/>
    <cellStyle name="Migliaia [0] 17 2" xfId="1800" xr:uid="{00000000-0005-0000-0000-0000286F0000}"/>
    <cellStyle name="Migliaia [0] 17 2 2" xfId="20509" xr:uid="{00000000-0005-0000-0000-0000296F0000}"/>
    <cellStyle name="Migliaia [0] 17 2 2 2" xfId="38019" xr:uid="{00000000-0005-0000-0000-00002A6F0000}"/>
    <cellStyle name="Migliaia [0] 17 2 3" xfId="38974" xr:uid="{00000000-0005-0000-0000-00002B6F0000}"/>
    <cellStyle name="Migliaia [0] 17 2 4" xfId="11957" xr:uid="{00000000-0005-0000-0000-00002C6F0000}"/>
    <cellStyle name="Migliaia [0] 17 3" xfId="2374" xr:uid="{00000000-0005-0000-0000-00002D6F0000}"/>
    <cellStyle name="Migliaia [0] 17 3 2" xfId="30491" xr:uid="{00000000-0005-0000-0000-00002E6F0000}"/>
    <cellStyle name="Migliaia [0] 17 4" xfId="19676" xr:uid="{00000000-0005-0000-0000-00002F6F0000}"/>
    <cellStyle name="Migliaia [0] 17 4 2" xfId="37473" xr:uid="{00000000-0005-0000-0000-0000306F0000}"/>
    <cellStyle name="Migliaia [0] 17 5" xfId="4145" xr:uid="{00000000-0005-0000-0000-0000316F0000}"/>
    <cellStyle name="Migliaia [0] 17 5 2" xfId="23486" xr:uid="{00000000-0005-0000-0000-0000326F0000}"/>
    <cellStyle name="Migliaia [0] 17 6" xfId="21637" xr:uid="{00000000-0005-0000-0000-0000336F0000}"/>
    <cellStyle name="Migliaia [0] 17 7" xfId="38428" xr:uid="{00000000-0005-0000-0000-0000346F0000}"/>
    <cellStyle name="Migliaia [0] 17 8" xfId="39390" xr:uid="{00000000-0005-0000-0000-0000356F0000}"/>
    <cellStyle name="Migliaia [0] 17 9" xfId="39790" xr:uid="{00000000-0005-0000-0000-0000366F0000}"/>
    <cellStyle name="Migliaia [0] 18" xfId="326" xr:uid="{00000000-0005-0000-0000-0000376F0000}"/>
    <cellStyle name="Migliaia [0] 18 10" xfId="40277" xr:uid="{00000000-0005-0000-0000-0000386F0000}"/>
    <cellStyle name="Migliaia [0] 18 2" xfId="1801" xr:uid="{00000000-0005-0000-0000-0000396F0000}"/>
    <cellStyle name="Migliaia [0] 18 2 2" xfId="20510" xr:uid="{00000000-0005-0000-0000-00003A6F0000}"/>
    <cellStyle name="Migliaia [0] 18 2 2 2" xfId="38020" xr:uid="{00000000-0005-0000-0000-00003B6F0000}"/>
    <cellStyle name="Migliaia [0] 18 2 3" xfId="38975" xr:uid="{00000000-0005-0000-0000-00003C6F0000}"/>
    <cellStyle name="Migliaia [0] 18 2 4" xfId="11958" xr:uid="{00000000-0005-0000-0000-00003D6F0000}"/>
    <cellStyle name="Migliaia [0] 18 3" xfId="2375" xr:uid="{00000000-0005-0000-0000-00003E6F0000}"/>
    <cellStyle name="Migliaia [0] 18 3 2" xfId="30492" xr:uid="{00000000-0005-0000-0000-00003F6F0000}"/>
    <cellStyle name="Migliaia [0] 18 4" xfId="19677" xr:uid="{00000000-0005-0000-0000-0000406F0000}"/>
    <cellStyle name="Migliaia [0] 18 4 2" xfId="37474" xr:uid="{00000000-0005-0000-0000-0000416F0000}"/>
    <cellStyle name="Migliaia [0] 18 5" xfId="4146" xr:uid="{00000000-0005-0000-0000-0000426F0000}"/>
    <cellStyle name="Migliaia [0] 18 5 2" xfId="23487" xr:uid="{00000000-0005-0000-0000-0000436F0000}"/>
    <cellStyle name="Migliaia [0] 18 6" xfId="21638" xr:uid="{00000000-0005-0000-0000-0000446F0000}"/>
    <cellStyle name="Migliaia [0] 18 7" xfId="38429" xr:uid="{00000000-0005-0000-0000-0000456F0000}"/>
    <cellStyle name="Migliaia [0] 18 8" xfId="39391" xr:uid="{00000000-0005-0000-0000-0000466F0000}"/>
    <cellStyle name="Migliaia [0] 18 9" xfId="39791" xr:uid="{00000000-0005-0000-0000-0000476F0000}"/>
    <cellStyle name="Migliaia [0] 19" xfId="327" xr:uid="{00000000-0005-0000-0000-0000486F0000}"/>
    <cellStyle name="Migliaia [0] 19 10" xfId="40278" xr:uid="{00000000-0005-0000-0000-0000496F0000}"/>
    <cellStyle name="Migliaia [0] 19 2" xfId="1802" xr:uid="{00000000-0005-0000-0000-00004A6F0000}"/>
    <cellStyle name="Migliaia [0] 19 2 2" xfId="20511" xr:uid="{00000000-0005-0000-0000-00004B6F0000}"/>
    <cellStyle name="Migliaia [0] 19 2 2 2" xfId="38021" xr:uid="{00000000-0005-0000-0000-00004C6F0000}"/>
    <cellStyle name="Migliaia [0] 19 2 3" xfId="38976" xr:uid="{00000000-0005-0000-0000-00004D6F0000}"/>
    <cellStyle name="Migliaia [0] 19 2 4" xfId="11959" xr:uid="{00000000-0005-0000-0000-00004E6F0000}"/>
    <cellStyle name="Migliaia [0] 19 3" xfId="2376" xr:uid="{00000000-0005-0000-0000-00004F6F0000}"/>
    <cellStyle name="Migliaia [0] 19 3 2" xfId="30493" xr:uid="{00000000-0005-0000-0000-0000506F0000}"/>
    <cellStyle name="Migliaia [0] 19 4" xfId="19678" xr:uid="{00000000-0005-0000-0000-0000516F0000}"/>
    <cellStyle name="Migliaia [0] 19 4 2" xfId="37475" xr:uid="{00000000-0005-0000-0000-0000526F0000}"/>
    <cellStyle name="Migliaia [0] 19 5" xfId="4147" xr:uid="{00000000-0005-0000-0000-0000536F0000}"/>
    <cellStyle name="Migliaia [0] 19 5 2" xfId="23488" xr:uid="{00000000-0005-0000-0000-0000546F0000}"/>
    <cellStyle name="Migliaia [0] 19 6" xfId="21639" xr:uid="{00000000-0005-0000-0000-0000556F0000}"/>
    <cellStyle name="Migliaia [0] 19 7" xfId="38430" xr:uid="{00000000-0005-0000-0000-0000566F0000}"/>
    <cellStyle name="Migliaia [0] 19 8" xfId="39392" xr:uid="{00000000-0005-0000-0000-0000576F0000}"/>
    <cellStyle name="Migliaia [0] 19 9" xfId="39792" xr:uid="{00000000-0005-0000-0000-0000586F0000}"/>
    <cellStyle name="Migliaia [0] 2" xfId="328" xr:uid="{00000000-0005-0000-0000-0000596F0000}"/>
    <cellStyle name="Migliaia [0] 2 10" xfId="40279" xr:uid="{00000000-0005-0000-0000-00005A6F0000}"/>
    <cellStyle name="Migliaia [0] 2 2" xfId="1803" xr:uid="{00000000-0005-0000-0000-00005B6F0000}"/>
    <cellStyle name="Migliaia [0] 2 2 2" xfId="20512" xr:uid="{00000000-0005-0000-0000-00005C6F0000}"/>
    <cellStyle name="Migliaia [0] 2 2 2 2" xfId="38022" xr:uid="{00000000-0005-0000-0000-00005D6F0000}"/>
    <cellStyle name="Migliaia [0] 2 2 3" xfId="38977" xr:uid="{00000000-0005-0000-0000-00005E6F0000}"/>
    <cellStyle name="Migliaia [0] 2 2 4" xfId="11960" xr:uid="{00000000-0005-0000-0000-00005F6F0000}"/>
    <cellStyle name="Migliaia [0] 2 3" xfId="2377" xr:uid="{00000000-0005-0000-0000-0000606F0000}"/>
    <cellStyle name="Migliaia [0] 2 3 2" xfId="30494" xr:uid="{00000000-0005-0000-0000-0000616F0000}"/>
    <cellStyle name="Migliaia [0] 2 4" xfId="19679" xr:uid="{00000000-0005-0000-0000-0000626F0000}"/>
    <cellStyle name="Migliaia [0] 2 4 2" xfId="37476" xr:uid="{00000000-0005-0000-0000-0000636F0000}"/>
    <cellStyle name="Migliaia [0] 2 5" xfId="4148" xr:uid="{00000000-0005-0000-0000-0000646F0000}"/>
    <cellStyle name="Migliaia [0] 2 5 2" xfId="23489" xr:uid="{00000000-0005-0000-0000-0000656F0000}"/>
    <cellStyle name="Migliaia [0] 2 6" xfId="21640" xr:uid="{00000000-0005-0000-0000-0000666F0000}"/>
    <cellStyle name="Migliaia [0] 2 7" xfId="38431" xr:uid="{00000000-0005-0000-0000-0000676F0000}"/>
    <cellStyle name="Migliaia [0] 2 8" xfId="39393" xr:uid="{00000000-0005-0000-0000-0000686F0000}"/>
    <cellStyle name="Migliaia [0] 2 9" xfId="39793" xr:uid="{00000000-0005-0000-0000-0000696F0000}"/>
    <cellStyle name="Migliaia [0] 20" xfId="329" xr:uid="{00000000-0005-0000-0000-00006A6F0000}"/>
    <cellStyle name="Migliaia [0] 20 10" xfId="40280" xr:uid="{00000000-0005-0000-0000-00006B6F0000}"/>
    <cellStyle name="Migliaia [0] 20 2" xfId="1804" xr:uid="{00000000-0005-0000-0000-00006C6F0000}"/>
    <cellStyle name="Migliaia [0] 20 2 2" xfId="20513" xr:uid="{00000000-0005-0000-0000-00006D6F0000}"/>
    <cellStyle name="Migliaia [0] 20 2 2 2" xfId="38023" xr:uid="{00000000-0005-0000-0000-00006E6F0000}"/>
    <cellStyle name="Migliaia [0] 20 2 3" xfId="38978" xr:uid="{00000000-0005-0000-0000-00006F6F0000}"/>
    <cellStyle name="Migliaia [0] 20 2 4" xfId="11961" xr:uid="{00000000-0005-0000-0000-0000706F0000}"/>
    <cellStyle name="Migliaia [0] 20 3" xfId="2378" xr:uid="{00000000-0005-0000-0000-0000716F0000}"/>
    <cellStyle name="Migliaia [0] 20 3 2" xfId="30495" xr:uid="{00000000-0005-0000-0000-0000726F0000}"/>
    <cellStyle name="Migliaia [0] 20 4" xfId="19680" xr:uid="{00000000-0005-0000-0000-0000736F0000}"/>
    <cellStyle name="Migliaia [0] 20 4 2" xfId="37477" xr:uid="{00000000-0005-0000-0000-0000746F0000}"/>
    <cellStyle name="Migliaia [0] 20 5" xfId="4149" xr:uid="{00000000-0005-0000-0000-0000756F0000}"/>
    <cellStyle name="Migliaia [0] 20 5 2" xfId="23490" xr:uid="{00000000-0005-0000-0000-0000766F0000}"/>
    <cellStyle name="Migliaia [0] 20 6" xfId="21641" xr:uid="{00000000-0005-0000-0000-0000776F0000}"/>
    <cellStyle name="Migliaia [0] 20 7" xfId="38432" xr:uid="{00000000-0005-0000-0000-0000786F0000}"/>
    <cellStyle name="Migliaia [0] 20 8" xfId="39394" xr:uid="{00000000-0005-0000-0000-0000796F0000}"/>
    <cellStyle name="Migliaia [0] 20 9" xfId="39794" xr:uid="{00000000-0005-0000-0000-00007A6F0000}"/>
    <cellStyle name="Migliaia [0] 21" xfId="330" xr:uid="{00000000-0005-0000-0000-00007B6F0000}"/>
    <cellStyle name="Migliaia [0] 21 10" xfId="40281" xr:uid="{00000000-0005-0000-0000-00007C6F0000}"/>
    <cellStyle name="Migliaia [0] 21 2" xfId="1805" xr:uid="{00000000-0005-0000-0000-00007D6F0000}"/>
    <cellStyle name="Migliaia [0] 21 2 2" xfId="20514" xr:uid="{00000000-0005-0000-0000-00007E6F0000}"/>
    <cellStyle name="Migliaia [0] 21 2 2 2" xfId="38024" xr:uid="{00000000-0005-0000-0000-00007F6F0000}"/>
    <cellStyle name="Migliaia [0] 21 2 3" xfId="38979" xr:uid="{00000000-0005-0000-0000-0000806F0000}"/>
    <cellStyle name="Migliaia [0] 21 2 4" xfId="11962" xr:uid="{00000000-0005-0000-0000-0000816F0000}"/>
    <cellStyle name="Migliaia [0] 21 3" xfId="2379" xr:uid="{00000000-0005-0000-0000-0000826F0000}"/>
    <cellStyle name="Migliaia [0] 21 3 2" xfId="30496" xr:uid="{00000000-0005-0000-0000-0000836F0000}"/>
    <cellStyle name="Migliaia [0] 21 4" xfId="19681" xr:uid="{00000000-0005-0000-0000-0000846F0000}"/>
    <cellStyle name="Migliaia [0] 21 4 2" xfId="37478" xr:uid="{00000000-0005-0000-0000-0000856F0000}"/>
    <cellStyle name="Migliaia [0] 21 5" xfId="4150" xr:uid="{00000000-0005-0000-0000-0000866F0000}"/>
    <cellStyle name="Migliaia [0] 21 5 2" xfId="23491" xr:uid="{00000000-0005-0000-0000-0000876F0000}"/>
    <cellStyle name="Migliaia [0] 21 6" xfId="21642" xr:uid="{00000000-0005-0000-0000-0000886F0000}"/>
    <cellStyle name="Migliaia [0] 21 7" xfId="38433" xr:uid="{00000000-0005-0000-0000-0000896F0000}"/>
    <cellStyle name="Migliaia [0] 21 8" xfId="39395" xr:uid="{00000000-0005-0000-0000-00008A6F0000}"/>
    <cellStyle name="Migliaia [0] 21 9" xfId="39795" xr:uid="{00000000-0005-0000-0000-00008B6F0000}"/>
    <cellStyle name="Migliaia [0] 22" xfId="331" xr:uid="{00000000-0005-0000-0000-00008C6F0000}"/>
    <cellStyle name="Migliaia [0] 22 10" xfId="40282" xr:uid="{00000000-0005-0000-0000-00008D6F0000}"/>
    <cellStyle name="Migliaia [0] 22 2" xfId="1806" xr:uid="{00000000-0005-0000-0000-00008E6F0000}"/>
    <cellStyle name="Migliaia [0] 22 2 2" xfId="20515" xr:uid="{00000000-0005-0000-0000-00008F6F0000}"/>
    <cellStyle name="Migliaia [0] 22 2 2 2" xfId="38025" xr:uid="{00000000-0005-0000-0000-0000906F0000}"/>
    <cellStyle name="Migliaia [0] 22 2 3" xfId="38980" xr:uid="{00000000-0005-0000-0000-0000916F0000}"/>
    <cellStyle name="Migliaia [0] 22 2 4" xfId="11963" xr:uid="{00000000-0005-0000-0000-0000926F0000}"/>
    <cellStyle name="Migliaia [0] 22 3" xfId="2380" xr:uid="{00000000-0005-0000-0000-0000936F0000}"/>
    <cellStyle name="Migliaia [0] 22 3 2" xfId="30497" xr:uid="{00000000-0005-0000-0000-0000946F0000}"/>
    <cellStyle name="Migliaia [0] 22 4" xfId="19682" xr:uid="{00000000-0005-0000-0000-0000956F0000}"/>
    <cellStyle name="Migliaia [0] 22 4 2" xfId="37479" xr:uid="{00000000-0005-0000-0000-0000966F0000}"/>
    <cellStyle name="Migliaia [0] 22 5" xfId="4151" xr:uid="{00000000-0005-0000-0000-0000976F0000}"/>
    <cellStyle name="Migliaia [0] 22 5 2" xfId="23492" xr:uid="{00000000-0005-0000-0000-0000986F0000}"/>
    <cellStyle name="Migliaia [0] 22 6" xfId="21643" xr:uid="{00000000-0005-0000-0000-0000996F0000}"/>
    <cellStyle name="Migliaia [0] 22 7" xfId="38434" xr:uid="{00000000-0005-0000-0000-00009A6F0000}"/>
    <cellStyle name="Migliaia [0] 22 8" xfId="39396" xr:uid="{00000000-0005-0000-0000-00009B6F0000}"/>
    <cellStyle name="Migliaia [0] 22 9" xfId="39796" xr:uid="{00000000-0005-0000-0000-00009C6F0000}"/>
    <cellStyle name="Migliaia [0] 23" xfId="332" xr:uid="{00000000-0005-0000-0000-00009D6F0000}"/>
    <cellStyle name="Migliaia [0] 23 10" xfId="40283" xr:uid="{00000000-0005-0000-0000-00009E6F0000}"/>
    <cellStyle name="Migliaia [0] 23 2" xfId="1807" xr:uid="{00000000-0005-0000-0000-00009F6F0000}"/>
    <cellStyle name="Migliaia [0] 23 2 2" xfId="20516" xr:uid="{00000000-0005-0000-0000-0000A06F0000}"/>
    <cellStyle name="Migliaia [0] 23 2 2 2" xfId="38026" xr:uid="{00000000-0005-0000-0000-0000A16F0000}"/>
    <cellStyle name="Migliaia [0] 23 2 3" xfId="38981" xr:uid="{00000000-0005-0000-0000-0000A26F0000}"/>
    <cellStyle name="Migliaia [0] 23 2 4" xfId="11964" xr:uid="{00000000-0005-0000-0000-0000A36F0000}"/>
    <cellStyle name="Migliaia [0] 23 3" xfId="2381" xr:uid="{00000000-0005-0000-0000-0000A46F0000}"/>
    <cellStyle name="Migliaia [0] 23 3 2" xfId="30498" xr:uid="{00000000-0005-0000-0000-0000A56F0000}"/>
    <cellStyle name="Migliaia [0] 23 4" xfId="19683" xr:uid="{00000000-0005-0000-0000-0000A66F0000}"/>
    <cellStyle name="Migliaia [0] 23 4 2" xfId="37480" xr:uid="{00000000-0005-0000-0000-0000A76F0000}"/>
    <cellStyle name="Migliaia [0] 23 5" xfId="4152" xr:uid="{00000000-0005-0000-0000-0000A86F0000}"/>
    <cellStyle name="Migliaia [0] 23 5 2" xfId="23493" xr:uid="{00000000-0005-0000-0000-0000A96F0000}"/>
    <cellStyle name="Migliaia [0] 23 6" xfId="21644" xr:uid="{00000000-0005-0000-0000-0000AA6F0000}"/>
    <cellStyle name="Migliaia [0] 23 7" xfId="38435" xr:uid="{00000000-0005-0000-0000-0000AB6F0000}"/>
    <cellStyle name="Migliaia [0] 23 8" xfId="39397" xr:uid="{00000000-0005-0000-0000-0000AC6F0000}"/>
    <cellStyle name="Migliaia [0] 23 9" xfId="39797" xr:uid="{00000000-0005-0000-0000-0000AD6F0000}"/>
    <cellStyle name="Migliaia [0] 24" xfId="333" xr:uid="{00000000-0005-0000-0000-0000AE6F0000}"/>
    <cellStyle name="Migliaia [0] 24 10" xfId="40284" xr:uid="{00000000-0005-0000-0000-0000AF6F0000}"/>
    <cellStyle name="Migliaia [0] 24 2" xfId="1808" xr:uid="{00000000-0005-0000-0000-0000B06F0000}"/>
    <cellStyle name="Migliaia [0] 24 2 2" xfId="20517" xr:uid="{00000000-0005-0000-0000-0000B16F0000}"/>
    <cellStyle name="Migliaia [0] 24 2 2 2" xfId="38027" xr:uid="{00000000-0005-0000-0000-0000B26F0000}"/>
    <cellStyle name="Migliaia [0] 24 2 3" xfId="38982" xr:uid="{00000000-0005-0000-0000-0000B36F0000}"/>
    <cellStyle name="Migliaia [0] 24 2 4" xfId="11965" xr:uid="{00000000-0005-0000-0000-0000B46F0000}"/>
    <cellStyle name="Migliaia [0] 24 3" xfId="2382" xr:uid="{00000000-0005-0000-0000-0000B56F0000}"/>
    <cellStyle name="Migliaia [0] 24 3 2" xfId="30499" xr:uid="{00000000-0005-0000-0000-0000B66F0000}"/>
    <cellStyle name="Migliaia [0] 24 4" xfId="19684" xr:uid="{00000000-0005-0000-0000-0000B76F0000}"/>
    <cellStyle name="Migliaia [0] 24 4 2" xfId="37481" xr:uid="{00000000-0005-0000-0000-0000B86F0000}"/>
    <cellStyle name="Migliaia [0] 24 5" xfId="4153" xr:uid="{00000000-0005-0000-0000-0000B96F0000}"/>
    <cellStyle name="Migliaia [0] 24 5 2" xfId="23494" xr:uid="{00000000-0005-0000-0000-0000BA6F0000}"/>
    <cellStyle name="Migliaia [0] 24 6" xfId="21645" xr:uid="{00000000-0005-0000-0000-0000BB6F0000}"/>
    <cellStyle name="Migliaia [0] 24 7" xfId="38436" xr:uid="{00000000-0005-0000-0000-0000BC6F0000}"/>
    <cellStyle name="Migliaia [0] 24 8" xfId="39398" xr:uid="{00000000-0005-0000-0000-0000BD6F0000}"/>
    <cellStyle name="Migliaia [0] 24 9" xfId="39798" xr:uid="{00000000-0005-0000-0000-0000BE6F0000}"/>
    <cellStyle name="Migliaia [0] 25" xfId="334" xr:uid="{00000000-0005-0000-0000-0000BF6F0000}"/>
    <cellStyle name="Migliaia [0] 25 10" xfId="40285" xr:uid="{00000000-0005-0000-0000-0000C06F0000}"/>
    <cellStyle name="Migliaia [0] 25 2" xfId="1809" xr:uid="{00000000-0005-0000-0000-0000C16F0000}"/>
    <cellStyle name="Migliaia [0] 25 2 2" xfId="20518" xr:uid="{00000000-0005-0000-0000-0000C26F0000}"/>
    <cellStyle name="Migliaia [0] 25 2 2 2" xfId="38028" xr:uid="{00000000-0005-0000-0000-0000C36F0000}"/>
    <cellStyle name="Migliaia [0] 25 2 3" xfId="38983" xr:uid="{00000000-0005-0000-0000-0000C46F0000}"/>
    <cellStyle name="Migliaia [0] 25 2 4" xfId="11966" xr:uid="{00000000-0005-0000-0000-0000C56F0000}"/>
    <cellStyle name="Migliaia [0] 25 3" xfId="2383" xr:uid="{00000000-0005-0000-0000-0000C66F0000}"/>
    <cellStyle name="Migliaia [0] 25 3 2" xfId="30500" xr:uid="{00000000-0005-0000-0000-0000C76F0000}"/>
    <cellStyle name="Migliaia [0] 25 4" xfId="19685" xr:uid="{00000000-0005-0000-0000-0000C86F0000}"/>
    <cellStyle name="Migliaia [0] 25 4 2" xfId="37482" xr:uid="{00000000-0005-0000-0000-0000C96F0000}"/>
    <cellStyle name="Migliaia [0] 25 5" xfId="4154" xr:uid="{00000000-0005-0000-0000-0000CA6F0000}"/>
    <cellStyle name="Migliaia [0] 25 5 2" xfId="23495" xr:uid="{00000000-0005-0000-0000-0000CB6F0000}"/>
    <cellStyle name="Migliaia [0] 25 6" xfId="21646" xr:uid="{00000000-0005-0000-0000-0000CC6F0000}"/>
    <cellStyle name="Migliaia [0] 25 7" xfId="38437" xr:uid="{00000000-0005-0000-0000-0000CD6F0000}"/>
    <cellStyle name="Migliaia [0] 25 8" xfId="39399" xr:uid="{00000000-0005-0000-0000-0000CE6F0000}"/>
    <cellStyle name="Migliaia [0] 25 9" xfId="39799" xr:uid="{00000000-0005-0000-0000-0000CF6F0000}"/>
    <cellStyle name="Migliaia [0] 26" xfId="335" xr:uid="{00000000-0005-0000-0000-0000D06F0000}"/>
    <cellStyle name="Migliaia [0] 26 10" xfId="40286" xr:uid="{00000000-0005-0000-0000-0000D16F0000}"/>
    <cellStyle name="Migliaia [0] 26 2" xfId="1810" xr:uid="{00000000-0005-0000-0000-0000D26F0000}"/>
    <cellStyle name="Migliaia [0] 26 2 2" xfId="20519" xr:uid="{00000000-0005-0000-0000-0000D36F0000}"/>
    <cellStyle name="Migliaia [0] 26 2 2 2" xfId="38029" xr:uid="{00000000-0005-0000-0000-0000D46F0000}"/>
    <cellStyle name="Migliaia [0] 26 2 3" xfId="38984" xr:uid="{00000000-0005-0000-0000-0000D56F0000}"/>
    <cellStyle name="Migliaia [0] 26 2 4" xfId="11967" xr:uid="{00000000-0005-0000-0000-0000D66F0000}"/>
    <cellStyle name="Migliaia [0] 26 3" xfId="2384" xr:uid="{00000000-0005-0000-0000-0000D76F0000}"/>
    <cellStyle name="Migliaia [0] 26 3 2" xfId="30501" xr:uid="{00000000-0005-0000-0000-0000D86F0000}"/>
    <cellStyle name="Migliaia [0] 26 4" xfId="19686" xr:uid="{00000000-0005-0000-0000-0000D96F0000}"/>
    <cellStyle name="Migliaia [0] 26 4 2" xfId="37483" xr:uid="{00000000-0005-0000-0000-0000DA6F0000}"/>
    <cellStyle name="Migliaia [0] 26 5" xfId="4155" xr:uid="{00000000-0005-0000-0000-0000DB6F0000}"/>
    <cellStyle name="Migliaia [0] 26 5 2" xfId="23496" xr:uid="{00000000-0005-0000-0000-0000DC6F0000}"/>
    <cellStyle name="Migliaia [0] 26 6" xfId="21647" xr:uid="{00000000-0005-0000-0000-0000DD6F0000}"/>
    <cellStyle name="Migliaia [0] 26 7" xfId="38438" xr:uid="{00000000-0005-0000-0000-0000DE6F0000}"/>
    <cellStyle name="Migliaia [0] 26 8" xfId="39400" xr:uid="{00000000-0005-0000-0000-0000DF6F0000}"/>
    <cellStyle name="Migliaia [0] 26 9" xfId="39800" xr:uid="{00000000-0005-0000-0000-0000E06F0000}"/>
    <cellStyle name="Migliaia [0] 27" xfId="336" xr:uid="{00000000-0005-0000-0000-0000E16F0000}"/>
    <cellStyle name="Migliaia [0] 27 10" xfId="40287" xr:uid="{00000000-0005-0000-0000-0000E26F0000}"/>
    <cellStyle name="Migliaia [0] 27 2" xfId="1811" xr:uid="{00000000-0005-0000-0000-0000E36F0000}"/>
    <cellStyle name="Migliaia [0] 27 2 2" xfId="20520" xr:uid="{00000000-0005-0000-0000-0000E46F0000}"/>
    <cellStyle name="Migliaia [0] 27 2 2 2" xfId="38030" xr:uid="{00000000-0005-0000-0000-0000E56F0000}"/>
    <cellStyle name="Migliaia [0] 27 2 3" xfId="38985" xr:uid="{00000000-0005-0000-0000-0000E66F0000}"/>
    <cellStyle name="Migliaia [0] 27 2 4" xfId="11968" xr:uid="{00000000-0005-0000-0000-0000E76F0000}"/>
    <cellStyle name="Migliaia [0] 27 3" xfId="2385" xr:uid="{00000000-0005-0000-0000-0000E86F0000}"/>
    <cellStyle name="Migliaia [0] 27 3 2" xfId="30502" xr:uid="{00000000-0005-0000-0000-0000E96F0000}"/>
    <cellStyle name="Migliaia [0] 27 4" xfId="19687" xr:uid="{00000000-0005-0000-0000-0000EA6F0000}"/>
    <cellStyle name="Migliaia [0] 27 4 2" xfId="37484" xr:uid="{00000000-0005-0000-0000-0000EB6F0000}"/>
    <cellStyle name="Migliaia [0] 27 5" xfId="4156" xr:uid="{00000000-0005-0000-0000-0000EC6F0000}"/>
    <cellStyle name="Migliaia [0] 27 5 2" xfId="23497" xr:uid="{00000000-0005-0000-0000-0000ED6F0000}"/>
    <cellStyle name="Migliaia [0] 27 6" xfId="21648" xr:uid="{00000000-0005-0000-0000-0000EE6F0000}"/>
    <cellStyle name="Migliaia [0] 27 7" xfId="38439" xr:uid="{00000000-0005-0000-0000-0000EF6F0000}"/>
    <cellStyle name="Migliaia [0] 27 8" xfId="39401" xr:uid="{00000000-0005-0000-0000-0000F06F0000}"/>
    <cellStyle name="Migliaia [0] 27 9" xfId="39801" xr:uid="{00000000-0005-0000-0000-0000F16F0000}"/>
    <cellStyle name="Migliaia [0] 28" xfId="337" xr:uid="{00000000-0005-0000-0000-0000F26F0000}"/>
    <cellStyle name="Migliaia [0] 28 10" xfId="40288" xr:uid="{00000000-0005-0000-0000-0000F36F0000}"/>
    <cellStyle name="Migliaia [0] 28 2" xfId="1812" xr:uid="{00000000-0005-0000-0000-0000F46F0000}"/>
    <cellStyle name="Migliaia [0] 28 2 2" xfId="20521" xr:uid="{00000000-0005-0000-0000-0000F56F0000}"/>
    <cellStyle name="Migliaia [0] 28 2 2 2" xfId="38031" xr:uid="{00000000-0005-0000-0000-0000F66F0000}"/>
    <cellStyle name="Migliaia [0] 28 2 3" xfId="38986" xr:uid="{00000000-0005-0000-0000-0000F76F0000}"/>
    <cellStyle name="Migliaia [0] 28 2 4" xfId="11969" xr:uid="{00000000-0005-0000-0000-0000F86F0000}"/>
    <cellStyle name="Migliaia [0] 28 3" xfId="2386" xr:uid="{00000000-0005-0000-0000-0000F96F0000}"/>
    <cellStyle name="Migliaia [0] 28 3 2" xfId="30503" xr:uid="{00000000-0005-0000-0000-0000FA6F0000}"/>
    <cellStyle name="Migliaia [0] 28 4" xfId="19688" xr:uid="{00000000-0005-0000-0000-0000FB6F0000}"/>
    <cellStyle name="Migliaia [0] 28 4 2" xfId="37485" xr:uid="{00000000-0005-0000-0000-0000FC6F0000}"/>
    <cellStyle name="Migliaia [0] 28 5" xfId="4157" xr:uid="{00000000-0005-0000-0000-0000FD6F0000}"/>
    <cellStyle name="Migliaia [0] 28 5 2" xfId="23498" xr:uid="{00000000-0005-0000-0000-0000FE6F0000}"/>
    <cellStyle name="Migliaia [0] 28 6" xfId="21649" xr:uid="{00000000-0005-0000-0000-0000FF6F0000}"/>
    <cellStyle name="Migliaia [0] 28 7" xfId="38440" xr:uid="{00000000-0005-0000-0000-000000700000}"/>
    <cellStyle name="Migliaia [0] 28 8" xfId="39402" xr:uid="{00000000-0005-0000-0000-000001700000}"/>
    <cellStyle name="Migliaia [0] 28 9" xfId="39802" xr:uid="{00000000-0005-0000-0000-000002700000}"/>
    <cellStyle name="Migliaia [0] 29" xfId="338" xr:uid="{00000000-0005-0000-0000-000003700000}"/>
    <cellStyle name="Migliaia [0] 29 10" xfId="40289" xr:uid="{00000000-0005-0000-0000-000004700000}"/>
    <cellStyle name="Migliaia [0] 29 2" xfId="1813" xr:uid="{00000000-0005-0000-0000-000005700000}"/>
    <cellStyle name="Migliaia [0] 29 2 2" xfId="20522" xr:uid="{00000000-0005-0000-0000-000006700000}"/>
    <cellStyle name="Migliaia [0] 29 2 2 2" xfId="38032" xr:uid="{00000000-0005-0000-0000-000007700000}"/>
    <cellStyle name="Migliaia [0] 29 2 3" xfId="38987" xr:uid="{00000000-0005-0000-0000-000008700000}"/>
    <cellStyle name="Migliaia [0] 29 2 4" xfId="11970" xr:uid="{00000000-0005-0000-0000-000009700000}"/>
    <cellStyle name="Migliaia [0] 29 3" xfId="2387" xr:uid="{00000000-0005-0000-0000-00000A700000}"/>
    <cellStyle name="Migliaia [0] 29 3 2" xfId="30504" xr:uid="{00000000-0005-0000-0000-00000B700000}"/>
    <cellStyle name="Migliaia [0] 29 4" xfId="19689" xr:uid="{00000000-0005-0000-0000-00000C700000}"/>
    <cellStyle name="Migliaia [0] 29 4 2" xfId="37486" xr:uid="{00000000-0005-0000-0000-00000D700000}"/>
    <cellStyle name="Migliaia [0] 29 5" xfId="4158" xr:uid="{00000000-0005-0000-0000-00000E700000}"/>
    <cellStyle name="Migliaia [0] 29 5 2" xfId="23499" xr:uid="{00000000-0005-0000-0000-00000F700000}"/>
    <cellStyle name="Migliaia [0] 29 6" xfId="21650" xr:uid="{00000000-0005-0000-0000-000010700000}"/>
    <cellStyle name="Migliaia [0] 29 7" xfId="38441" xr:uid="{00000000-0005-0000-0000-000011700000}"/>
    <cellStyle name="Migliaia [0] 29 8" xfId="39403" xr:uid="{00000000-0005-0000-0000-000012700000}"/>
    <cellStyle name="Migliaia [0] 29 9" xfId="39803" xr:uid="{00000000-0005-0000-0000-000013700000}"/>
    <cellStyle name="Migliaia [0] 3" xfId="339" xr:uid="{00000000-0005-0000-0000-000014700000}"/>
    <cellStyle name="Migliaia [0] 3 10" xfId="40290" xr:uid="{00000000-0005-0000-0000-000015700000}"/>
    <cellStyle name="Migliaia [0] 3 2" xfId="1814" xr:uid="{00000000-0005-0000-0000-000016700000}"/>
    <cellStyle name="Migliaia [0] 3 2 2" xfId="20523" xr:uid="{00000000-0005-0000-0000-000017700000}"/>
    <cellStyle name="Migliaia [0] 3 2 2 2" xfId="38033" xr:uid="{00000000-0005-0000-0000-000018700000}"/>
    <cellStyle name="Migliaia [0] 3 2 3" xfId="38988" xr:uid="{00000000-0005-0000-0000-000019700000}"/>
    <cellStyle name="Migliaia [0] 3 2 4" xfId="11971" xr:uid="{00000000-0005-0000-0000-00001A700000}"/>
    <cellStyle name="Migliaia [0] 3 3" xfId="2388" xr:uid="{00000000-0005-0000-0000-00001B700000}"/>
    <cellStyle name="Migliaia [0] 3 3 2" xfId="30505" xr:uid="{00000000-0005-0000-0000-00001C700000}"/>
    <cellStyle name="Migliaia [0] 3 4" xfId="19690" xr:uid="{00000000-0005-0000-0000-00001D700000}"/>
    <cellStyle name="Migliaia [0] 3 4 2" xfId="37487" xr:uid="{00000000-0005-0000-0000-00001E700000}"/>
    <cellStyle name="Migliaia [0] 3 5" xfId="4159" xr:uid="{00000000-0005-0000-0000-00001F700000}"/>
    <cellStyle name="Migliaia [0] 3 5 2" xfId="23500" xr:uid="{00000000-0005-0000-0000-000020700000}"/>
    <cellStyle name="Migliaia [0] 3 6" xfId="21651" xr:uid="{00000000-0005-0000-0000-000021700000}"/>
    <cellStyle name="Migliaia [0] 3 7" xfId="38442" xr:uid="{00000000-0005-0000-0000-000022700000}"/>
    <cellStyle name="Migliaia [0] 3 8" xfId="39404" xr:uid="{00000000-0005-0000-0000-000023700000}"/>
    <cellStyle name="Migliaia [0] 3 9" xfId="39804" xr:uid="{00000000-0005-0000-0000-000024700000}"/>
    <cellStyle name="Migliaia [0] 30" xfId="340" xr:uid="{00000000-0005-0000-0000-000025700000}"/>
    <cellStyle name="Migliaia [0] 30 10" xfId="40291" xr:uid="{00000000-0005-0000-0000-000026700000}"/>
    <cellStyle name="Migliaia [0] 30 2" xfId="1815" xr:uid="{00000000-0005-0000-0000-000027700000}"/>
    <cellStyle name="Migliaia [0] 30 2 2" xfId="20524" xr:uid="{00000000-0005-0000-0000-000028700000}"/>
    <cellStyle name="Migliaia [0] 30 2 2 2" xfId="38034" xr:uid="{00000000-0005-0000-0000-000029700000}"/>
    <cellStyle name="Migliaia [0] 30 2 3" xfId="38989" xr:uid="{00000000-0005-0000-0000-00002A700000}"/>
    <cellStyle name="Migliaia [0] 30 2 4" xfId="11972" xr:uid="{00000000-0005-0000-0000-00002B700000}"/>
    <cellStyle name="Migliaia [0] 30 3" xfId="2389" xr:uid="{00000000-0005-0000-0000-00002C700000}"/>
    <cellStyle name="Migliaia [0] 30 3 2" xfId="30506" xr:uid="{00000000-0005-0000-0000-00002D700000}"/>
    <cellStyle name="Migliaia [0] 30 4" xfId="19691" xr:uid="{00000000-0005-0000-0000-00002E700000}"/>
    <cellStyle name="Migliaia [0] 30 4 2" xfId="37488" xr:uid="{00000000-0005-0000-0000-00002F700000}"/>
    <cellStyle name="Migliaia [0] 30 5" xfId="4160" xr:uid="{00000000-0005-0000-0000-000030700000}"/>
    <cellStyle name="Migliaia [0] 30 5 2" xfId="23501" xr:uid="{00000000-0005-0000-0000-000031700000}"/>
    <cellStyle name="Migliaia [0] 30 6" xfId="21652" xr:uid="{00000000-0005-0000-0000-000032700000}"/>
    <cellStyle name="Migliaia [0] 30 7" xfId="38443" xr:uid="{00000000-0005-0000-0000-000033700000}"/>
    <cellStyle name="Migliaia [0] 30 8" xfId="39405" xr:uid="{00000000-0005-0000-0000-000034700000}"/>
    <cellStyle name="Migliaia [0] 30 9" xfId="39805" xr:uid="{00000000-0005-0000-0000-000035700000}"/>
    <cellStyle name="Migliaia [0] 31" xfId="341" xr:uid="{00000000-0005-0000-0000-000036700000}"/>
    <cellStyle name="Migliaia [0] 31 10" xfId="40292" xr:uid="{00000000-0005-0000-0000-000037700000}"/>
    <cellStyle name="Migliaia [0] 31 2" xfId="1816" xr:uid="{00000000-0005-0000-0000-000038700000}"/>
    <cellStyle name="Migliaia [0] 31 2 2" xfId="20525" xr:uid="{00000000-0005-0000-0000-000039700000}"/>
    <cellStyle name="Migliaia [0] 31 2 2 2" xfId="38035" xr:uid="{00000000-0005-0000-0000-00003A700000}"/>
    <cellStyle name="Migliaia [0] 31 2 3" xfId="38990" xr:uid="{00000000-0005-0000-0000-00003B700000}"/>
    <cellStyle name="Migliaia [0] 31 2 4" xfId="11973" xr:uid="{00000000-0005-0000-0000-00003C700000}"/>
    <cellStyle name="Migliaia [0] 31 3" xfId="2390" xr:uid="{00000000-0005-0000-0000-00003D700000}"/>
    <cellStyle name="Migliaia [0] 31 3 2" xfId="30507" xr:uid="{00000000-0005-0000-0000-00003E700000}"/>
    <cellStyle name="Migliaia [0] 31 4" xfId="19692" xr:uid="{00000000-0005-0000-0000-00003F700000}"/>
    <cellStyle name="Migliaia [0] 31 4 2" xfId="37489" xr:uid="{00000000-0005-0000-0000-000040700000}"/>
    <cellStyle name="Migliaia [0] 31 5" xfId="4161" xr:uid="{00000000-0005-0000-0000-000041700000}"/>
    <cellStyle name="Migliaia [0] 31 5 2" xfId="23502" xr:uid="{00000000-0005-0000-0000-000042700000}"/>
    <cellStyle name="Migliaia [0] 31 6" xfId="21653" xr:uid="{00000000-0005-0000-0000-000043700000}"/>
    <cellStyle name="Migliaia [0] 31 7" xfId="38444" xr:uid="{00000000-0005-0000-0000-000044700000}"/>
    <cellStyle name="Migliaia [0] 31 8" xfId="39406" xr:uid="{00000000-0005-0000-0000-000045700000}"/>
    <cellStyle name="Migliaia [0] 31 9" xfId="39806" xr:uid="{00000000-0005-0000-0000-000046700000}"/>
    <cellStyle name="Migliaia [0] 32" xfId="342" xr:uid="{00000000-0005-0000-0000-000047700000}"/>
    <cellStyle name="Migliaia [0] 32 10" xfId="40293" xr:uid="{00000000-0005-0000-0000-000048700000}"/>
    <cellStyle name="Migliaia [0] 32 2" xfId="1817" xr:uid="{00000000-0005-0000-0000-000049700000}"/>
    <cellStyle name="Migliaia [0] 32 2 2" xfId="20526" xr:uid="{00000000-0005-0000-0000-00004A700000}"/>
    <cellStyle name="Migliaia [0] 32 2 2 2" xfId="38036" xr:uid="{00000000-0005-0000-0000-00004B700000}"/>
    <cellStyle name="Migliaia [0] 32 2 3" xfId="38991" xr:uid="{00000000-0005-0000-0000-00004C700000}"/>
    <cellStyle name="Migliaia [0] 32 2 4" xfId="11974" xr:uid="{00000000-0005-0000-0000-00004D700000}"/>
    <cellStyle name="Migliaia [0] 32 3" xfId="2391" xr:uid="{00000000-0005-0000-0000-00004E700000}"/>
    <cellStyle name="Migliaia [0] 32 3 2" xfId="30508" xr:uid="{00000000-0005-0000-0000-00004F700000}"/>
    <cellStyle name="Migliaia [0] 32 4" xfId="19693" xr:uid="{00000000-0005-0000-0000-000050700000}"/>
    <cellStyle name="Migliaia [0] 32 4 2" xfId="37490" xr:uid="{00000000-0005-0000-0000-000051700000}"/>
    <cellStyle name="Migliaia [0] 32 5" xfId="4162" xr:uid="{00000000-0005-0000-0000-000052700000}"/>
    <cellStyle name="Migliaia [0] 32 5 2" xfId="23503" xr:uid="{00000000-0005-0000-0000-000053700000}"/>
    <cellStyle name="Migliaia [0] 32 6" xfId="21654" xr:uid="{00000000-0005-0000-0000-000054700000}"/>
    <cellStyle name="Migliaia [0] 32 7" xfId="38445" xr:uid="{00000000-0005-0000-0000-000055700000}"/>
    <cellStyle name="Migliaia [0] 32 8" xfId="39407" xr:uid="{00000000-0005-0000-0000-000056700000}"/>
    <cellStyle name="Migliaia [0] 32 9" xfId="39807" xr:uid="{00000000-0005-0000-0000-000057700000}"/>
    <cellStyle name="Migliaia [0] 33" xfId="343" xr:uid="{00000000-0005-0000-0000-000058700000}"/>
    <cellStyle name="Migliaia [0] 33 10" xfId="40294" xr:uid="{00000000-0005-0000-0000-000059700000}"/>
    <cellStyle name="Migliaia [0] 33 2" xfId="1818" xr:uid="{00000000-0005-0000-0000-00005A700000}"/>
    <cellStyle name="Migliaia [0] 33 2 2" xfId="20527" xr:uid="{00000000-0005-0000-0000-00005B700000}"/>
    <cellStyle name="Migliaia [0] 33 2 2 2" xfId="38037" xr:uid="{00000000-0005-0000-0000-00005C700000}"/>
    <cellStyle name="Migliaia [0] 33 2 3" xfId="38992" xr:uid="{00000000-0005-0000-0000-00005D700000}"/>
    <cellStyle name="Migliaia [0] 33 2 4" xfId="11975" xr:uid="{00000000-0005-0000-0000-00005E700000}"/>
    <cellStyle name="Migliaia [0] 33 3" xfId="2392" xr:uid="{00000000-0005-0000-0000-00005F700000}"/>
    <cellStyle name="Migliaia [0] 33 3 2" xfId="30509" xr:uid="{00000000-0005-0000-0000-000060700000}"/>
    <cellStyle name="Migliaia [0] 33 4" xfId="19694" xr:uid="{00000000-0005-0000-0000-000061700000}"/>
    <cellStyle name="Migliaia [0] 33 4 2" xfId="37491" xr:uid="{00000000-0005-0000-0000-000062700000}"/>
    <cellStyle name="Migliaia [0] 33 5" xfId="4163" xr:uid="{00000000-0005-0000-0000-000063700000}"/>
    <cellStyle name="Migliaia [0] 33 5 2" xfId="23504" xr:uid="{00000000-0005-0000-0000-000064700000}"/>
    <cellStyle name="Migliaia [0] 33 6" xfId="21655" xr:uid="{00000000-0005-0000-0000-000065700000}"/>
    <cellStyle name="Migliaia [0] 33 7" xfId="38446" xr:uid="{00000000-0005-0000-0000-000066700000}"/>
    <cellStyle name="Migliaia [0] 33 8" xfId="39408" xr:uid="{00000000-0005-0000-0000-000067700000}"/>
    <cellStyle name="Migliaia [0] 33 9" xfId="39808" xr:uid="{00000000-0005-0000-0000-000068700000}"/>
    <cellStyle name="Migliaia [0] 34" xfId="344" xr:uid="{00000000-0005-0000-0000-000069700000}"/>
    <cellStyle name="Migliaia [0] 34 10" xfId="40295" xr:uid="{00000000-0005-0000-0000-00006A700000}"/>
    <cellStyle name="Migliaia [0] 34 2" xfId="1819" xr:uid="{00000000-0005-0000-0000-00006B700000}"/>
    <cellStyle name="Migliaia [0] 34 2 2" xfId="20528" xr:uid="{00000000-0005-0000-0000-00006C700000}"/>
    <cellStyle name="Migliaia [0] 34 2 2 2" xfId="38038" xr:uid="{00000000-0005-0000-0000-00006D700000}"/>
    <cellStyle name="Migliaia [0] 34 2 3" xfId="38993" xr:uid="{00000000-0005-0000-0000-00006E700000}"/>
    <cellStyle name="Migliaia [0] 34 2 4" xfId="11976" xr:uid="{00000000-0005-0000-0000-00006F700000}"/>
    <cellStyle name="Migliaia [0] 34 3" xfId="2393" xr:uid="{00000000-0005-0000-0000-000070700000}"/>
    <cellStyle name="Migliaia [0] 34 3 2" xfId="30510" xr:uid="{00000000-0005-0000-0000-000071700000}"/>
    <cellStyle name="Migliaia [0] 34 4" xfId="19695" xr:uid="{00000000-0005-0000-0000-000072700000}"/>
    <cellStyle name="Migliaia [0] 34 4 2" xfId="37492" xr:uid="{00000000-0005-0000-0000-000073700000}"/>
    <cellStyle name="Migliaia [0] 34 5" xfId="4164" xr:uid="{00000000-0005-0000-0000-000074700000}"/>
    <cellStyle name="Migliaia [0] 34 5 2" xfId="23505" xr:uid="{00000000-0005-0000-0000-000075700000}"/>
    <cellStyle name="Migliaia [0] 34 6" xfId="21656" xr:uid="{00000000-0005-0000-0000-000076700000}"/>
    <cellStyle name="Migliaia [0] 34 7" xfId="38447" xr:uid="{00000000-0005-0000-0000-000077700000}"/>
    <cellStyle name="Migliaia [0] 34 8" xfId="39409" xr:uid="{00000000-0005-0000-0000-000078700000}"/>
    <cellStyle name="Migliaia [0] 34 9" xfId="39809" xr:uid="{00000000-0005-0000-0000-000079700000}"/>
    <cellStyle name="Migliaia [0] 35" xfId="345" xr:uid="{00000000-0005-0000-0000-00007A700000}"/>
    <cellStyle name="Migliaia [0] 35 10" xfId="40296" xr:uid="{00000000-0005-0000-0000-00007B700000}"/>
    <cellStyle name="Migliaia [0] 35 2" xfId="1820" xr:uid="{00000000-0005-0000-0000-00007C700000}"/>
    <cellStyle name="Migliaia [0] 35 2 2" xfId="20529" xr:uid="{00000000-0005-0000-0000-00007D700000}"/>
    <cellStyle name="Migliaia [0] 35 2 2 2" xfId="38039" xr:uid="{00000000-0005-0000-0000-00007E700000}"/>
    <cellStyle name="Migliaia [0] 35 2 3" xfId="38994" xr:uid="{00000000-0005-0000-0000-00007F700000}"/>
    <cellStyle name="Migliaia [0] 35 2 4" xfId="11977" xr:uid="{00000000-0005-0000-0000-000080700000}"/>
    <cellStyle name="Migliaia [0] 35 3" xfId="2394" xr:uid="{00000000-0005-0000-0000-000081700000}"/>
    <cellStyle name="Migliaia [0] 35 3 2" xfId="30511" xr:uid="{00000000-0005-0000-0000-000082700000}"/>
    <cellStyle name="Migliaia [0] 35 4" xfId="19696" xr:uid="{00000000-0005-0000-0000-000083700000}"/>
    <cellStyle name="Migliaia [0] 35 4 2" xfId="37493" xr:uid="{00000000-0005-0000-0000-000084700000}"/>
    <cellStyle name="Migliaia [0] 35 5" xfId="4165" xr:uid="{00000000-0005-0000-0000-000085700000}"/>
    <cellStyle name="Migliaia [0] 35 5 2" xfId="23506" xr:uid="{00000000-0005-0000-0000-000086700000}"/>
    <cellStyle name="Migliaia [0] 35 6" xfId="21657" xr:uid="{00000000-0005-0000-0000-000087700000}"/>
    <cellStyle name="Migliaia [0] 35 7" xfId="38448" xr:uid="{00000000-0005-0000-0000-000088700000}"/>
    <cellStyle name="Migliaia [0] 35 8" xfId="39410" xr:uid="{00000000-0005-0000-0000-000089700000}"/>
    <cellStyle name="Migliaia [0] 35 9" xfId="39810" xr:uid="{00000000-0005-0000-0000-00008A700000}"/>
    <cellStyle name="Migliaia [0] 36" xfId="346" xr:uid="{00000000-0005-0000-0000-00008B700000}"/>
    <cellStyle name="Migliaia [0] 36 10" xfId="40297" xr:uid="{00000000-0005-0000-0000-00008C700000}"/>
    <cellStyle name="Migliaia [0] 36 2" xfId="1821" xr:uid="{00000000-0005-0000-0000-00008D700000}"/>
    <cellStyle name="Migliaia [0] 36 2 2" xfId="20530" xr:uid="{00000000-0005-0000-0000-00008E700000}"/>
    <cellStyle name="Migliaia [0] 36 2 2 2" xfId="38040" xr:uid="{00000000-0005-0000-0000-00008F700000}"/>
    <cellStyle name="Migliaia [0] 36 2 3" xfId="38995" xr:uid="{00000000-0005-0000-0000-000090700000}"/>
    <cellStyle name="Migliaia [0] 36 2 4" xfId="11978" xr:uid="{00000000-0005-0000-0000-000091700000}"/>
    <cellStyle name="Migliaia [0] 36 3" xfId="2395" xr:uid="{00000000-0005-0000-0000-000092700000}"/>
    <cellStyle name="Migliaia [0] 36 3 2" xfId="30512" xr:uid="{00000000-0005-0000-0000-000093700000}"/>
    <cellStyle name="Migliaia [0] 36 4" xfId="19697" xr:uid="{00000000-0005-0000-0000-000094700000}"/>
    <cellStyle name="Migliaia [0] 36 4 2" xfId="37494" xr:uid="{00000000-0005-0000-0000-000095700000}"/>
    <cellStyle name="Migliaia [0] 36 5" xfId="4166" xr:uid="{00000000-0005-0000-0000-000096700000}"/>
    <cellStyle name="Migliaia [0] 36 5 2" xfId="23507" xr:uid="{00000000-0005-0000-0000-000097700000}"/>
    <cellStyle name="Migliaia [0] 36 6" xfId="21658" xr:uid="{00000000-0005-0000-0000-000098700000}"/>
    <cellStyle name="Migliaia [0] 36 7" xfId="38449" xr:uid="{00000000-0005-0000-0000-000099700000}"/>
    <cellStyle name="Migliaia [0] 36 8" xfId="39411" xr:uid="{00000000-0005-0000-0000-00009A700000}"/>
    <cellStyle name="Migliaia [0] 36 9" xfId="39811" xr:uid="{00000000-0005-0000-0000-00009B700000}"/>
    <cellStyle name="Migliaia [0] 37" xfId="347" xr:uid="{00000000-0005-0000-0000-00009C700000}"/>
    <cellStyle name="Migliaia [0] 37 10" xfId="40298" xr:uid="{00000000-0005-0000-0000-00009D700000}"/>
    <cellStyle name="Migliaia [0] 37 2" xfId="1822" xr:uid="{00000000-0005-0000-0000-00009E700000}"/>
    <cellStyle name="Migliaia [0] 37 2 2" xfId="20531" xr:uid="{00000000-0005-0000-0000-00009F700000}"/>
    <cellStyle name="Migliaia [0] 37 2 2 2" xfId="38041" xr:uid="{00000000-0005-0000-0000-0000A0700000}"/>
    <cellStyle name="Migliaia [0] 37 2 3" xfId="38996" xr:uid="{00000000-0005-0000-0000-0000A1700000}"/>
    <cellStyle name="Migliaia [0] 37 2 4" xfId="11979" xr:uid="{00000000-0005-0000-0000-0000A2700000}"/>
    <cellStyle name="Migliaia [0] 37 3" xfId="2396" xr:uid="{00000000-0005-0000-0000-0000A3700000}"/>
    <cellStyle name="Migliaia [0] 37 3 2" xfId="30513" xr:uid="{00000000-0005-0000-0000-0000A4700000}"/>
    <cellStyle name="Migliaia [0] 37 4" xfId="19698" xr:uid="{00000000-0005-0000-0000-0000A5700000}"/>
    <cellStyle name="Migliaia [0] 37 4 2" xfId="37495" xr:uid="{00000000-0005-0000-0000-0000A6700000}"/>
    <cellStyle name="Migliaia [0] 37 5" xfId="4167" xr:uid="{00000000-0005-0000-0000-0000A7700000}"/>
    <cellStyle name="Migliaia [0] 37 5 2" xfId="23508" xr:uid="{00000000-0005-0000-0000-0000A8700000}"/>
    <cellStyle name="Migliaia [0] 37 6" xfId="21659" xr:uid="{00000000-0005-0000-0000-0000A9700000}"/>
    <cellStyle name="Migliaia [0] 37 7" xfId="38450" xr:uid="{00000000-0005-0000-0000-0000AA700000}"/>
    <cellStyle name="Migliaia [0] 37 8" xfId="39412" xr:uid="{00000000-0005-0000-0000-0000AB700000}"/>
    <cellStyle name="Migliaia [0] 37 9" xfId="39812" xr:uid="{00000000-0005-0000-0000-0000AC700000}"/>
    <cellStyle name="Migliaia [0] 38" xfId="348" xr:uid="{00000000-0005-0000-0000-0000AD700000}"/>
    <cellStyle name="Migliaia [0] 38 10" xfId="40299" xr:uid="{00000000-0005-0000-0000-0000AE700000}"/>
    <cellStyle name="Migliaia [0] 38 2" xfId="1823" xr:uid="{00000000-0005-0000-0000-0000AF700000}"/>
    <cellStyle name="Migliaia [0] 38 2 2" xfId="20532" xr:uid="{00000000-0005-0000-0000-0000B0700000}"/>
    <cellStyle name="Migliaia [0] 38 2 2 2" xfId="38042" xr:uid="{00000000-0005-0000-0000-0000B1700000}"/>
    <cellStyle name="Migliaia [0] 38 2 3" xfId="38997" xr:uid="{00000000-0005-0000-0000-0000B2700000}"/>
    <cellStyle name="Migliaia [0] 38 2 4" xfId="11980" xr:uid="{00000000-0005-0000-0000-0000B3700000}"/>
    <cellStyle name="Migliaia [0] 38 3" xfId="2397" xr:uid="{00000000-0005-0000-0000-0000B4700000}"/>
    <cellStyle name="Migliaia [0] 38 3 2" xfId="30514" xr:uid="{00000000-0005-0000-0000-0000B5700000}"/>
    <cellStyle name="Migliaia [0] 38 4" xfId="19699" xr:uid="{00000000-0005-0000-0000-0000B6700000}"/>
    <cellStyle name="Migliaia [0] 38 4 2" xfId="37496" xr:uid="{00000000-0005-0000-0000-0000B7700000}"/>
    <cellStyle name="Migliaia [0] 38 5" xfId="4168" xr:uid="{00000000-0005-0000-0000-0000B8700000}"/>
    <cellStyle name="Migliaia [0] 38 5 2" xfId="23509" xr:uid="{00000000-0005-0000-0000-0000B9700000}"/>
    <cellStyle name="Migliaia [0] 38 6" xfId="21660" xr:uid="{00000000-0005-0000-0000-0000BA700000}"/>
    <cellStyle name="Migliaia [0] 38 7" xfId="38451" xr:uid="{00000000-0005-0000-0000-0000BB700000}"/>
    <cellStyle name="Migliaia [0] 38 8" xfId="39413" xr:uid="{00000000-0005-0000-0000-0000BC700000}"/>
    <cellStyle name="Migliaia [0] 38 9" xfId="39813" xr:uid="{00000000-0005-0000-0000-0000BD700000}"/>
    <cellStyle name="Migliaia [0] 39" xfId="349" xr:uid="{00000000-0005-0000-0000-0000BE700000}"/>
    <cellStyle name="Migliaia [0] 39 10" xfId="40300" xr:uid="{00000000-0005-0000-0000-0000BF700000}"/>
    <cellStyle name="Migliaia [0] 39 2" xfId="1824" xr:uid="{00000000-0005-0000-0000-0000C0700000}"/>
    <cellStyle name="Migliaia [0] 39 2 2" xfId="20533" xr:uid="{00000000-0005-0000-0000-0000C1700000}"/>
    <cellStyle name="Migliaia [0] 39 2 2 2" xfId="38043" xr:uid="{00000000-0005-0000-0000-0000C2700000}"/>
    <cellStyle name="Migliaia [0] 39 2 3" xfId="38998" xr:uid="{00000000-0005-0000-0000-0000C3700000}"/>
    <cellStyle name="Migliaia [0] 39 2 4" xfId="11981" xr:uid="{00000000-0005-0000-0000-0000C4700000}"/>
    <cellStyle name="Migliaia [0] 39 3" xfId="2398" xr:uid="{00000000-0005-0000-0000-0000C5700000}"/>
    <cellStyle name="Migliaia [0] 39 3 2" xfId="30515" xr:uid="{00000000-0005-0000-0000-0000C6700000}"/>
    <cellStyle name="Migliaia [0] 39 4" xfId="19700" xr:uid="{00000000-0005-0000-0000-0000C7700000}"/>
    <cellStyle name="Migliaia [0] 39 4 2" xfId="37497" xr:uid="{00000000-0005-0000-0000-0000C8700000}"/>
    <cellStyle name="Migliaia [0] 39 5" xfId="4169" xr:uid="{00000000-0005-0000-0000-0000C9700000}"/>
    <cellStyle name="Migliaia [0] 39 5 2" xfId="23510" xr:uid="{00000000-0005-0000-0000-0000CA700000}"/>
    <cellStyle name="Migliaia [0] 39 6" xfId="21661" xr:uid="{00000000-0005-0000-0000-0000CB700000}"/>
    <cellStyle name="Migliaia [0] 39 7" xfId="38452" xr:uid="{00000000-0005-0000-0000-0000CC700000}"/>
    <cellStyle name="Migliaia [0] 39 8" xfId="39414" xr:uid="{00000000-0005-0000-0000-0000CD700000}"/>
    <cellStyle name="Migliaia [0] 39 9" xfId="39814" xr:uid="{00000000-0005-0000-0000-0000CE700000}"/>
    <cellStyle name="Migliaia [0] 4" xfId="350" xr:uid="{00000000-0005-0000-0000-0000CF700000}"/>
    <cellStyle name="Migliaia [0] 4 10" xfId="40301" xr:uid="{00000000-0005-0000-0000-0000D0700000}"/>
    <cellStyle name="Migliaia [0] 4 2" xfId="1825" xr:uid="{00000000-0005-0000-0000-0000D1700000}"/>
    <cellStyle name="Migliaia [0] 4 2 2" xfId="20534" xr:uid="{00000000-0005-0000-0000-0000D2700000}"/>
    <cellStyle name="Migliaia [0] 4 2 2 2" xfId="38044" xr:uid="{00000000-0005-0000-0000-0000D3700000}"/>
    <cellStyle name="Migliaia [0] 4 2 3" xfId="38999" xr:uid="{00000000-0005-0000-0000-0000D4700000}"/>
    <cellStyle name="Migliaia [0] 4 2 4" xfId="11982" xr:uid="{00000000-0005-0000-0000-0000D5700000}"/>
    <cellStyle name="Migliaia [0] 4 3" xfId="2399" xr:uid="{00000000-0005-0000-0000-0000D6700000}"/>
    <cellStyle name="Migliaia [0] 4 3 2" xfId="30516" xr:uid="{00000000-0005-0000-0000-0000D7700000}"/>
    <cellStyle name="Migliaia [0] 4 4" xfId="19701" xr:uid="{00000000-0005-0000-0000-0000D8700000}"/>
    <cellStyle name="Migliaia [0] 4 4 2" xfId="37498" xr:uid="{00000000-0005-0000-0000-0000D9700000}"/>
    <cellStyle name="Migliaia [0] 4 5" xfId="4170" xr:uid="{00000000-0005-0000-0000-0000DA700000}"/>
    <cellStyle name="Migliaia [0] 4 5 2" xfId="23511" xr:uid="{00000000-0005-0000-0000-0000DB700000}"/>
    <cellStyle name="Migliaia [0] 4 6" xfId="21662" xr:uid="{00000000-0005-0000-0000-0000DC700000}"/>
    <cellStyle name="Migliaia [0] 4 7" xfId="38453" xr:uid="{00000000-0005-0000-0000-0000DD700000}"/>
    <cellStyle name="Migliaia [0] 4 8" xfId="39415" xr:uid="{00000000-0005-0000-0000-0000DE700000}"/>
    <cellStyle name="Migliaia [0] 4 9" xfId="39815" xr:uid="{00000000-0005-0000-0000-0000DF700000}"/>
    <cellStyle name="Migliaia [0] 40" xfId="351" xr:uid="{00000000-0005-0000-0000-0000E0700000}"/>
    <cellStyle name="Migliaia [0] 40 10" xfId="40302" xr:uid="{00000000-0005-0000-0000-0000E1700000}"/>
    <cellStyle name="Migliaia [0] 40 2" xfId="1826" xr:uid="{00000000-0005-0000-0000-0000E2700000}"/>
    <cellStyle name="Migliaia [0] 40 2 2" xfId="20535" xr:uid="{00000000-0005-0000-0000-0000E3700000}"/>
    <cellStyle name="Migliaia [0] 40 2 2 2" xfId="38045" xr:uid="{00000000-0005-0000-0000-0000E4700000}"/>
    <cellStyle name="Migliaia [0] 40 2 3" xfId="39000" xr:uid="{00000000-0005-0000-0000-0000E5700000}"/>
    <cellStyle name="Migliaia [0] 40 2 4" xfId="11983" xr:uid="{00000000-0005-0000-0000-0000E6700000}"/>
    <cellStyle name="Migliaia [0] 40 3" xfId="2400" xr:uid="{00000000-0005-0000-0000-0000E7700000}"/>
    <cellStyle name="Migliaia [0] 40 3 2" xfId="30517" xr:uid="{00000000-0005-0000-0000-0000E8700000}"/>
    <cellStyle name="Migliaia [0] 40 4" xfId="19702" xr:uid="{00000000-0005-0000-0000-0000E9700000}"/>
    <cellStyle name="Migliaia [0] 40 4 2" xfId="37499" xr:uid="{00000000-0005-0000-0000-0000EA700000}"/>
    <cellStyle name="Migliaia [0] 40 5" xfId="4171" xr:uid="{00000000-0005-0000-0000-0000EB700000}"/>
    <cellStyle name="Migliaia [0] 40 5 2" xfId="23512" xr:uid="{00000000-0005-0000-0000-0000EC700000}"/>
    <cellStyle name="Migliaia [0] 40 6" xfId="21663" xr:uid="{00000000-0005-0000-0000-0000ED700000}"/>
    <cellStyle name="Migliaia [0] 40 7" xfId="38454" xr:uid="{00000000-0005-0000-0000-0000EE700000}"/>
    <cellStyle name="Migliaia [0] 40 8" xfId="39416" xr:uid="{00000000-0005-0000-0000-0000EF700000}"/>
    <cellStyle name="Migliaia [0] 40 9" xfId="39816" xr:uid="{00000000-0005-0000-0000-0000F0700000}"/>
    <cellStyle name="Migliaia [0] 41" xfId="352" xr:uid="{00000000-0005-0000-0000-0000F1700000}"/>
    <cellStyle name="Migliaia [0] 41 10" xfId="40303" xr:uid="{00000000-0005-0000-0000-0000F2700000}"/>
    <cellStyle name="Migliaia [0] 41 2" xfId="1827" xr:uid="{00000000-0005-0000-0000-0000F3700000}"/>
    <cellStyle name="Migliaia [0] 41 2 2" xfId="20536" xr:uid="{00000000-0005-0000-0000-0000F4700000}"/>
    <cellStyle name="Migliaia [0] 41 2 2 2" xfId="38046" xr:uid="{00000000-0005-0000-0000-0000F5700000}"/>
    <cellStyle name="Migliaia [0] 41 2 3" xfId="39001" xr:uid="{00000000-0005-0000-0000-0000F6700000}"/>
    <cellStyle name="Migliaia [0] 41 2 4" xfId="11984" xr:uid="{00000000-0005-0000-0000-0000F7700000}"/>
    <cellStyle name="Migliaia [0] 41 3" xfId="2401" xr:uid="{00000000-0005-0000-0000-0000F8700000}"/>
    <cellStyle name="Migliaia [0] 41 3 2" xfId="30518" xr:uid="{00000000-0005-0000-0000-0000F9700000}"/>
    <cellStyle name="Migliaia [0] 41 4" xfId="19703" xr:uid="{00000000-0005-0000-0000-0000FA700000}"/>
    <cellStyle name="Migliaia [0] 41 4 2" xfId="37500" xr:uid="{00000000-0005-0000-0000-0000FB700000}"/>
    <cellStyle name="Migliaia [0] 41 5" xfId="4172" xr:uid="{00000000-0005-0000-0000-0000FC700000}"/>
    <cellStyle name="Migliaia [0] 41 5 2" xfId="23513" xr:uid="{00000000-0005-0000-0000-0000FD700000}"/>
    <cellStyle name="Migliaia [0] 41 6" xfId="21664" xr:uid="{00000000-0005-0000-0000-0000FE700000}"/>
    <cellStyle name="Migliaia [0] 41 7" xfId="38455" xr:uid="{00000000-0005-0000-0000-0000FF700000}"/>
    <cellStyle name="Migliaia [0] 41 8" xfId="39417" xr:uid="{00000000-0005-0000-0000-000000710000}"/>
    <cellStyle name="Migliaia [0] 41 9" xfId="39817" xr:uid="{00000000-0005-0000-0000-000001710000}"/>
    <cellStyle name="Migliaia [0] 42" xfId="353" xr:uid="{00000000-0005-0000-0000-000002710000}"/>
    <cellStyle name="Migliaia [0] 42 10" xfId="40304" xr:uid="{00000000-0005-0000-0000-000003710000}"/>
    <cellStyle name="Migliaia [0] 42 2" xfId="1828" xr:uid="{00000000-0005-0000-0000-000004710000}"/>
    <cellStyle name="Migliaia [0] 42 2 2" xfId="20537" xr:uid="{00000000-0005-0000-0000-000005710000}"/>
    <cellStyle name="Migliaia [0] 42 2 2 2" xfId="38047" xr:uid="{00000000-0005-0000-0000-000006710000}"/>
    <cellStyle name="Migliaia [0] 42 2 3" xfId="39002" xr:uid="{00000000-0005-0000-0000-000007710000}"/>
    <cellStyle name="Migliaia [0] 42 2 4" xfId="11985" xr:uid="{00000000-0005-0000-0000-000008710000}"/>
    <cellStyle name="Migliaia [0] 42 3" xfId="2402" xr:uid="{00000000-0005-0000-0000-000009710000}"/>
    <cellStyle name="Migliaia [0] 42 3 2" xfId="30519" xr:uid="{00000000-0005-0000-0000-00000A710000}"/>
    <cellStyle name="Migliaia [0] 42 4" xfId="19704" xr:uid="{00000000-0005-0000-0000-00000B710000}"/>
    <cellStyle name="Migliaia [0] 42 4 2" xfId="37501" xr:uid="{00000000-0005-0000-0000-00000C710000}"/>
    <cellStyle name="Migliaia [0] 42 5" xfId="4173" xr:uid="{00000000-0005-0000-0000-00000D710000}"/>
    <cellStyle name="Migliaia [0] 42 5 2" xfId="23514" xr:uid="{00000000-0005-0000-0000-00000E710000}"/>
    <cellStyle name="Migliaia [0] 42 6" xfId="21665" xr:uid="{00000000-0005-0000-0000-00000F710000}"/>
    <cellStyle name="Migliaia [0] 42 7" xfId="38456" xr:uid="{00000000-0005-0000-0000-000010710000}"/>
    <cellStyle name="Migliaia [0] 42 8" xfId="39418" xr:uid="{00000000-0005-0000-0000-000011710000}"/>
    <cellStyle name="Migliaia [0] 42 9" xfId="39818" xr:uid="{00000000-0005-0000-0000-000012710000}"/>
    <cellStyle name="Migliaia [0] 43" xfId="354" xr:uid="{00000000-0005-0000-0000-000013710000}"/>
    <cellStyle name="Migliaia [0] 43 10" xfId="40305" xr:uid="{00000000-0005-0000-0000-000014710000}"/>
    <cellStyle name="Migliaia [0] 43 2" xfId="1829" xr:uid="{00000000-0005-0000-0000-000015710000}"/>
    <cellStyle name="Migliaia [0] 43 2 2" xfId="20538" xr:uid="{00000000-0005-0000-0000-000016710000}"/>
    <cellStyle name="Migliaia [0] 43 2 2 2" xfId="38048" xr:uid="{00000000-0005-0000-0000-000017710000}"/>
    <cellStyle name="Migliaia [0] 43 2 3" xfId="39003" xr:uid="{00000000-0005-0000-0000-000018710000}"/>
    <cellStyle name="Migliaia [0] 43 2 4" xfId="11986" xr:uid="{00000000-0005-0000-0000-000019710000}"/>
    <cellStyle name="Migliaia [0] 43 3" xfId="2403" xr:uid="{00000000-0005-0000-0000-00001A710000}"/>
    <cellStyle name="Migliaia [0] 43 3 2" xfId="30520" xr:uid="{00000000-0005-0000-0000-00001B710000}"/>
    <cellStyle name="Migliaia [0] 43 4" xfId="19705" xr:uid="{00000000-0005-0000-0000-00001C710000}"/>
    <cellStyle name="Migliaia [0] 43 4 2" xfId="37502" xr:uid="{00000000-0005-0000-0000-00001D710000}"/>
    <cellStyle name="Migliaia [0] 43 5" xfId="4174" xr:uid="{00000000-0005-0000-0000-00001E710000}"/>
    <cellStyle name="Migliaia [0] 43 5 2" xfId="23515" xr:uid="{00000000-0005-0000-0000-00001F710000}"/>
    <cellStyle name="Migliaia [0] 43 6" xfId="21666" xr:uid="{00000000-0005-0000-0000-000020710000}"/>
    <cellStyle name="Migliaia [0] 43 7" xfId="38457" xr:uid="{00000000-0005-0000-0000-000021710000}"/>
    <cellStyle name="Migliaia [0] 43 8" xfId="39419" xr:uid="{00000000-0005-0000-0000-000022710000}"/>
    <cellStyle name="Migliaia [0] 43 9" xfId="39819" xr:uid="{00000000-0005-0000-0000-000023710000}"/>
    <cellStyle name="Migliaia [0] 44" xfId="355" xr:uid="{00000000-0005-0000-0000-000024710000}"/>
    <cellStyle name="Migliaia [0] 44 10" xfId="40306" xr:uid="{00000000-0005-0000-0000-000025710000}"/>
    <cellStyle name="Migliaia [0] 44 2" xfId="1830" xr:uid="{00000000-0005-0000-0000-000026710000}"/>
    <cellStyle name="Migliaia [0] 44 2 2" xfId="20539" xr:uid="{00000000-0005-0000-0000-000027710000}"/>
    <cellStyle name="Migliaia [0] 44 2 2 2" xfId="38049" xr:uid="{00000000-0005-0000-0000-000028710000}"/>
    <cellStyle name="Migliaia [0] 44 2 3" xfId="39004" xr:uid="{00000000-0005-0000-0000-000029710000}"/>
    <cellStyle name="Migliaia [0] 44 2 4" xfId="11987" xr:uid="{00000000-0005-0000-0000-00002A710000}"/>
    <cellStyle name="Migliaia [0] 44 3" xfId="2404" xr:uid="{00000000-0005-0000-0000-00002B710000}"/>
    <cellStyle name="Migliaia [0] 44 3 2" xfId="30521" xr:uid="{00000000-0005-0000-0000-00002C710000}"/>
    <cellStyle name="Migliaia [0] 44 4" xfId="19706" xr:uid="{00000000-0005-0000-0000-00002D710000}"/>
    <cellStyle name="Migliaia [0] 44 4 2" xfId="37503" xr:uid="{00000000-0005-0000-0000-00002E710000}"/>
    <cellStyle name="Migliaia [0] 44 5" xfId="4175" xr:uid="{00000000-0005-0000-0000-00002F710000}"/>
    <cellStyle name="Migliaia [0] 44 5 2" xfId="23516" xr:uid="{00000000-0005-0000-0000-000030710000}"/>
    <cellStyle name="Migliaia [0] 44 6" xfId="21667" xr:uid="{00000000-0005-0000-0000-000031710000}"/>
    <cellStyle name="Migliaia [0] 44 7" xfId="38458" xr:uid="{00000000-0005-0000-0000-000032710000}"/>
    <cellStyle name="Migliaia [0] 44 8" xfId="39420" xr:uid="{00000000-0005-0000-0000-000033710000}"/>
    <cellStyle name="Migliaia [0] 44 9" xfId="39820" xr:uid="{00000000-0005-0000-0000-000034710000}"/>
    <cellStyle name="Migliaia [0] 45" xfId="356" xr:uid="{00000000-0005-0000-0000-000035710000}"/>
    <cellStyle name="Migliaia [0] 45 10" xfId="40307" xr:uid="{00000000-0005-0000-0000-000036710000}"/>
    <cellStyle name="Migliaia [0] 45 2" xfId="1831" xr:uid="{00000000-0005-0000-0000-000037710000}"/>
    <cellStyle name="Migliaia [0] 45 2 2" xfId="20540" xr:uid="{00000000-0005-0000-0000-000038710000}"/>
    <cellStyle name="Migliaia [0] 45 2 2 2" xfId="38050" xr:uid="{00000000-0005-0000-0000-000039710000}"/>
    <cellStyle name="Migliaia [0] 45 2 3" xfId="39005" xr:uid="{00000000-0005-0000-0000-00003A710000}"/>
    <cellStyle name="Migliaia [0] 45 2 4" xfId="11988" xr:uid="{00000000-0005-0000-0000-00003B710000}"/>
    <cellStyle name="Migliaia [0] 45 3" xfId="2405" xr:uid="{00000000-0005-0000-0000-00003C710000}"/>
    <cellStyle name="Migliaia [0] 45 3 2" xfId="30522" xr:uid="{00000000-0005-0000-0000-00003D710000}"/>
    <cellStyle name="Migliaia [0] 45 4" xfId="19707" xr:uid="{00000000-0005-0000-0000-00003E710000}"/>
    <cellStyle name="Migliaia [0] 45 4 2" xfId="37504" xr:uid="{00000000-0005-0000-0000-00003F710000}"/>
    <cellStyle name="Migliaia [0] 45 5" xfId="4176" xr:uid="{00000000-0005-0000-0000-000040710000}"/>
    <cellStyle name="Migliaia [0] 45 5 2" xfId="23517" xr:uid="{00000000-0005-0000-0000-000041710000}"/>
    <cellStyle name="Migliaia [0] 45 6" xfId="21668" xr:uid="{00000000-0005-0000-0000-000042710000}"/>
    <cellStyle name="Migliaia [0] 45 7" xfId="38459" xr:uid="{00000000-0005-0000-0000-000043710000}"/>
    <cellStyle name="Migliaia [0] 45 8" xfId="39421" xr:uid="{00000000-0005-0000-0000-000044710000}"/>
    <cellStyle name="Migliaia [0] 45 9" xfId="39821" xr:uid="{00000000-0005-0000-0000-000045710000}"/>
    <cellStyle name="Migliaia [0] 46" xfId="357" xr:uid="{00000000-0005-0000-0000-000046710000}"/>
    <cellStyle name="Migliaia [0] 46 10" xfId="40308" xr:uid="{00000000-0005-0000-0000-000047710000}"/>
    <cellStyle name="Migliaia [0] 46 2" xfId="1832" xr:uid="{00000000-0005-0000-0000-000048710000}"/>
    <cellStyle name="Migliaia [0] 46 2 2" xfId="20541" xr:uid="{00000000-0005-0000-0000-000049710000}"/>
    <cellStyle name="Migliaia [0] 46 2 2 2" xfId="38051" xr:uid="{00000000-0005-0000-0000-00004A710000}"/>
    <cellStyle name="Migliaia [0] 46 2 3" xfId="39006" xr:uid="{00000000-0005-0000-0000-00004B710000}"/>
    <cellStyle name="Migliaia [0] 46 2 4" xfId="11989" xr:uid="{00000000-0005-0000-0000-00004C710000}"/>
    <cellStyle name="Migliaia [0] 46 3" xfId="2406" xr:uid="{00000000-0005-0000-0000-00004D710000}"/>
    <cellStyle name="Migliaia [0] 46 3 2" xfId="30523" xr:uid="{00000000-0005-0000-0000-00004E710000}"/>
    <cellStyle name="Migliaia [0] 46 4" xfId="19708" xr:uid="{00000000-0005-0000-0000-00004F710000}"/>
    <cellStyle name="Migliaia [0] 46 4 2" xfId="37505" xr:uid="{00000000-0005-0000-0000-000050710000}"/>
    <cellStyle name="Migliaia [0] 46 5" xfId="4177" xr:uid="{00000000-0005-0000-0000-000051710000}"/>
    <cellStyle name="Migliaia [0] 46 5 2" xfId="23518" xr:uid="{00000000-0005-0000-0000-000052710000}"/>
    <cellStyle name="Migliaia [0] 46 6" xfId="21669" xr:uid="{00000000-0005-0000-0000-000053710000}"/>
    <cellStyle name="Migliaia [0] 46 7" xfId="38460" xr:uid="{00000000-0005-0000-0000-000054710000}"/>
    <cellStyle name="Migliaia [0] 46 8" xfId="39422" xr:uid="{00000000-0005-0000-0000-000055710000}"/>
    <cellStyle name="Migliaia [0] 46 9" xfId="39822" xr:uid="{00000000-0005-0000-0000-000056710000}"/>
    <cellStyle name="Migliaia [0] 47" xfId="358" xr:uid="{00000000-0005-0000-0000-000057710000}"/>
    <cellStyle name="Migliaia [0] 47 10" xfId="40309" xr:uid="{00000000-0005-0000-0000-000058710000}"/>
    <cellStyle name="Migliaia [0] 47 2" xfId="1833" xr:uid="{00000000-0005-0000-0000-000059710000}"/>
    <cellStyle name="Migliaia [0] 47 2 2" xfId="20542" xr:uid="{00000000-0005-0000-0000-00005A710000}"/>
    <cellStyle name="Migliaia [0] 47 2 2 2" xfId="38052" xr:uid="{00000000-0005-0000-0000-00005B710000}"/>
    <cellStyle name="Migliaia [0] 47 2 3" xfId="39007" xr:uid="{00000000-0005-0000-0000-00005C710000}"/>
    <cellStyle name="Migliaia [0] 47 2 4" xfId="11990" xr:uid="{00000000-0005-0000-0000-00005D710000}"/>
    <cellStyle name="Migliaia [0] 47 3" xfId="2407" xr:uid="{00000000-0005-0000-0000-00005E710000}"/>
    <cellStyle name="Migliaia [0] 47 3 2" xfId="30524" xr:uid="{00000000-0005-0000-0000-00005F710000}"/>
    <cellStyle name="Migliaia [0] 47 4" xfId="19709" xr:uid="{00000000-0005-0000-0000-000060710000}"/>
    <cellStyle name="Migliaia [0] 47 4 2" xfId="37506" xr:uid="{00000000-0005-0000-0000-000061710000}"/>
    <cellStyle name="Migliaia [0] 47 5" xfId="4178" xr:uid="{00000000-0005-0000-0000-000062710000}"/>
    <cellStyle name="Migliaia [0] 47 5 2" xfId="23519" xr:uid="{00000000-0005-0000-0000-000063710000}"/>
    <cellStyle name="Migliaia [0] 47 6" xfId="21670" xr:uid="{00000000-0005-0000-0000-000064710000}"/>
    <cellStyle name="Migliaia [0] 47 7" xfId="38461" xr:uid="{00000000-0005-0000-0000-000065710000}"/>
    <cellStyle name="Migliaia [0] 47 8" xfId="39423" xr:uid="{00000000-0005-0000-0000-000066710000}"/>
    <cellStyle name="Migliaia [0] 47 9" xfId="39823" xr:uid="{00000000-0005-0000-0000-000067710000}"/>
    <cellStyle name="Migliaia [0] 48" xfId="359" xr:uid="{00000000-0005-0000-0000-000068710000}"/>
    <cellStyle name="Migliaia [0] 48 10" xfId="40310" xr:uid="{00000000-0005-0000-0000-000069710000}"/>
    <cellStyle name="Migliaia [0] 48 2" xfId="1834" xr:uid="{00000000-0005-0000-0000-00006A710000}"/>
    <cellStyle name="Migliaia [0] 48 2 2" xfId="20543" xr:uid="{00000000-0005-0000-0000-00006B710000}"/>
    <cellStyle name="Migliaia [0] 48 2 2 2" xfId="38053" xr:uid="{00000000-0005-0000-0000-00006C710000}"/>
    <cellStyle name="Migliaia [0] 48 2 3" xfId="39008" xr:uid="{00000000-0005-0000-0000-00006D710000}"/>
    <cellStyle name="Migliaia [0] 48 2 4" xfId="11991" xr:uid="{00000000-0005-0000-0000-00006E710000}"/>
    <cellStyle name="Migliaia [0] 48 3" xfId="2408" xr:uid="{00000000-0005-0000-0000-00006F710000}"/>
    <cellStyle name="Migliaia [0] 48 3 2" xfId="30525" xr:uid="{00000000-0005-0000-0000-000070710000}"/>
    <cellStyle name="Migliaia [0] 48 4" xfId="19710" xr:uid="{00000000-0005-0000-0000-000071710000}"/>
    <cellStyle name="Migliaia [0] 48 4 2" xfId="37507" xr:uid="{00000000-0005-0000-0000-000072710000}"/>
    <cellStyle name="Migliaia [0] 48 5" xfId="4179" xr:uid="{00000000-0005-0000-0000-000073710000}"/>
    <cellStyle name="Migliaia [0] 48 5 2" xfId="23520" xr:uid="{00000000-0005-0000-0000-000074710000}"/>
    <cellStyle name="Migliaia [0] 48 6" xfId="21671" xr:uid="{00000000-0005-0000-0000-000075710000}"/>
    <cellStyle name="Migliaia [0] 48 7" xfId="38462" xr:uid="{00000000-0005-0000-0000-000076710000}"/>
    <cellStyle name="Migliaia [0] 48 8" xfId="39424" xr:uid="{00000000-0005-0000-0000-000077710000}"/>
    <cellStyle name="Migliaia [0] 48 9" xfId="39824" xr:uid="{00000000-0005-0000-0000-000078710000}"/>
    <cellStyle name="Migliaia [0] 49" xfId="360" xr:uid="{00000000-0005-0000-0000-000079710000}"/>
    <cellStyle name="Migliaia [0] 49 10" xfId="40311" xr:uid="{00000000-0005-0000-0000-00007A710000}"/>
    <cellStyle name="Migliaia [0] 49 2" xfId="1835" xr:uid="{00000000-0005-0000-0000-00007B710000}"/>
    <cellStyle name="Migliaia [0] 49 2 2" xfId="20544" xr:uid="{00000000-0005-0000-0000-00007C710000}"/>
    <cellStyle name="Migliaia [0] 49 2 2 2" xfId="38054" xr:uid="{00000000-0005-0000-0000-00007D710000}"/>
    <cellStyle name="Migliaia [0] 49 2 3" xfId="39009" xr:uid="{00000000-0005-0000-0000-00007E710000}"/>
    <cellStyle name="Migliaia [0] 49 2 4" xfId="11992" xr:uid="{00000000-0005-0000-0000-00007F710000}"/>
    <cellStyle name="Migliaia [0] 49 3" xfId="2409" xr:uid="{00000000-0005-0000-0000-000080710000}"/>
    <cellStyle name="Migliaia [0] 49 3 2" xfId="30526" xr:uid="{00000000-0005-0000-0000-000081710000}"/>
    <cellStyle name="Migliaia [0] 49 4" xfId="19711" xr:uid="{00000000-0005-0000-0000-000082710000}"/>
    <cellStyle name="Migliaia [0] 49 4 2" xfId="37508" xr:uid="{00000000-0005-0000-0000-000083710000}"/>
    <cellStyle name="Migliaia [0] 49 5" xfId="4180" xr:uid="{00000000-0005-0000-0000-000084710000}"/>
    <cellStyle name="Migliaia [0] 49 5 2" xfId="23521" xr:uid="{00000000-0005-0000-0000-000085710000}"/>
    <cellStyle name="Migliaia [0] 49 6" xfId="21672" xr:uid="{00000000-0005-0000-0000-000086710000}"/>
    <cellStyle name="Migliaia [0] 49 7" xfId="38463" xr:uid="{00000000-0005-0000-0000-000087710000}"/>
    <cellStyle name="Migliaia [0] 49 8" xfId="39425" xr:uid="{00000000-0005-0000-0000-000088710000}"/>
    <cellStyle name="Migliaia [0] 49 9" xfId="39825" xr:uid="{00000000-0005-0000-0000-000089710000}"/>
    <cellStyle name="Migliaia [0] 5" xfId="361" xr:uid="{00000000-0005-0000-0000-00008A710000}"/>
    <cellStyle name="Migliaia [0] 5 10" xfId="40312" xr:uid="{00000000-0005-0000-0000-00008B710000}"/>
    <cellStyle name="Migliaia [0] 5 2" xfId="1836" xr:uid="{00000000-0005-0000-0000-00008C710000}"/>
    <cellStyle name="Migliaia [0] 5 2 2" xfId="20545" xr:uid="{00000000-0005-0000-0000-00008D710000}"/>
    <cellStyle name="Migliaia [0] 5 2 2 2" xfId="38055" xr:uid="{00000000-0005-0000-0000-00008E710000}"/>
    <cellStyle name="Migliaia [0] 5 2 3" xfId="39010" xr:uid="{00000000-0005-0000-0000-00008F710000}"/>
    <cellStyle name="Migliaia [0] 5 2 4" xfId="11993" xr:uid="{00000000-0005-0000-0000-000090710000}"/>
    <cellStyle name="Migliaia [0] 5 3" xfId="2410" xr:uid="{00000000-0005-0000-0000-000091710000}"/>
    <cellStyle name="Migliaia [0] 5 3 2" xfId="30527" xr:uid="{00000000-0005-0000-0000-000092710000}"/>
    <cellStyle name="Migliaia [0] 5 4" xfId="19712" xr:uid="{00000000-0005-0000-0000-000093710000}"/>
    <cellStyle name="Migliaia [0] 5 4 2" xfId="37509" xr:uid="{00000000-0005-0000-0000-000094710000}"/>
    <cellStyle name="Migliaia [0] 5 5" xfId="4181" xr:uid="{00000000-0005-0000-0000-000095710000}"/>
    <cellStyle name="Migliaia [0] 5 5 2" xfId="23522" xr:uid="{00000000-0005-0000-0000-000096710000}"/>
    <cellStyle name="Migliaia [0] 5 6" xfId="21673" xr:uid="{00000000-0005-0000-0000-000097710000}"/>
    <cellStyle name="Migliaia [0] 5 7" xfId="38464" xr:uid="{00000000-0005-0000-0000-000098710000}"/>
    <cellStyle name="Migliaia [0] 5 8" xfId="39426" xr:uid="{00000000-0005-0000-0000-000099710000}"/>
    <cellStyle name="Migliaia [0] 5 9" xfId="39826" xr:uid="{00000000-0005-0000-0000-00009A710000}"/>
    <cellStyle name="Migliaia [0] 50" xfId="362" xr:uid="{00000000-0005-0000-0000-00009B710000}"/>
    <cellStyle name="Migliaia [0] 50 10" xfId="40313" xr:uid="{00000000-0005-0000-0000-00009C710000}"/>
    <cellStyle name="Migliaia [0] 50 2" xfId="1837" xr:uid="{00000000-0005-0000-0000-00009D710000}"/>
    <cellStyle name="Migliaia [0] 50 2 2" xfId="20546" xr:uid="{00000000-0005-0000-0000-00009E710000}"/>
    <cellStyle name="Migliaia [0] 50 2 2 2" xfId="38056" xr:uid="{00000000-0005-0000-0000-00009F710000}"/>
    <cellStyle name="Migliaia [0] 50 2 3" xfId="39011" xr:uid="{00000000-0005-0000-0000-0000A0710000}"/>
    <cellStyle name="Migliaia [0] 50 2 4" xfId="11994" xr:uid="{00000000-0005-0000-0000-0000A1710000}"/>
    <cellStyle name="Migliaia [0] 50 3" xfId="2411" xr:uid="{00000000-0005-0000-0000-0000A2710000}"/>
    <cellStyle name="Migliaia [0] 50 3 2" xfId="30528" xr:uid="{00000000-0005-0000-0000-0000A3710000}"/>
    <cellStyle name="Migliaia [0] 50 4" xfId="19713" xr:uid="{00000000-0005-0000-0000-0000A4710000}"/>
    <cellStyle name="Migliaia [0] 50 4 2" xfId="37510" xr:uid="{00000000-0005-0000-0000-0000A5710000}"/>
    <cellStyle name="Migliaia [0] 50 5" xfId="4182" xr:uid="{00000000-0005-0000-0000-0000A6710000}"/>
    <cellStyle name="Migliaia [0] 50 5 2" xfId="23523" xr:uid="{00000000-0005-0000-0000-0000A7710000}"/>
    <cellStyle name="Migliaia [0] 50 6" xfId="21674" xr:uid="{00000000-0005-0000-0000-0000A8710000}"/>
    <cellStyle name="Migliaia [0] 50 7" xfId="38465" xr:uid="{00000000-0005-0000-0000-0000A9710000}"/>
    <cellStyle name="Migliaia [0] 50 8" xfId="39427" xr:uid="{00000000-0005-0000-0000-0000AA710000}"/>
    <cellStyle name="Migliaia [0] 50 9" xfId="39827" xr:uid="{00000000-0005-0000-0000-0000AB710000}"/>
    <cellStyle name="Migliaia [0] 51" xfId="363" xr:uid="{00000000-0005-0000-0000-0000AC710000}"/>
    <cellStyle name="Migliaia [0] 51 10" xfId="40314" xr:uid="{00000000-0005-0000-0000-0000AD710000}"/>
    <cellStyle name="Migliaia [0] 51 2" xfId="1838" xr:uid="{00000000-0005-0000-0000-0000AE710000}"/>
    <cellStyle name="Migliaia [0] 51 2 2" xfId="20547" xr:uid="{00000000-0005-0000-0000-0000AF710000}"/>
    <cellStyle name="Migliaia [0] 51 2 2 2" xfId="38057" xr:uid="{00000000-0005-0000-0000-0000B0710000}"/>
    <cellStyle name="Migliaia [0] 51 2 3" xfId="39012" xr:uid="{00000000-0005-0000-0000-0000B1710000}"/>
    <cellStyle name="Migliaia [0] 51 2 4" xfId="11995" xr:uid="{00000000-0005-0000-0000-0000B2710000}"/>
    <cellStyle name="Migliaia [0] 51 3" xfId="2412" xr:uid="{00000000-0005-0000-0000-0000B3710000}"/>
    <cellStyle name="Migliaia [0] 51 3 2" xfId="30529" xr:uid="{00000000-0005-0000-0000-0000B4710000}"/>
    <cellStyle name="Migliaia [0] 51 4" xfId="19714" xr:uid="{00000000-0005-0000-0000-0000B5710000}"/>
    <cellStyle name="Migliaia [0] 51 4 2" xfId="37511" xr:uid="{00000000-0005-0000-0000-0000B6710000}"/>
    <cellStyle name="Migliaia [0] 51 5" xfId="4183" xr:uid="{00000000-0005-0000-0000-0000B7710000}"/>
    <cellStyle name="Migliaia [0] 51 5 2" xfId="23524" xr:uid="{00000000-0005-0000-0000-0000B8710000}"/>
    <cellStyle name="Migliaia [0] 51 6" xfId="21675" xr:uid="{00000000-0005-0000-0000-0000B9710000}"/>
    <cellStyle name="Migliaia [0] 51 7" xfId="38466" xr:uid="{00000000-0005-0000-0000-0000BA710000}"/>
    <cellStyle name="Migliaia [0] 51 8" xfId="39428" xr:uid="{00000000-0005-0000-0000-0000BB710000}"/>
    <cellStyle name="Migliaia [0] 51 9" xfId="39828" xr:uid="{00000000-0005-0000-0000-0000BC710000}"/>
    <cellStyle name="Migliaia [0] 52" xfId="364" xr:uid="{00000000-0005-0000-0000-0000BD710000}"/>
    <cellStyle name="Migliaia [0] 52 10" xfId="40315" xr:uid="{00000000-0005-0000-0000-0000BE710000}"/>
    <cellStyle name="Migliaia [0] 52 2" xfId="1839" xr:uid="{00000000-0005-0000-0000-0000BF710000}"/>
    <cellStyle name="Migliaia [0] 52 2 2" xfId="20548" xr:uid="{00000000-0005-0000-0000-0000C0710000}"/>
    <cellStyle name="Migliaia [0] 52 2 2 2" xfId="38058" xr:uid="{00000000-0005-0000-0000-0000C1710000}"/>
    <cellStyle name="Migliaia [0] 52 2 3" xfId="39013" xr:uid="{00000000-0005-0000-0000-0000C2710000}"/>
    <cellStyle name="Migliaia [0] 52 2 4" xfId="11996" xr:uid="{00000000-0005-0000-0000-0000C3710000}"/>
    <cellStyle name="Migliaia [0] 52 3" xfId="2413" xr:uid="{00000000-0005-0000-0000-0000C4710000}"/>
    <cellStyle name="Migliaia [0] 52 3 2" xfId="30530" xr:uid="{00000000-0005-0000-0000-0000C5710000}"/>
    <cellStyle name="Migliaia [0] 52 4" xfId="19715" xr:uid="{00000000-0005-0000-0000-0000C6710000}"/>
    <cellStyle name="Migliaia [0] 52 4 2" xfId="37512" xr:uid="{00000000-0005-0000-0000-0000C7710000}"/>
    <cellStyle name="Migliaia [0] 52 5" xfId="4184" xr:uid="{00000000-0005-0000-0000-0000C8710000}"/>
    <cellStyle name="Migliaia [0] 52 5 2" xfId="23525" xr:uid="{00000000-0005-0000-0000-0000C9710000}"/>
    <cellStyle name="Migliaia [0] 52 6" xfId="21676" xr:uid="{00000000-0005-0000-0000-0000CA710000}"/>
    <cellStyle name="Migliaia [0] 52 7" xfId="38467" xr:uid="{00000000-0005-0000-0000-0000CB710000}"/>
    <cellStyle name="Migliaia [0] 52 8" xfId="39429" xr:uid="{00000000-0005-0000-0000-0000CC710000}"/>
    <cellStyle name="Migliaia [0] 52 9" xfId="39829" xr:uid="{00000000-0005-0000-0000-0000CD710000}"/>
    <cellStyle name="Migliaia [0] 53" xfId="365" xr:uid="{00000000-0005-0000-0000-0000CE710000}"/>
    <cellStyle name="Migliaia [0] 53 10" xfId="40316" xr:uid="{00000000-0005-0000-0000-0000CF710000}"/>
    <cellStyle name="Migliaia [0] 53 2" xfId="1840" xr:uid="{00000000-0005-0000-0000-0000D0710000}"/>
    <cellStyle name="Migliaia [0] 53 2 2" xfId="20549" xr:uid="{00000000-0005-0000-0000-0000D1710000}"/>
    <cellStyle name="Migliaia [0] 53 2 2 2" xfId="38059" xr:uid="{00000000-0005-0000-0000-0000D2710000}"/>
    <cellStyle name="Migliaia [0] 53 2 3" xfId="39014" xr:uid="{00000000-0005-0000-0000-0000D3710000}"/>
    <cellStyle name="Migliaia [0] 53 2 4" xfId="11997" xr:uid="{00000000-0005-0000-0000-0000D4710000}"/>
    <cellStyle name="Migliaia [0] 53 3" xfId="2414" xr:uid="{00000000-0005-0000-0000-0000D5710000}"/>
    <cellStyle name="Migliaia [0] 53 3 2" xfId="30531" xr:uid="{00000000-0005-0000-0000-0000D6710000}"/>
    <cellStyle name="Migliaia [0] 53 4" xfId="19716" xr:uid="{00000000-0005-0000-0000-0000D7710000}"/>
    <cellStyle name="Migliaia [0] 53 4 2" xfId="37513" xr:uid="{00000000-0005-0000-0000-0000D8710000}"/>
    <cellStyle name="Migliaia [0] 53 5" xfId="4185" xr:uid="{00000000-0005-0000-0000-0000D9710000}"/>
    <cellStyle name="Migliaia [0] 53 5 2" xfId="23526" xr:uid="{00000000-0005-0000-0000-0000DA710000}"/>
    <cellStyle name="Migliaia [0] 53 6" xfId="21677" xr:uid="{00000000-0005-0000-0000-0000DB710000}"/>
    <cellStyle name="Migliaia [0] 53 7" xfId="38468" xr:uid="{00000000-0005-0000-0000-0000DC710000}"/>
    <cellStyle name="Migliaia [0] 53 8" xfId="39430" xr:uid="{00000000-0005-0000-0000-0000DD710000}"/>
    <cellStyle name="Migliaia [0] 53 9" xfId="39830" xr:uid="{00000000-0005-0000-0000-0000DE710000}"/>
    <cellStyle name="Migliaia [0] 54" xfId="366" xr:uid="{00000000-0005-0000-0000-0000DF710000}"/>
    <cellStyle name="Migliaia [0] 54 10" xfId="40317" xr:uid="{00000000-0005-0000-0000-0000E0710000}"/>
    <cellStyle name="Migliaia [0] 54 2" xfId="1841" xr:uid="{00000000-0005-0000-0000-0000E1710000}"/>
    <cellStyle name="Migliaia [0] 54 2 2" xfId="20550" xr:uid="{00000000-0005-0000-0000-0000E2710000}"/>
    <cellStyle name="Migliaia [0] 54 2 2 2" xfId="38060" xr:uid="{00000000-0005-0000-0000-0000E3710000}"/>
    <cellStyle name="Migliaia [0] 54 2 3" xfId="39015" xr:uid="{00000000-0005-0000-0000-0000E4710000}"/>
    <cellStyle name="Migliaia [0] 54 2 4" xfId="11998" xr:uid="{00000000-0005-0000-0000-0000E5710000}"/>
    <cellStyle name="Migliaia [0] 54 3" xfId="2415" xr:uid="{00000000-0005-0000-0000-0000E6710000}"/>
    <cellStyle name="Migliaia [0] 54 3 2" xfId="30532" xr:uid="{00000000-0005-0000-0000-0000E7710000}"/>
    <cellStyle name="Migliaia [0] 54 4" xfId="19717" xr:uid="{00000000-0005-0000-0000-0000E8710000}"/>
    <cellStyle name="Migliaia [0] 54 4 2" xfId="37514" xr:uid="{00000000-0005-0000-0000-0000E9710000}"/>
    <cellStyle name="Migliaia [0] 54 5" xfId="4186" xr:uid="{00000000-0005-0000-0000-0000EA710000}"/>
    <cellStyle name="Migliaia [0] 54 5 2" xfId="23527" xr:uid="{00000000-0005-0000-0000-0000EB710000}"/>
    <cellStyle name="Migliaia [0] 54 6" xfId="21678" xr:uid="{00000000-0005-0000-0000-0000EC710000}"/>
    <cellStyle name="Migliaia [0] 54 7" xfId="38469" xr:uid="{00000000-0005-0000-0000-0000ED710000}"/>
    <cellStyle name="Migliaia [0] 54 8" xfId="39431" xr:uid="{00000000-0005-0000-0000-0000EE710000}"/>
    <cellStyle name="Migliaia [0] 54 9" xfId="39831" xr:uid="{00000000-0005-0000-0000-0000EF710000}"/>
    <cellStyle name="Migliaia [0] 55" xfId="367" xr:uid="{00000000-0005-0000-0000-0000F0710000}"/>
    <cellStyle name="Migliaia [0] 55 10" xfId="40318" xr:uid="{00000000-0005-0000-0000-0000F1710000}"/>
    <cellStyle name="Migliaia [0] 55 2" xfId="1842" xr:uid="{00000000-0005-0000-0000-0000F2710000}"/>
    <cellStyle name="Migliaia [0] 55 2 2" xfId="20551" xr:uid="{00000000-0005-0000-0000-0000F3710000}"/>
    <cellStyle name="Migliaia [0] 55 2 2 2" xfId="38061" xr:uid="{00000000-0005-0000-0000-0000F4710000}"/>
    <cellStyle name="Migliaia [0] 55 2 3" xfId="39016" xr:uid="{00000000-0005-0000-0000-0000F5710000}"/>
    <cellStyle name="Migliaia [0] 55 2 4" xfId="11999" xr:uid="{00000000-0005-0000-0000-0000F6710000}"/>
    <cellStyle name="Migliaia [0] 55 3" xfId="2416" xr:uid="{00000000-0005-0000-0000-0000F7710000}"/>
    <cellStyle name="Migliaia [0] 55 3 2" xfId="30533" xr:uid="{00000000-0005-0000-0000-0000F8710000}"/>
    <cellStyle name="Migliaia [0] 55 4" xfId="19718" xr:uid="{00000000-0005-0000-0000-0000F9710000}"/>
    <cellStyle name="Migliaia [0] 55 4 2" xfId="37515" xr:uid="{00000000-0005-0000-0000-0000FA710000}"/>
    <cellStyle name="Migliaia [0] 55 5" xfId="4187" xr:uid="{00000000-0005-0000-0000-0000FB710000}"/>
    <cellStyle name="Migliaia [0] 55 5 2" xfId="23528" xr:uid="{00000000-0005-0000-0000-0000FC710000}"/>
    <cellStyle name="Migliaia [0] 55 6" xfId="21679" xr:uid="{00000000-0005-0000-0000-0000FD710000}"/>
    <cellStyle name="Migliaia [0] 55 7" xfId="38470" xr:uid="{00000000-0005-0000-0000-0000FE710000}"/>
    <cellStyle name="Migliaia [0] 55 8" xfId="39432" xr:uid="{00000000-0005-0000-0000-0000FF710000}"/>
    <cellStyle name="Migliaia [0] 55 9" xfId="39832" xr:uid="{00000000-0005-0000-0000-000000720000}"/>
    <cellStyle name="Migliaia [0] 56" xfId="368" xr:uid="{00000000-0005-0000-0000-000001720000}"/>
    <cellStyle name="Migliaia [0] 56 10" xfId="40319" xr:uid="{00000000-0005-0000-0000-000002720000}"/>
    <cellStyle name="Migliaia [0] 56 2" xfId="1843" xr:uid="{00000000-0005-0000-0000-000003720000}"/>
    <cellStyle name="Migliaia [0] 56 2 2" xfId="20552" xr:uid="{00000000-0005-0000-0000-000004720000}"/>
    <cellStyle name="Migliaia [0] 56 2 2 2" xfId="38062" xr:uid="{00000000-0005-0000-0000-000005720000}"/>
    <cellStyle name="Migliaia [0] 56 2 3" xfId="39017" xr:uid="{00000000-0005-0000-0000-000006720000}"/>
    <cellStyle name="Migliaia [0] 56 2 4" xfId="12000" xr:uid="{00000000-0005-0000-0000-000007720000}"/>
    <cellStyle name="Migliaia [0] 56 3" xfId="2417" xr:uid="{00000000-0005-0000-0000-000008720000}"/>
    <cellStyle name="Migliaia [0] 56 3 2" xfId="30534" xr:uid="{00000000-0005-0000-0000-000009720000}"/>
    <cellStyle name="Migliaia [0] 56 4" xfId="19719" xr:uid="{00000000-0005-0000-0000-00000A720000}"/>
    <cellStyle name="Migliaia [0] 56 4 2" xfId="37516" xr:uid="{00000000-0005-0000-0000-00000B720000}"/>
    <cellStyle name="Migliaia [0] 56 5" xfId="4188" xr:uid="{00000000-0005-0000-0000-00000C720000}"/>
    <cellStyle name="Migliaia [0] 56 5 2" xfId="23529" xr:uid="{00000000-0005-0000-0000-00000D720000}"/>
    <cellStyle name="Migliaia [0] 56 6" xfId="21680" xr:uid="{00000000-0005-0000-0000-00000E720000}"/>
    <cellStyle name="Migliaia [0] 56 7" xfId="38471" xr:uid="{00000000-0005-0000-0000-00000F720000}"/>
    <cellStyle name="Migliaia [0] 56 8" xfId="39433" xr:uid="{00000000-0005-0000-0000-000010720000}"/>
    <cellStyle name="Migliaia [0] 56 9" xfId="39833" xr:uid="{00000000-0005-0000-0000-000011720000}"/>
    <cellStyle name="Migliaia [0] 57" xfId="369" xr:uid="{00000000-0005-0000-0000-000012720000}"/>
    <cellStyle name="Migliaia [0] 57 10" xfId="40320" xr:uid="{00000000-0005-0000-0000-000013720000}"/>
    <cellStyle name="Migliaia [0] 57 2" xfId="1844" xr:uid="{00000000-0005-0000-0000-000014720000}"/>
    <cellStyle name="Migliaia [0] 57 2 2" xfId="20553" xr:uid="{00000000-0005-0000-0000-000015720000}"/>
    <cellStyle name="Migliaia [0] 57 2 2 2" xfId="38063" xr:uid="{00000000-0005-0000-0000-000016720000}"/>
    <cellStyle name="Migliaia [0] 57 2 3" xfId="39018" xr:uid="{00000000-0005-0000-0000-000017720000}"/>
    <cellStyle name="Migliaia [0] 57 2 4" xfId="12001" xr:uid="{00000000-0005-0000-0000-000018720000}"/>
    <cellStyle name="Migliaia [0] 57 3" xfId="2418" xr:uid="{00000000-0005-0000-0000-000019720000}"/>
    <cellStyle name="Migliaia [0] 57 3 2" xfId="30535" xr:uid="{00000000-0005-0000-0000-00001A720000}"/>
    <cellStyle name="Migliaia [0] 57 4" xfId="19720" xr:uid="{00000000-0005-0000-0000-00001B720000}"/>
    <cellStyle name="Migliaia [0] 57 4 2" xfId="37517" xr:uid="{00000000-0005-0000-0000-00001C720000}"/>
    <cellStyle name="Migliaia [0] 57 5" xfId="4189" xr:uid="{00000000-0005-0000-0000-00001D720000}"/>
    <cellStyle name="Migliaia [0] 57 5 2" xfId="23530" xr:uid="{00000000-0005-0000-0000-00001E720000}"/>
    <cellStyle name="Migliaia [0] 57 6" xfId="21681" xr:uid="{00000000-0005-0000-0000-00001F720000}"/>
    <cellStyle name="Migliaia [0] 57 7" xfId="38472" xr:uid="{00000000-0005-0000-0000-000020720000}"/>
    <cellStyle name="Migliaia [0] 57 8" xfId="39434" xr:uid="{00000000-0005-0000-0000-000021720000}"/>
    <cellStyle name="Migliaia [0] 57 9" xfId="39834" xr:uid="{00000000-0005-0000-0000-000022720000}"/>
    <cellStyle name="Migliaia [0] 58" xfId="370" xr:uid="{00000000-0005-0000-0000-000023720000}"/>
    <cellStyle name="Migliaia [0] 58 10" xfId="40321" xr:uid="{00000000-0005-0000-0000-000024720000}"/>
    <cellStyle name="Migliaia [0] 58 2" xfId="1845" xr:uid="{00000000-0005-0000-0000-000025720000}"/>
    <cellStyle name="Migliaia [0] 58 2 2" xfId="20554" xr:uid="{00000000-0005-0000-0000-000026720000}"/>
    <cellStyle name="Migliaia [0] 58 2 2 2" xfId="38064" xr:uid="{00000000-0005-0000-0000-000027720000}"/>
    <cellStyle name="Migliaia [0] 58 2 3" xfId="39019" xr:uid="{00000000-0005-0000-0000-000028720000}"/>
    <cellStyle name="Migliaia [0] 58 2 4" xfId="12002" xr:uid="{00000000-0005-0000-0000-000029720000}"/>
    <cellStyle name="Migliaia [0] 58 3" xfId="2419" xr:uid="{00000000-0005-0000-0000-00002A720000}"/>
    <cellStyle name="Migliaia [0] 58 3 2" xfId="30536" xr:uid="{00000000-0005-0000-0000-00002B720000}"/>
    <cellStyle name="Migliaia [0] 58 4" xfId="19721" xr:uid="{00000000-0005-0000-0000-00002C720000}"/>
    <cellStyle name="Migliaia [0] 58 4 2" xfId="37518" xr:uid="{00000000-0005-0000-0000-00002D720000}"/>
    <cellStyle name="Migliaia [0] 58 5" xfId="4190" xr:uid="{00000000-0005-0000-0000-00002E720000}"/>
    <cellStyle name="Migliaia [0] 58 5 2" xfId="23531" xr:uid="{00000000-0005-0000-0000-00002F720000}"/>
    <cellStyle name="Migliaia [0] 58 6" xfId="21682" xr:uid="{00000000-0005-0000-0000-000030720000}"/>
    <cellStyle name="Migliaia [0] 58 7" xfId="38473" xr:uid="{00000000-0005-0000-0000-000031720000}"/>
    <cellStyle name="Migliaia [0] 58 8" xfId="39435" xr:uid="{00000000-0005-0000-0000-000032720000}"/>
    <cellStyle name="Migliaia [0] 58 9" xfId="39835" xr:uid="{00000000-0005-0000-0000-000033720000}"/>
    <cellStyle name="Migliaia [0] 59" xfId="371" xr:uid="{00000000-0005-0000-0000-000034720000}"/>
    <cellStyle name="Migliaia [0] 59 10" xfId="40322" xr:uid="{00000000-0005-0000-0000-000035720000}"/>
    <cellStyle name="Migliaia [0] 59 2" xfId="1846" xr:uid="{00000000-0005-0000-0000-000036720000}"/>
    <cellStyle name="Migliaia [0] 59 2 2" xfId="20555" xr:uid="{00000000-0005-0000-0000-000037720000}"/>
    <cellStyle name="Migliaia [0] 59 2 2 2" xfId="38065" xr:uid="{00000000-0005-0000-0000-000038720000}"/>
    <cellStyle name="Migliaia [0] 59 2 3" xfId="39020" xr:uid="{00000000-0005-0000-0000-000039720000}"/>
    <cellStyle name="Migliaia [0] 59 2 4" xfId="12003" xr:uid="{00000000-0005-0000-0000-00003A720000}"/>
    <cellStyle name="Migliaia [0] 59 3" xfId="2420" xr:uid="{00000000-0005-0000-0000-00003B720000}"/>
    <cellStyle name="Migliaia [0] 59 3 2" xfId="30537" xr:uid="{00000000-0005-0000-0000-00003C720000}"/>
    <cellStyle name="Migliaia [0] 59 4" xfId="19722" xr:uid="{00000000-0005-0000-0000-00003D720000}"/>
    <cellStyle name="Migliaia [0] 59 4 2" xfId="37519" xr:uid="{00000000-0005-0000-0000-00003E720000}"/>
    <cellStyle name="Migliaia [0] 59 5" xfId="4191" xr:uid="{00000000-0005-0000-0000-00003F720000}"/>
    <cellStyle name="Migliaia [0] 59 5 2" xfId="23532" xr:uid="{00000000-0005-0000-0000-000040720000}"/>
    <cellStyle name="Migliaia [0] 59 6" xfId="21683" xr:uid="{00000000-0005-0000-0000-000041720000}"/>
    <cellStyle name="Migliaia [0] 59 7" xfId="38474" xr:uid="{00000000-0005-0000-0000-000042720000}"/>
    <cellStyle name="Migliaia [0] 59 8" xfId="39436" xr:uid="{00000000-0005-0000-0000-000043720000}"/>
    <cellStyle name="Migliaia [0] 59 9" xfId="39836" xr:uid="{00000000-0005-0000-0000-000044720000}"/>
    <cellStyle name="Migliaia [0] 6" xfId="372" xr:uid="{00000000-0005-0000-0000-000045720000}"/>
    <cellStyle name="Migliaia [0] 6 10" xfId="40323" xr:uid="{00000000-0005-0000-0000-000046720000}"/>
    <cellStyle name="Migliaia [0] 6 2" xfId="1847" xr:uid="{00000000-0005-0000-0000-000047720000}"/>
    <cellStyle name="Migliaia [0] 6 2 2" xfId="20556" xr:uid="{00000000-0005-0000-0000-000048720000}"/>
    <cellStyle name="Migliaia [0] 6 2 2 2" xfId="38066" xr:uid="{00000000-0005-0000-0000-000049720000}"/>
    <cellStyle name="Migliaia [0] 6 2 3" xfId="39021" xr:uid="{00000000-0005-0000-0000-00004A720000}"/>
    <cellStyle name="Migliaia [0] 6 2 4" xfId="12004" xr:uid="{00000000-0005-0000-0000-00004B720000}"/>
    <cellStyle name="Migliaia [0] 6 3" xfId="2421" xr:uid="{00000000-0005-0000-0000-00004C720000}"/>
    <cellStyle name="Migliaia [0] 6 3 2" xfId="30538" xr:uid="{00000000-0005-0000-0000-00004D720000}"/>
    <cellStyle name="Migliaia [0] 6 4" xfId="19723" xr:uid="{00000000-0005-0000-0000-00004E720000}"/>
    <cellStyle name="Migliaia [0] 6 4 2" xfId="37520" xr:uid="{00000000-0005-0000-0000-00004F720000}"/>
    <cellStyle name="Migliaia [0] 6 5" xfId="4192" xr:uid="{00000000-0005-0000-0000-000050720000}"/>
    <cellStyle name="Migliaia [0] 6 5 2" xfId="23533" xr:uid="{00000000-0005-0000-0000-000051720000}"/>
    <cellStyle name="Migliaia [0] 6 6" xfId="21684" xr:uid="{00000000-0005-0000-0000-000052720000}"/>
    <cellStyle name="Migliaia [0] 6 7" xfId="38475" xr:uid="{00000000-0005-0000-0000-000053720000}"/>
    <cellStyle name="Migliaia [0] 6 8" xfId="39437" xr:uid="{00000000-0005-0000-0000-000054720000}"/>
    <cellStyle name="Migliaia [0] 6 9" xfId="39837" xr:uid="{00000000-0005-0000-0000-000055720000}"/>
    <cellStyle name="Migliaia [0] 7" xfId="373" xr:uid="{00000000-0005-0000-0000-000056720000}"/>
    <cellStyle name="Migliaia [0] 7 10" xfId="40324" xr:uid="{00000000-0005-0000-0000-000057720000}"/>
    <cellStyle name="Migliaia [0] 7 2" xfId="1848" xr:uid="{00000000-0005-0000-0000-000058720000}"/>
    <cellStyle name="Migliaia [0] 7 2 2" xfId="20557" xr:uid="{00000000-0005-0000-0000-000059720000}"/>
    <cellStyle name="Migliaia [0] 7 2 2 2" xfId="38067" xr:uid="{00000000-0005-0000-0000-00005A720000}"/>
    <cellStyle name="Migliaia [0] 7 2 3" xfId="39022" xr:uid="{00000000-0005-0000-0000-00005B720000}"/>
    <cellStyle name="Migliaia [0] 7 2 4" xfId="12005" xr:uid="{00000000-0005-0000-0000-00005C720000}"/>
    <cellStyle name="Migliaia [0] 7 3" xfId="2422" xr:uid="{00000000-0005-0000-0000-00005D720000}"/>
    <cellStyle name="Migliaia [0] 7 3 2" xfId="30539" xr:uid="{00000000-0005-0000-0000-00005E720000}"/>
    <cellStyle name="Migliaia [0] 7 4" xfId="19724" xr:uid="{00000000-0005-0000-0000-00005F720000}"/>
    <cellStyle name="Migliaia [0] 7 4 2" xfId="37521" xr:uid="{00000000-0005-0000-0000-000060720000}"/>
    <cellStyle name="Migliaia [0] 7 5" xfId="4193" xr:uid="{00000000-0005-0000-0000-000061720000}"/>
    <cellStyle name="Migliaia [0] 7 5 2" xfId="23534" xr:uid="{00000000-0005-0000-0000-000062720000}"/>
    <cellStyle name="Migliaia [0] 7 6" xfId="21685" xr:uid="{00000000-0005-0000-0000-000063720000}"/>
    <cellStyle name="Migliaia [0] 7 7" xfId="38476" xr:uid="{00000000-0005-0000-0000-000064720000}"/>
    <cellStyle name="Migliaia [0] 7 8" xfId="39438" xr:uid="{00000000-0005-0000-0000-000065720000}"/>
    <cellStyle name="Migliaia [0] 7 9" xfId="39838" xr:uid="{00000000-0005-0000-0000-000066720000}"/>
    <cellStyle name="Migliaia [0] 8" xfId="374" xr:uid="{00000000-0005-0000-0000-000067720000}"/>
    <cellStyle name="Migliaia [0] 8 10" xfId="40325" xr:uid="{00000000-0005-0000-0000-000068720000}"/>
    <cellStyle name="Migliaia [0] 8 2" xfId="1849" xr:uid="{00000000-0005-0000-0000-000069720000}"/>
    <cellStyle name="Migliaia [0] 8 2 2" xfId="20558" xr:uid="{00000000-0005-0000-0000-00006A720000}"/>
    <cellStyle name="Migliaia [0] 8 2 2 2" xfId="38068" xr:uid="{00000000-0005-0000-0000-00006B720000}"/>
    <cellStyle name="Migliaia [0] 8 2 3" xfId="39023" xr:uid="{00000000-0005-0000-0000-00006C720000}"/>
    <cellStyle name="Migliaia [0] 8 2 4" xfId="12006" xr:uid="{00000000-0005-0000-0000-00006D720000}"/>
    <cellStyle name="Migliaia [0] 8 3" xfId="2423" xr:uid="{00000000-0005-0000-0000-00006E720000}"/>
    <cellStyle name="Migliaia [0] 8 3 2" xfId="30540" xr:uid="{00000000-0005-0000-0000-00006F720000}"/>
    <cellStyle name="Migliaia [0] 8 4" xfId="19725" xr:uid="{00000000-0005-0000-0000-000070720000}"/>
    <cellStyle name="Migliaia [0] 8 4 2" xfId="37522" xr:uid="{00000000-0005-0000-0000-000071720000}"/>
    <cellStyle name="Migliaia [0] 8 5" xfId="4194" xr:uid="{00000000-0005-0000-0000-000072720000}"/>
    <cellStyle name="Migliaia [0] 8 5 2" xfId="23535" xr:uid="{00000000-0005-0000-0000-000073720000}"/>
    <cellStyle name="Migliaia [0] 8 6" xfId="21686" xr:uid="{00000000-0005-0000-0000-000074720000}"/>
    <cellStyle name="Migliaia [0] 8 7" xfId="38477" xr:uid="{00000000-0005-0000-0000-000075720000}"/>
    <cellStyle name="Migliaia [0] 8 8" xfId="39439" xr:uid="{00000000-0005-0000-0000-000076720000}"/>
    <cellStyle name="Migliaia [0] 8 9" xfId="39839" xr:uid="{00000000-0005-0000-0000-000077720000}"/>
    <cellStyle name="Migliaia [0] 9" xfId="375" xr:uid="{00000000-0005-0000-0000-000078720000}"/>
    <cellStyle name="Migliaia [0] 9 10" xfId="40326" xr:uid="{00000000-0005-0000-0000-000079720000}"/>
    <cellStyle name="Migliaia [0] 9 2" xfId="1850" xr:uid="{00000000-0005-0000-0000-00007A720000}"/>
    <cellStyle name="Migliaia [0] 9 2 2" xfId="20559" xr:uid="{00000000-0005-0000-0000-00007B720000}"/>
    <cellStyle name="Migliaia [0] 9 2 2 2" xfId="38069" xr:uid="{00000000-0005-0000-0000-00007C720000}"/>
    <cellStyle name="Migliaia [0] 9 2 3" xfId="39024" xr:uid="{00000000-0005-0000-0000-00007D720000}"/>
    <cellStyle name="Migliaia [0] 9 2 4" xfId="12007" xr:uid="{00000000-0005-0000-0000-00007E720000}"/>
    <cellStyle name="Migliaia [0] 9 3" xfId="2424" xr:uid="{00000000-0005-0000-0000-00007F720000}"/>
    <cellStyle name="Migliaia [0] 9 3 2" xfId="30541" xr:uid="{00000000-0005-0000-0000-000080720000}"/>
    <cellStyle name="Migliaia [0] 9 4" xfId="19726" xr:uid="{00000000-0005-0000-0000-000081720000}"/>
    <cellStyle name="Migliaia [0] 9 4 2" xfId="37523" xr:uid="{00000000-0005-0000-0000-000082720000}"/>
    <cellStyle name="Migliaia [0] 9 5" xfId="4195" xr:uid="{00000000-0005-0000-0000-000083720000}"/>
    <cellStyle name="Migliaia [0] 9 5 2" xfId="23536" xr:uid="{00000000-0005-0000-0000-000084720000}"/>
    <cellStyle name="Migliaia [0] 9 6" xfId="21687" xr:uid="{00000000-0005-0000-0000-000085720000}"/>
    <cellStyle name="Migliaia [0] 9 7" xfId="38478" xr:uid="{00000000-0005-0000-0000-000086720000}"/>
    <cellStyle name="Migliaia [0] 9 8" xfId="39440" xr:uid="{00000000-0005-0000-0000-000087720000}"/>
    <cellStyle name="Migliaia [0] 9 9" xfId="39840" xr:uid="{00000000-0005-0000-0000-000088720000}"/>
    <cellStyle name="Migliaia 10" xfId="376" xr:uid="{00000000-0005-0000-0000-000089720000}"/>
    <cellStyle name="Migliaia 10 10" xfId="21688" xr:uid="{00000000-0005-0000-0000-00008A720000}"/>
    <cellStyle name="Migliaia 10 11" xfId="38479" xr:uid="{00000000-0005-0000-0000-00008B720000}"/>
    <cellStyle name="Migliaia 10 12" xfId="39441" xr:uid="{00000000-0005-0000-0000-00008C720000}"/>
    <cellStyle name="Migliaia 10 13" xfId="39841" xr:uid="{00000000-0005-0000-0000-00008D720000}"/>
    <cellStyle name="Migliaia 10 14" xfId="40327" xr:uid="{00000000-0005-0000-0000-00008E720000}"/>
    <cellStyle name="Migliaia 10 2" xfId="377" xr:uid="{00000000-0005-0000-0000-00008F720000}"/>
    <cellStyle name="Migliaia 10 2 10" xfId="39842" xr:uid="{00000000-0005-0000-0000-000090720000}"/>
    <cellStyle name="Migliaia 10 2 11" xfId="40328" xr:uid="{00000000-0005-0000-0000-000091720000}"/>
    <cellStyle name="Migliaia 10 2 2" xfId="1851" xr:uid="{00000000-0005-0000-0000-000092720000}"/>
    <cellStyle name="Migliaia 10 2 2 2" xfId="12839" xr:uid="{00000000-0005-0000-0000-000093720000}"/>
    <cellStyle name="Migliaia 10 2 2 2 2" xfId="30800" xr:uid="{00000000-0005-0000-0000-000094720000}"/>
    <cellStyle name="Migliaia 10 2 2 3" xfId="20758" xr:uid="{00000000-0005-0000-0000-000095720000}"/>
    <cellStyle name="Migliaia 10 2 2 3 2" xfId="38075" xr:uid="{00000000-0005-0000-0000-000096720000}"/>
    <cellStyle name="Migliaia 10 2 2 4" xfId="23798" xr:uid="{00000000-0005-0000-0000-000097720000}"/>
    <cellStyle name="Migliaia 10 2 2 5" xfId="39030" xr:uid="{00000000-0005-0000-0000-000098720000}"/>
    <cellStyle name="Migliaia 10 2 2 6" xfId="39714" xr:uid="{00000000-0005-0000-0000-000099720000}"/>
    <cellStyle name="Migliaia 10 2 3" xfId="12009" xr:uid="{00000000-0005-0000-0000-00009A720000}"/>
    <cellStyle name="Migliaia 10 2 4" xfId="12628" xr:uid="{00000000-0005-0000-0000-00009B720000}"/>
    <cellStyle name="Migliaia 10 2 4 2" xfId="30543" xr:uid="{00000000-0005-0000-0000-00009C720000}"/>
    <cellStyle name="Migliaia 10 2 5" xfId="19728" xr:uid="{00000000-0005-0000-0000-00009D720000}"/>
    <cellStyle name="Migliaia 10 2 5 2" xfId="37525" xr:uid="{00000000-0005-0000-0000-00009E720000}"/>
    <cellStyle name="Migliaia 10 2 6" xfId="4197" xr:uid="{00000000-0005-0000-0000-00009F720000}"/>
    <cellStyle name="Migliaia 10 2 6 2" xfId="23538" xr:uid="{00000000-0005-0000-0000-0000A0720000}"/>
    <cellStyle name="Migliaia 10 2 7" xfId="21689" xr:uid="{00000000-0005-0000-0000-0000A1720000}"/>
    <cellStyle name="Migliaia 10 2 8" xfId="38480" xr:uid="{00000000-0005-0000-0000-0000A2720000}"/>
    <cellStyle name="Migliaia 10 2 9" xfId="39442" xr:uid="{00000000-0005-0000-0000-0000A3720000}"/>
    <cellStyle name="Migliaia 10 3" xfId="378" xr:uid="{00000000-0005-0000-0000-0000A4720000}"/>
    <cellStyle name="Migliaia 10 3 10" xfId="39843" xr:uid="{00000000-0005-0000-0000-0000A5720000}"/>
    <cellStyle name="Migliaia 10 3 11" xfId="40329" xr:uid="{00000000-0005-0000-0000-0000A6720000}"/>
    <cellStyle name="Migliaia 10 3 2" xfId="379" xr:uid="{00000000-0005-0000-0000-0000A7720000}"/>
    <cellStyle name="Migliaia 10 3 2 10" xfId="40330" xr:uid="{00000000-0005-0000-0000-0000A8720000}"/>
    <cellStyle name="Migliaia 10 3 2 2" xfId="12011" xr:uid="{00000000-0005-0000-0000-0000A9720000}"/>
    <cellStyle name="Migliaia 10 3 2 3" xfId="12630" xr:uid="{00000000-0005-0000-0000-0000AA720000}"/>
    <cellStyle name="Migliaia 10 3 2 3 2" xfId="30545" xr:uid="{00000000-0005-0000-0000-0000AB720000}"/>
    <cellStyle name="Migliaia 10 3 2 4" xfId="19730" xr:uid="{00000000-0005-0000-0000-0000AC720000}"/>
    <cellStyle name="Migliaia 10 3 2 4 2" xfId="37527" xr:uid="{00000000-0005-0000-0000-0000AD720000}"/>
    <cellStyle name="Migliaia 10 3 2 5" xfId="4199" xr:uid="{00000000-0005-0000-0000-0000AE720000}"/>
    <cellStyle name="Migliaia 10 3 2 5 2" xfId="23540" xr:uid="{00000000-0005-0000-0000-0000AF720000}"/>
    <cellStyle name="Migliaia 10 3 2 6" xfId="21691" xr:uid="{00000000-0005-0000-0000-0000B0720000}"/>
    <cellStyle name="Migliaia 10 3 2 7" xfId="38482" xr:uid="{00000000-0005-0000-0000-0000B1720000}"/>
    <cellStyle name="Migliaia 10 3 2 8" xfId="39444" xr:uid="{00000000-0005-0000-0000-0000B2720000}"/>
    <cellStyle name="Migliaia 10 3 2 9" xfId="39844" xr:uid="{00000000-0005-0000-0000-0000B3720000}"/>
    <cellStyle name="Migliaia 10 3 3" xfId="12010" xr:uid="{00000000-0005-0000-0000-0000B4720000}"/>
    <cellStyle name="Migliaia 10 3 3 2" xfId="20760" xr:uid="{00000000-0005-0000-0000-0000B5720000}"/>
    <cellStyle name="Migliaia 10 3 3 2 2" xfId="38077" xr:uid="{00000000-0005-0000-0000-0000B6720000}"/>
    <cellStyle name="Migliaia 10 3 3 2 3" xfId="39032" xr:uid="{00000000-0005-0000-0000-0000B7720000}"/>
    <cellStyle name="Migliaia 10 3 3 3" xfId="19731" xr:uid="{00000000-0005-0000-0000-0000B8720000}"/>
    <cellStyle name="Migliaia 10 3 3 3 2" xfId="37528" xr:uid="{00000000-0005-0000-0000-0000B9720000}"/>
    <cellStyle name="Migliaia 10 3 3 4" xfId="38483" xr:uid="{00000000-0005-0000-0000-0000BA720000}"/>
    <cellStyle name="Migliaia 10 3 4" xfId="12629" xr:uid="{00000000-0005-0000-0000-0000BB720000}"/>
    <cellStyle name="Migliaia 10 3 4 2" xfId="20759" xr:uid="{00000000-0005-0000-0000-0000BC720000}"/>
    <cellStyle name="Migliaia 10 3 4 2 2" xfId="38076" xr:uid="{00000000-0005-0000-0000-0000BD720000}"/>
    <cellStyle name="Migliaia 10 3 4 3" xfId="30544" xr:uid="{00000000-0005-0000-0000-0000BE720000}"/>
    <cellStyle name="Migliaia 10 3 4 4" xfId="39031" xr:uid="{00000000-0005-0000-0000-0000BF720000}"/>
    <cellStyle name="Migliaia 10 3 5" xfId="19729" xr:uid="{00000000-0005-0000-0000-0000C0720000}"/>
    <cellStyle name="Migliaia 10 3 5 2" xfId="37526" xr:uid="{00000000-0005-0000-0000-0000C1720000}"/>
    <cellStyle name="Migliaia 10 3 6" xfId="4198" xr:uid="{00000000-0005-0000-0000-0000C2720000}"/>
    <cellStyle name="Migliaia 10 3 6 2" xfId="23539" xr:uid="{00000000-0005-0000-0000-0000C3720000}"/>
    <cellStyle name="Migliaia 10 3 7" xfId="21690" xr:uid="{00000000-0005-0000-0000-0000C4720000}"/>
    <cellStyle name="Migliaia 10 3 8" xfId="38481" xr:uid="{00000000-0005-0000-0000-0000C5720000}"/>
    <cellStyle name="Migliaia 10 3 9" xfId="39443" xr:uid="{00000000-0005-0000-0000-0000C6720000}"/>
    <cellStyle name="Migliaia 10 4" xfId="380" xr:uid="{00000000-0005-0000-0000-0000C7720000}"/>
    <cellStyle name="Migliaia 10 4 10" xfId="2660" xr:uid="{00000000-0005-0000-0000-0000C8720000}"/>
    <cellStyle name="Migliaia 10 4 2" xfId="1852" xr:uid="{00000000-0005-0000-0000-0000C9720000}"/>
    <cellStyle name="Migliaia 10 4 2 2" xfId="20762" xr:uid="{00000000-0005-0000-0000-0000CA720000}"/>
    <cellStyle name="Migliaia 10 4 2 2 2" xfId="38079" xr:uid="{00000000-0005-0000-0000-0000CB720000}"/>
    <cellStyle name="Migliaia 10 4 2 2 3" xfId="39034" xr:uid="{00000000-0005-0000-0000-0000CC720000}"/>
    <cellStyle name="Migliaia 10 4 2 3" xfId="37530" xr:uid="{00000000-0005-0000-0000-0000CD720000}"/>
    <cellStyle name="Migliaia 10 4 2 4" xfId="38485" xr:uid="{00000000-0005-0000-0000-0000CE720000}"/>
    <cellStyle name="Migliaia 10 4 3" xfId="20761" xr:uid="{00000000-0005-0000-0000-0000CF720000}"/>
    <cellStyle name="Migliaia 10 4 3 2" xfId="38078" xr:uid="{00000000-0005-0000-0000-0000D0720000}"/>
    <cellStyle name="Migliaia 10 4 3 3" xfId="39033" xr:uid="{00000000-0005-0000-0000-0000D1720000}"/>
    <cellStyle name="Migliaia 10 4 4" xfId="19732" xr:uid="{00000000-0005-0000-0000-0000D2720000}"/>
    <cellStyle name="Migliaia 10 4 4 2" xfId="37529" xr:uid="{00000000-0005-0000-0000-0000D3720000}"/>
    <cellStyle name="Migliaia 10 4 5" xfId="12012" xr:uid="{00000000-0005-0000-0000-0000D4720000}"/>
    <cellStyle name="Migliaia 10 4 6" xfId="21692" xr:uid="{00000000-0005-0000-0000-0000D5720000}"/>
    <cellStyle name="Migliaia 10 4 7" xfId="38484" xr:uid="{00000000-0005-0000-0000-0000D6720000}"/>
    <cellStyle name="Migliaia 10 4 8" xfId="39845" xr:uid="{00000000-0005-0000-0000-0000D7720000}"/>
    <cellStyle name="Migliaia 10 4 9" xfId="40331" xr:uid="{00000000-0005-0000-0000-0000D8720000}"/>
    <cellStyle name="Migliaia 10 5" xfId="381" xr:uid="{00000000-0005-0000-0000-0000D9720000}"/>
    <cellStyle name="Migliaia 10 5 2" xfId="19733" xr:uid="{00000000-0005-0000-0000-0000DA720000}"/>
    <cellStyle name="Migliaia 10 5 2 2" xfId="37531" xr:uid="{00000000-0005-0000-0000-0000DB720000}"/>
    <cellStyle name="Migliaia 10 5 3" xfId="12013" xr:uid="{00000000-0005-0000-0000-0000DC720000}"/>
    <cellStyle name="Migliaia 10 5 4" xfId="21693" xr:uid="{00000000-0005-0000-0000-0000DD720000}"/>
    <cellStyle name="Migliaia 10 5 5" xfId="38486" xr:uid="{00000000-0005-0000-0000-0000DE720000}"/>
    <cellStyle name="Migliaia 10 5 6" xfId="39846" xr:uid="{00000000-0005-0000-0000-0000DF720000}"/>
    <cellStyle name="Migliaia 10 5 7" xfId="40332" xr:uid="{00000000-0005-0000-0000-0000E0720000}"/>
    <cellStyle name="Migliaia 10 6" xfId="1853" xr:uid="{00000000-0005-0000-0000-0000E1720000}"/>
    <cellStyle name="Migliaia 10 6 2" xfId="12008" xr:uid="{00000000-0005-0000-0000-0000E2720000}"/>
    <cellStyle name="Migliaia 10 6 3" xfId="21694" xr:uid="{00000000-0005-0000-0000-0000E3720000}"/>
    <cellStyle name="Migliaia 10 6 4" xfId="39847" xr:uid="{00000000-0005-0000-0000-0000E4720000}"/>
    <cellStyle name="Migliaia 10 6 5" xfId="40333" xr:uid="{00000000-0005-0000-0000-0000E5720000}"/>
    <cellStyle name="Migliaia 10 7" xfId="2425" xr:uid="{00000000-0005-0000-0000-0000E6720000}"/>
    <cellStyle name="Migliaia 10 7 2" xfId="30542" xr:uid="{00000000-0005-0000-0000-0000E7720000}"/>
    <cellStyle name="Migliaia 10 8" xfId="19727" xr:uid="{00000000-0005-0000-0000-0000E8720000}"/>
    <cellStyle name="Migliaia 10 8 2" xfId="37524" xr:uid="{00000000-0005-0000-0000-0000E9720000}"/>
    <cellStyle name="Migliaia 10 9" xfId="4196" xr:uid="{00000000-0005-0000-0000-0000EA720000}"/>
    <cellStyle name="Migliaia 10 9 2" xfId="23537" xr:uid="{00000000-0005-0000-0000-0000EB720000}"/>
    <cellStyle name="Migliaia 11" xfId="382" xr:uid="{00000000-0005-0000-0000-0000EC720000}"/>
    <cellStyle name="Migliaia 11 10" xfId="21695" xr:uid="{00000000-0005-0000-0000-0000ED720000}"/>
    <cellStyle name="Migliaia 11 11" xfId="38487" xr:uid="{00000000-0005-0000-0000-0000EE720000}"/>
    <cellStyle name="Migliaia 11 12" xfId="39445" xr:uid="{00000000-0005-0000-0000-0000EF720000}"/>
    <cellStyle name="Migliaia 11 13" xfId="39848" xr:uid="{00000000-0005-0000-0000-0000F0720000}"/>
    <cellStyle name="Migliaia 11 14" xfId="40334" xr:uid="{00000000-0005-0000-0000-0000F1720000}"/>
    <cellStyle name="Migliaia 11 2" xfId="383" xr:uid="{00000000-0005-0000-0000-0000F2720000}"/>
    <cellStyle name="Migliaia 11 2 10" xfId="39849" xr:uid="{00000000-0005-0000-0000-0000F3720000}"/>
    <cellStyle name="Migliaia 11 2 11" xfId="40335" xr:uid="{00000000-0005-0000-0000-0000F4720000}"/>
    <cellStyle name="Migliaia 11 2 2" xfId="1854" xr:uid="{00000000-0005-0000-0000-0000F5720000}"/>
    <cellStyle name="Migliaia 11 2 2 2" xfId="12840" xr:uid="{00000000-0005-0000-0000-0000F6720000}"/>
    <cellStyle name="Migliaia 11 2 2 2 2" xfId="30801" xr:uid="{00000000-0005-0000-0000-0000F7720000}"/>
    <cellStyle name="Migliaia 11 2 2 3" xfId="20763" xr:uid="{00000000-0005-0000-0000-0000F8720000}"/>
    <cellStyle name="Migliaia 11 2 2 3 2" xfId="38080" xr:uid="{00000000-0005-0000-0000-0000F9720000}"/>
    <cellStyle name="Migliaia 11 2 2 4" xfId="23799" xr:uid="{00000000-0005-0000-0000-0000FA720000}"/>
    <cellStyle name="Migliaia 11 2 2 5" xfId="39035" xr:uid="{00000000-0005-0000-0000-0000FB720000}"/>
    <cellStyle name="Migliaia 11 2 2 6" xfId="39715" xr:uid="{00000000-0005-0000-0000-0000FC720000}"/>
    <cellStyle name="Migliaia 11 2 3" xfId="12015" xr:uid="{00000000-0005-0000-0000-0000FD720000}"/>
    <cellStyle name="Migliaia 11 2 4" xfId="12631" xr:uid="{00000000-0005-0000-0000-0000FE720000}"/>
    <cellStyle name="Migliaia 11 2 4 2" xfId="30547" xr:uid="{00000000-0005-0000-0000-0000FF720000}"/>
    <cellStyle name="Migliaia 11 2 5" xfId="19735" xr:uid="{00000000-0005-0000-0000-000000730000}"/>
    <cellStyle name="Migliaia 11 2 5 2" xfId="37533" xr:uid="{00000000-0005-0000-0000-000001730000}"/>
    <cellStyle name="Migliaia 11 2 6" xfId="4201" xr:uid="{00000000-0005-0000-0000-000002730000}"/>
    <cellStyle name="Migliaia 11 2 6 2" xfId="23542" xr:uid="{00000000-0005-0000-0000-000003730000}"/>
    <cellStyle name="Migliaia 11 2 7" xfId="21696" xr:uid="{00000000-0005-0000-0000-000004730000}"/>
    <cellStyle name="Migliaia 11 2 8" xfId="38488" xr:uid="{00000000-0005-0000-0000-000005730000}"/>
    <cellStyle name="Migliaia 11 2 9" xfId="39446" xr:uid="{00000000-0005-0000-0000-000006730000}"/>
    <cellStyle name="Migliaia 11 3" xfId="384" xr:uid="{00000000-0005-0000-0000-000007730000}"/>
    <cellStyle name="Migliaia 11 3 10" xfId="39850" xr:uid="{00000000-0005-0000-0000-000008730000}"/>
    <cellStyle name="Migliaia 11 3 11" xfId="40336" xr:uid="{00000000-0005-0000-0000-000009730000}"/>
    <cellStyle name="Migliaia 11 3 2" xfId="385" xr:uid="{00000000-0005-0000-0000-00000A730000}"/>
    <cellStyle name="Migliaia 11 3 2 10" xfId="40337" xr:uid="{00000000-0005-0000-0000-00000B730000}"/>
    <cellStyle name="Migliaia 11 3 2 2" xfId="12017" xr:uid="{00000000-0005-0000-0000-00000C730000}"/>
    <cellStyle name="Migliaia 11 3 2 3" xfId="12633" xr:uid="{00000000-0005-0000-0000-00000D730000}"/>
    <cellStyle name="Migliaia 11 3 2 3 2" xfId="30549" xr:uid="{00000000-0005-0000-0000-00000E730000}"/>
    <cellStyle name="Migliaia 11 3 2 4" xfId="19737" xr:uid="{00000000-0005-0000-0000-00000F730000}"/>
    <cellStyle name="Migliaia 11 3 2 4 2" xfId="37535" xr:uid="{00000000-0005-0000-0000-000010730000}"/>
    <cellStyle name="Migliaia 11 3 2 5" xfId="4203" xr:uid="{00000000-0005-0000-0000-000011730000}"/>
    <cellStyle name="Migliaia 11 3 2 5 2" xfId="23544" xr:uid="{00000000-0005-0000-0000-000012730000}"/>
    <cellStyle name="Migliaia 11 3 2 6" xfId="21698" xr:uid="{00000000-0005-0000-0000-000013730000}"/>
    <cellStyle name="Migliaia 11 3 2 7" xfId="38490" xr:uid="{00000000-0005-0000-0000-000014730000}"/>
    <cellStyle name="Migliaia 11 3 2 8" xfId="39448" xr:uid="{00000000-0005-0000-0000-000015730000}"/>
    <cellStyle name="Migliaia 11 3 2 9" xfId="39851" xr:uid="{00000000-0005-0000-0000-000016730000}"/>
    <cellStyle name="Migliaia 11 3 3" xfId="12016" xr:uid="{00000000-0005-0000-0000-000017730000}"/>
    <cellStyle name="Migliaia 11 3 3 2" xfId="20765" xr:uid="{00000000-0005-0000-0000-000018730000}"/>
    <cellStyle name="Migliaia 11 3 3 2 2" xfId="38082" xr:uid="{00000000-0005-0000-0000-000019730000}"/>
    <cellStyle name="Migliaia 11 3 3 2 3" xfId="39037" xr:uid="{00000000-0005-0000-0000-00001A730000}"/>
    <cellStyle name="Migliaia 11 3 3 3" xfId="19738" xr:uid="{00000000-0005-0000-0000-00001B730000}"/>
    <cellStyle name="Migliaia 11 3 3 3 2" xfId="37536" xr:uid="{00000000-0005-0000-0000-00001C730000}"/>
    <cellStyle name="Migliaia 11 3 3 4" xfId="38491" xr:uid="{00000000-0005-0000-0000-00001D730000}"/>
    <cellStyle name="Migliaia 11 3 4" xfId="12632" xr:uid="{00000000-0005-0000-0000-00001E730000}"/>
    <cellStyle name="Migliaia 11 3 4 2" xfId="20764" xr:uid="{00000000-0005-0000-0000-00001F730000}"/>
    <cellStyle name="Migliaia 11 3 4 2 2" xfId="38081" xr:uid="{00000000-0005-0000-0000-000020730000}"/>
    <cellStyle name="Migliaia 11 3 4 3" xfId="30548" xr:uid="{00000000-0005-0000-0000-000021730000}"/>
    <cellStyle name="Migliaia 11 3 4 4" xfId="39036" xr:uid="{00000000-0005-0000-0000-000022730000}"/>
    <cellStyle name="Migliaia 11 3 5" xfId="19736" xr:uid="{00000000-0005-0000-0000-000023730000}"/>
    <cellStyle name="Migliaia 11 3 5 2" xfId="37534" xr:uid="{00000000-0005-0000-0000-000024730000}"/>
    <cellStyle name="Migliaia 11 3 6" xfId="4202" xr:uid="{00000000-0005-0000-0000-000025730000}"/>
    <cellStyle name="Migliaia 11 3 6 2" xfId="23543" xr:uid="{00000000-0005-0000-0000-000026730000}"/>
    <cellStyle name="Migliaia 11 3 7" xfId="21697" xr:uid="{00000000-0005-0000-0000-000027730000}"/>
    <cellStyle name="Migliaia 11 3 8" xfId="38489" xr:uid="{00000000-0005-0000-0000-000028730000}"/>
    <cellStyle name="Migliaia 11 3 9" xfId="39447" xr:uid="{00000000-0005-0000-0000-000029730000}"/>
    <cellStyle name="Migliaia 11 4" xfId="386" xr:uid="{00000000-0005-0000-0000-00002A730000}"/>
    <cellStyle name="Migliaia 11 4 10" xfId="2661" xr:uid="{00000000-0005-0000-0000-00002B730000}"/>
    <cellStyle name="Migliaia 11 4 2" xfId="1855" xr:uid="{00000000-0005-0000-0000-00002C730000}"/>
    <cellStyle name="Migliaia 11 4 2 2" xfId="20767" xr:uid="{00000000-0005-0000-0000-00002D730000}"/>
    <cellStyle name="Migliaia 11 4 2 2 2" xfId="38084" xr:uid="{00000000-0005-0000-0000-00002E730000}"/>
    <cellStyle name="Migliaia 11 4 2 2 3" xfId="39039" xr:uid="{00000000-0005-0000-0000-00002F730000}"/>
    <cellStyle name="Migliaia 11 4 2 3" xfId="37538" xr:uid="{00000000-0005-0000-0000-000030730000}"/>
    <cellStyle name="Migliaia 11 4 2 4" xfId="38493" xr:uid="{00000000-0005-0000-0000-000031730000}"/>
    <cellStyle name="Migliaia 11 4 3" xfId="20766" xr:uid="{00000000-0005-0000-0000-000032730000}"/>
    <cellStyle name="Migliaia 11 4 3 2" xfId="38083" xr:uid="{00000000-0005-0000-0000-000033730000}"/>
    <cellStyle name="Migliaia 11 4 3 3" xfId="39038" xr:uid="{00000000-0005-0000-0000-000034730000}"/>
    <cellStyle name="Migliaia 11 4 4" xfId="19739" xr:uid="{00000000-0005-0000-0000-000035730000}"/>
    <cellStyle name="Migliaia 11 4 4 2" xfId="37537" xr:uid="{00000000-0005-0000-0000-000036730000}"/>
    <cellStyle name="Migliaia 11 4 5" xfId="12018" xr:uid="{00000000-0005-0000-0000-000037730000}"/>
    <cellStyle name="Migliaia 11 4 6" xfId="21699" xr:uid="{00000000-0005-0000-0000-000038730000}"/>
    <cellStyle name="Migliaia 11 4 7" xfId="38492" xr:uid="{00000000-0005-0000-0000-000039730000}"/>
    <cellStyle name="Migliaia 11 4 8" xfId="39852" xr:uid="{00000000-0005-0000-0000-00003A730000}"/>
    <cellStyle name="Migliaia 11 4 9" xfId="40338" xr:uid="{00000000-0005-0000-0000-00003B730000}"/>
    <cellStyle name="Migliaia 11 5" xfId="387" xr:uid="{00000000-0005-0000-0000-00003C730000}"/>
    <cellStyle name="Migliaia 11 5 2" xfId="19740" xr:uid="{00000000-0005-0000-0000-00003D730000}"/>
    <cellStyle name="Migliaia 11 5 2 2" xfId="37539" xr:uid="{00000000-0005-0000-0000-00003E730000}"/>
    <cellStyle name="Migliaia 11 5 3" xfId="12019" xr:uid="{00000000-0005-0000-0000-00003F730000}"/>
    <cellStyle name="Migliaia 11 5 4" xfId="21700" xr:uid="{00000000-0005-0000-0000-000040730000}"/>
    <cellStyle name="Migliaia 11 5 5" xfId="38494" xr:uid="{00000000-0005-0000-0000-000041730000}"/>
    <cellStyle name="Migliaia 11 5 6" xfId="39853" xr:uid="{00000000-0005-0000-0000-000042730000}"/>
    <cellStyle name="Migliaia 11 5 7" xfId="40339" xr:uid="{00000000-0005-0000-0000-000043730000}"/>
    <cellStyle name="Migliaia 11 6" xfId="1856" xr:uid="{00000000-0005-0000-0000-000044730000}"/>
    <cellStyle name="Migliaia 11 6 2" xfId="12014" xr:uid="{00000000-0005-0000-0000-000045730000}"/>
    <cellStyle name="Migliaia 11 6 3" xfId="21701" xr:uid="{00000000-0005-0000-0000-000046730000}"/>
    <cellStyle name="Migliaia 11 6 4" xfId="39854" xr:uid="{00000000-0005-0000-0000-000047730000}"/>
    <cellStyle name="Migliaia 11 6 5" xfId="40340" xr:uid="{00000000-0005-0000-0000-000048730000}"/>
    <cellStyle name="Migliaia 11 7" xfId="2426" xr:uid="{00000000-0005-0000-0000-000049730000}"/>
    <cellStyle name="Migliaia 11 7 2" xfId="30546" xr:uid="{00000000-0005-0000-0000-00004A730000}"/>
    <cellStyle name="Migliaia 11 8" xfId="19734" xr:uid="{00000000-0005-0000-0000-00004B730000}"/>
    <cellStyle name="Migliaia 11 8 2" xfId="37532" xr:uid="{00000000-0005-0000-0000-00004C730000}"/>
    <cellStyle name="Migliaia 11 9" xfId="4200" xr:uid="{00000000-0005-0000-0000-00004D730000}"/>
    <cellStyle name="Migliaia 11 9 2" xfId="23541" xr:uid="{00000000-0005-0000-0000-00004E730000}"/>
    <cellStyle name="Migliaia 12" xfId="388" xr:uid="{00000000-0005-0000-0000-00004F730000}"/>
    <cellStyle name="Migliaia 12 10" xfId="21702" xr:uid="{00000000-0005-0000-0000-000050730000}"/>
    <cellStyle name="Migliaia 12 11" xfId="38495" xr:uid="{00000000-0005-0000-0000-000051730000}"/>
    <cellStyle name="Migliaia 12 12" xfId="39449" xr:uid="{00000000-0005-0000-0000-000052730000}"/>
    <cellStyle name="Migliaia 12 13" xfId="39855" xr:uid="{00000000-0005-0000-0000-000053730000}"/>
    <cellStyle name="Migliaia 12 14" xfId="40341" xr:uid="{00000000-0005-0000-0000-000054730000}"/>
    <cellStyle name="Migliaia 12 2" xfId="389" xr:uid="{00000000-0005-0000-0000-000055730000}"/>
    <cellStyle name="Migliaia 12 2 10" xfId="39856" xr:uid="{00000000-0005-0000-0000-000056730000}"/>
    <cellStyle name="Migliaia 12 2 11" xfId="40342" xr:uid="{00000000-0005-0000-0000-000057730000}"/>
    <cellStyle name="Migliaia 12 2 2" xfId="1857" xr:uid="{00000000-0005-0000-0000-000058730000}"/>
    <cellStyle name="Migliaia 12 2 2 2" xfId="12841" xr:uid="{00000000-0005-0000-0000-000059730000}"/>
    <cellStyle name="Migliaia 12 2 2 2 2" xfId="30802" xr:uid="{00000000-0005-0000-0000-00005A730000}"/>
    <cellStyle name="Migliaia 12 2 2 3" xfId="20768" xr:uid="{00000000-0005-0000-0000-00005B730000}"/>
    <cellStyle name="Migliaia 12 2 2 3 2" xfId="38085" xr:uid="{00000000-0005-0000-0000-00005C730000}"/>
    <cellStyle name="Migliaia 12 2 2 4" xfId="23800" xr:uid="{00000000-0005-0000-0000-00005D730000}"/>
    <cellStyle name="Migliaia 12 2 2 5" xfId="39040" xr:uid="{00000000-0005-0000-0000-00005E730000}"/>
    <cellStyle name="Migliaia 12 2 2 6" xfId="39716" xr:uid="{00000000-0005-0000-0000-00005F730000}"/>
    <cellStyle name="Migliaia 12 2 3" xfId="12021" xr:uid="{00000000-0005-0000-0000-000060730000}"/>
    <cellStyle name="Migliaia 12 2 4" xfId="12634" xr:uid="{00000000-0005-0000-0000-000061730000}"/>
    <cellStyle name="Migliaia 12 2 4 2" xfId="30551" xr:uid="{00000000-0005-0000-0000-000062730000}"/>
    <cellStyle name="Migliaia 12 2 5" xfId="19742" xr:uid="{00000000-0005-0000-0000-000063730000}"/>
    <cellStyle name="Migliaia 12 2 5 2" xfId="37541" xr:uid="{00000000-0005-0000-0000-000064730000}"/>
    <cellStyle name="Migliaia 12 2 6" xfId="4205" xr:uid="{00000000-0005-0000-0000-000065730000}"/>
    <cellStyle name="Migliaia 12 2 6 2" xfId="23546" xr:uid="{00000000-0005-0000-0000-000066730000}"/>
    <cellStyle name="Migliaia 12 2 7" xfId="21703" xr:uid="{00000000-0005-0000-0000-000067730000}"/>
    <cellStyle name="Migliaia 12 2 8" xfId="38496" xr:uid="{00000000-0005-0000-0000-000068730000}"/>
    <cellStyle name="Migliaia 12 2 9" xfId="39450" xr:uid="{00000000-0005-0000-0000-000069730000}"/>
    <cellStyle name="Migliaia 12 3" xfId="390" xr:uid="{00000000-0005-0000-0000-00006A730000}"/>
    <cellStyle name="Migliaia 12 3 10" xfId="39857" xr:uid="{00000000-0005-0000-0000-00006B730000}"/>
    <cellStyle name="Migliaia 12 3 11" xfId="40343" xr:uid="{00000000-0005-0000-0000-00006C730000}"/>
    <cellStyle name="Migliaia 12 3 2" xfId="391" xr:uid="{00000000-0005-0000-0000-00006D730000}"/>
    <cellStyle name="Migliaia 12 3 2 10" xfId="40344" xr:uid="{00000000-0005-0000-0000-00006E730000}"/>
    <cellStyle name="Migliaia 12 3 2 2" xfId="12023" xr:uid="{00000000-0005-0000-0000-00006F730000}"/>
    <cellStyle name="Migliaia 12 3 2 3" xfId="12636" xr:uid="{00000000-0005-0000-0000-000070730000}"/>
    <cellStyle name="Migliaia 12 3 2 3 2" xfId="30553" xr:uid="{00000000-0005-0000-0000-000071730000}"/>
    <cellStyle name="Migliaia 12 3 2 4" xfId="19744" xr:uid="{00000000-0005-0000-0000-000072730000}"/>
    <cellStyle name="Migliaia 12 3 2 4 2" xfId="37543" xr:uid="{00000000-0005-0000-0000-000073730000}"/>
    <cellStyle name="Migliaia 12 3 2 5" xfId="4207" xr:uid="{00000000-0005-0000-0000-000074730000}"/>
    <cellStyle name="Migliaia 12 3 2 5 2" xfId="23548" xr:uid="{00000000-0005-0000-0000-000075730000}"/>
    <cellStyle name="Migliaia 12 3 2 6" xfId="21705" xr:uid="{00000000-0005-0000-0000-000076730000}"/>
    <cellStyle name="Migliaia 12 3 2 7" xfId="38498" xr:uid="{00000000-0005-0000-0000-000077730000}"/>
    <cellStyle name="Migliaia 12 3 2 8" xfId="39452" xr:uid="{00000000-0005-0000-0000-000078730000}"/>
    <cellStyle name="Migliaia 12 3 2 9" xfId="39858" xr:uid="{00000000-0005-0000-0000-000079730000}"/>
    <cellStyle name="Migliaia 12 3 3" xfId="12022" xr:uid="{00000000-0005-0000-0000-00007A730000}"/>
    <cellStyle name="Migliaia 12 3 3 2" xfId="20770" xr:uid="{00000000-0005-0000-0000-00007B730000}"/>
    <cellStyle name="Migliaia 12 3 3 2 2" xfId="38087" xr:uid="{00000000-0005-0000-0000-00007C730000}"/>
    <cellStyle name="Migliaia 12 3 3 2 3" xfId="39042" xr:uid="{00000000-0005-0000-0000-00007D730000}"/>
    <cellStyle name="Migliaia 12 3 3 3" xfId="19745" xr:uid="{00000000-0005-0000-0000-00007E730000}"/>
    <cellStyle name="Migliaia 12 3 3 3 2" xfId="37544" xr:uid="{00000000-0005-0000-0000-00007F730000}"/>
    <cellStyle name="Migliaia 12 3 3 4" xfId="38499" xr:uid="{00000000-0005-0000-0000-000080730000}"/>
    <cellStyle name="Migliaia 12 3 4" xfId="12635" xr:uid="{00000000-0005-0000-0000-000081730000}"/>
    <cellStyle name="Migliaia 12 3 4 2" xfId="20769" xr:uid="{00000000-0005-0000-0000-000082730000}"/>
    <cellStyle name="Migliaia 12 3 4 2 2" xfId="38086" xr:uid="{00000000-0005-0000-0000-000083730000}"/>
    <cellStyle name="Migliaia 12 3 4 3" xfId="30552" xr:uid="{00000000-0005-0000-0000-000084730000}"/>
    <cellStyle name="Migliaia 12 3 4 4" xfId="39041" xr:uid="{00000000-0005-0000-0000-000085730000}"/>
    <cellStyle name="Migliaia 12 3 5" xfId="19743" xr:uid="{00000000-0005-0000-0000-000086730000}"/>
    <cellStyle name="Migliaia 12 3 5 2" xfId="37542" xr:uid="{00000000-0005-0000-0000-000087730000}"/>
    <cellStyle name="Migliaia 12 3 6" xfId="4206" xr:uid="{00000000-0005-0000-0000-000088730000}"/>
    <cellStyle name="Migliaia 12 3 6 2" xfId="23547" xr:uid="{00000000-0005-0000-0000-000089730000}"/>
    <cellStyle name="Migliaia 12 3 7" xfId="21704" xr:uid="{00000000-0005-0000-0000-00008A730000}"/>
    <cellStyle name="Migliaia 12 3 8" xfId="38497" xr:uid="{00000000-0005-0000-0000-00008B730000}"/>
    <cellStyle name="Migliaia 12 3 9" xfId="39451" xr:uid="{00000000-0005-0000-0000-00008C730000}"/>
    <cellStyle name="Migliaia 12 4" xfId="392" xr:uid="{00000000-0005-0000-0000-00008D730000}"/>
    <cellStyle name="Migliaia 12 4 10" xfId="2662" xr:uid="{00000000-0005-0000-0000-00008E730000}"/>
    <cellStyle name="Migliaia 12 4 2" xfId="1858" xr:uid="{00000000-0005-0000-0000-00008F730000}"/>
    <cellStyle name="Migliaia 12 4 2 2" xfId="20772" xr:uid="{00000000-0005-0000-0000-000090730000}"/>
    <cellStyle name="Migliaia 12 4 2 2 2" xfId="38089" xr:uid="{00000000-0005-0000-0000-000091730000}"/>
    <cellStyle name="Migliaia 12 4 2 2 3" xfId="39044" xr:uid="{00000000-0005-0000-0000-000092730000}"/>
    <cellStyle name="Migliaia 12 4 2 3" xfId="37546" xr:uid="{00000000-0005-0000-0000-000093730000}"/>
    <cellStyle name="Migliaia 12 4 2 4" xfId="38501" xr:uid="{00000000-0005-0000-0000-000094730000}"/>
    <cellStyle name="Migliaia 12 4 3" xfId="20771" xr:uid="{00000000-0005-0000-0000-000095730000}"/>
    <cellStyle name="Migliaia 12 4 3 2" xfId="38088" xr:uid="{00000000-0005-0000-0000-000096730000}"/>
    <cellStyle name="Migliaia 12 4 3 3" xfId="39043" xr:uid="{00000000-0005-0000-0000-000097730000}"/>
    <cellStyle name="Migliaia 12 4 4" xfId="19746" xr:uid="{00000000-0005-0000-0000-000098730000}"/>
    <cellStyle name="Migliaia 12 4 4 2" xfId="37545" xr:uid="{00000000-0005-0000-0000-000099730000}"/>
    <cellStyle name="Migliaia 12 4 5" xfId="12024" xr:uid="{00000000-0005-0000-0000-00009A730000}"/>
    <cellStyle name="Migliaia 12 4 6" xfId="21706" xr:uid="{00000000-0005-0000-0000-00009B730000}"/>
    <cellStyle name="Migliaia 12 4 7" xfId="38500" xr:uid="{00000000-0005-0000-0000-00009C730000}"/>
    <cellStyle name="Migliaia 12 4 8" xfId="39859" xr:uid="{00000000-0005-0000-0000-00009D730000}"/>
    <cellStyle name="Migliaia 12 4 9" xfId="40345" xr:uid="{00000000-0005-0000-0000-00009E730000}"/>
    <cellStyle name="Migliaia 12 5" xfId="393" xr:uid="{00000000-0005-0000-0000-00009F730000}"/>
    <cellStyle name="Migliaia 12 5 2" xfId="19747" xr:uid="{00000000-0005-0000-0000-0000A0730000}"/>
    <cellStyle name="Migliaia 12 5 2 2" xfId="37547" xr:uid="{00000000-0005-0000-0000-0000A1730000}"/>
    <cellStyle name="Migliaia 12 5 3" xfId="12025" xr:uid="{00000000-0005-0000-0000-0000A2730000}"/>
    <cellStyle name="Migliaia 12 5 4" xfId="21707" xr:uid="{00000000-0005-0000-0000-0000A3730000}"/>
    <cellStyle name="Migliaia 12 5 5" xfId="38502" xr:uid="{00000000-0005-0000-0000-0000A4730000}"/>
    <cellStyle name="Migliaia 12 5 6" xfId="39860" xr:uid="{00000000-0005-0000-0000-0000A5730000}"/>
    <cellStyle name="Migliaia 12 5 7" xfId="40346" xr:uid="{00000000-0005-0000-0000-0000A6730000}"/>
    <cellStyle name="Migliaia 12 6" xfId="1859" xr:uid="{00000000-0005-0000-0000-0000A7730000}"/>
    <cellStyle name="Migliaia 12 6 2" xfId="12020" xr:uid="{00000000-0005-0000-0000-0000A8730000}"/>
    <cellStyle name="Migliaia 12 6 3" xfId="21708" xr:uid="{00000000-0005-0000-0000-0000A9730000}"/>
    <cellStyle name="Migliaia 12 6 4" xfId="39861" xr:uid="{00000000-0005-0000-0000-0000AA730000}"/>
    <cellStyle name="Migliaia 12 6 5" xfId="40347" xr:uid="{00000000-0005-0000-0000-0000AB730000}"/>
    <cellStyle name="Migliaia 12 7" xfId="2427" xr:uid="{00000000-0005-0000-0000-0000AC730000}"/>
    <cellStyle name="Migliaia 12 7 2" xfId="30550" xr:uid="{00000000-0005-0000-0000-0000AD730000}"/>
    <cellStyle name="Migliaia 12 8" xfId="19741" xr:uid="{00000000-0005-0000-0000-0000AE730000}"/>
    <cellStyle name="Migliaia 12 8 2" xfId="37540" xr:uid="{00000000-0005-0000-0000-0000AF730000}"/>
    <cellStyle name="Migliaia 12 9" xfId="4204" xr:uid="{00000000-0005-0000-0000-0000B0730000}"/>
    <cellStyle name="Migliaia 12 9 2" xfId="23545" xr:uid="{00000000-0005-0000-0000-0000B1730000}"/>
    <cellStyle name="Migliaia 13" xfId="394" xr:uid="{00000000-0005-0000-0000-0000B2730000}"/>
    <cellStyle name="Migliaia 13 10" xfId="21709" xr:uid="{00000000-0005-0000-0000-0000B3730000}"/>
    <cellStyle name="Migliaia 13 11" xfId="38503" xr:uid="{00000000-0005-0000-0000-0000B4730000}"/>
    <cellStyle name="Migliaia 13 12" xfId="39453" xr:uid="{00000000-0005-0000-0000-0000B5730000}"/>
    <cellStyle name="Migliaia 13 13" xfId="39862" xr:uid="{00000000-0005-0000-0000-0000B6730000}"/>
    <cellStyle name="Migliaia 13 14" xfId="40348" xr:uid="{00000000-0005-0000-0000-0000B7730000}"/>
    <cellStyle name="Migliaia 13 2" xfId="395" xr:uid="{00000000-0005-0000-0000-0000B8730000}"/>
    <cellStyle name="Migliaia 13 2 10" xfId="39863" xr:uid="{00000000-0005-0000-0000-0000B9730000}"/>
    <cellStyle name="Migliaia 13 2 11" xfId="40349" xr:uid="{00000000-0005-0000-0000-0000BA730000}"/>
    <cellStyle name="Migliaia 13 2 2" xfId="1860" xr:uid="{00000000-0005-0000-0000-0000BB730000}"/>
    <cellStyle name="Migliaia 13 2 2 2" xfId="12842" xr:uid="{00000000-0005-0000-0000-0000BC730000}"/>
    <cellStyle name="Migliaia 13 2 2 2 2" xfId="30803" xr:uid="{00000000-0005-0000-0000-0000BD730000}"/>
    <cellStyle name="Migliaia 13 2 2 3" xfId="20773" xr:uid="{00000000-0005-0000-0000-0000BE730000}"/>
    <cellStyle name="Migliaia 13 2 2 3 2" xfId="38090" xr:uid="{00000000-0005-0000-0000-0000BF730000}"/>
    <cellStyle name="Migliaia 13 2 2 4" xfId="23801" xr:uid="{00000000-0005-0000-0000-0000C0730000}"/>
    <cellStyle name="Migliaia 13 2 2 5" xfId="39045" xr:uid="{00000000-0005-0000-0000-0000C1730000}"/>
    <cellStyle name="Migliaia 13 2 2 6" xfId="39717" xr:uid="{00000000-0005-0000-0000-0000C2730000}"/>
    <cellStyle name="Migliaia 13 2 3" xfId="12027" xr:uid="{00000000-0005-0000-0000-0000C3730000}"/>
    <cellStyle name="Migliaia 13 2 4" xfId="12637" xr:uid="{00000000-0005-0000-0000-0000C4730000}"/>
    <cellStyle name="Migliaia 13 2 4 2" xfId="30555" xr:uid="{00000000-0005-0000-0000-0000C5730000}"/>
    <cellStyle name="Migliaia 13 2 5" xfId="19749" xr:uid="{00000000-0005-0000-0000-0000C6730000}"/>
    <cellStyle name="Migliaia 13 2 5 2" xfId="37549" xr:uid="{00000000-0005-0000-0000-0000C7730000}"/>
    <cellStyle name="Migliaia 13 2 6" xfId="4209" xr:uid="{00000000-0005-0000-0000-0000C8730000}"/>
    <cellStyle name="Migliaia 13 2 6 2" xfId="23550" xr:uid="{00000000-0005-0000-0000-0000C9730000}"/>
    <cellStyle name="Migliaia 13 2 7" xfId="21710" xr:uid="{00000000-0005-0000-0000-0000CA730000}"/>
    <cellStyle name="Migliaia 13 2 8" xfId="38504" xr:uid="{00000000-0005-0000-0000-0000CB730000}"/>
    <cellStyle name="Migliaia 13 2 9" xfId="39454" xr:uid="{00000000-0005-0000-0000-0000CC730000}"/>
    <cellStyle name="Migliaia 13 3" xfId="396" xr:uid="{00000000-0005-0000-0000-0000CD730000}"/>
    <cellStyle name="Migliaia 13 3 10" xfId="39864" xr:uid="{00000000-0005-0000-0000-0000CE730000}"/>
    <cellStyle name="Migliaia 13 3 11" xfId="40350" xr:uid="{00000000-0005-0000-0000-0000CF730000}"/>
    <cellStyle name="Migliaia 13 3 2" xfId="397" xr:uid="{00000000-0005-0000-0000-0000D0730000}"/>
    <cellStyle name="Migliaia 13 3 2 10" xfId="40351" xr:uid="{00000000-0005-0000-0000-0000D1730000}"/>
    <cellStyle name="Migliaia 13 3 2 2" xfId="12029" xr:uid="{00000000-0005-0000-0000-0000D2730000}"/>
    <cellStyle name="Migliaia 13 3 2 3" xfId="12639" xr:uid="{00000000-0005-0000-0000-0000D3730000}"/>
    <cellStyle name="Migliaia 13 3 2 3 2" xfId="30557" xr:uid="{00000000-0005-0000-0000-0000D4730000}"/>
    <cellStyle name="Migliaia 13 3 2 4" xfId="19751" xr:uid="{00000000-0005-0000-0000-0000D5730000}"/>
    <cellStyle name="Migliaia 13 3 2 4 2" xfId="37551" xr:uid="{00000000-0005-0000-0000-0000D6730000}"/>
    <cellStyle name="Migliaia 13 3 2 5" xfId="4211" xr:uid="{00000000-0005-0000-0000-0000D7730000}"/>
    <cellStyle name="Migliaia 13 3 2 5 2" xfId="23552" xr:uid="{00000000-0005-0000-0000-0000D8730000}"/>
    <cellStyle name="Migliaia 13 3 2 6" xfId="21712" xr:uid="{00000000-0005-0000-0000-0000D9730000}"/>
    <cellStyle name="Migliaia 13 3 2 7" xfId="38506" xr:uid="{00000000-0005-0000-0000-0000DA730000}"/>
    <cellStyle name="Migliaia 13 3 2 8" xfId="39456" xr:uid="{00000000-0005-0000-0000-0000DB730000}"/>
    <cellStyle name="Migliaia 13 3 2 9" xfId="39865" xr:uid="{00000000-0005-0000-0000-0000DC730000}"/>
    <cellStyle name="Migliaia 13 3 3" xfId="12028" xr:uid="{00000000-0005-0000-0000-0000DD730000}"/>
    <cellStyle name="Migliaia 13 3 3 2" xfId="20775" xr:uid="{00000000-0005-0000-0000-0000DE730000}"/>
    <cellStyle name="Migliaia 13 3 3 2 2" xfId="38092" xr:uid="{00000000-0005-0000-0000-0000DF730000}"/>
    <cellStyle name="Migliaia 13 3 3 2 3" xfId="39047" xr:uid="{00000000-0005-0000-0000-0000E0730000}"/>
    <cellStyle name="Migliaia 13 3 3 3" xfId="19752" xr:uid="{00000000-0005-0000-0000-0000E1730000}"/>
    <cellStyle name="Migliaia 13 3 3 3 2" xfId="37552" xr:uid="{00000000-0005-0000-0000-0000E2730000}"/>
    <cellStyle name="Migliaia 13 3 3 4" xfId="38507" xr:uid="{00000000-0005-0000-0000-0000E3730000}"/>
    <cellStyle name="Migliaia 13 3 4" xfId="12638" xr:uid="{00000000-0005-0000-0000-0000E4730000}"/>
    <cellStyle name="Migliaia 13 3 4 2" xfId="20774" xr:uid="{00000000-0005-0000-0000-0000E5730000}"/>
    <cellStyle name="Migliaia 13 3 4 2 2" xfId="38091" xr:uid="{00000000-0005-0000-0000-0000E6730000}"/>
    <cellStyle name="Migliaia 13 3 4 3" xfId="30556" xr:uid="{00000000-0005-0000-0000-0000E7730000}"/>
    <cellStyle name="Migliaia 13 3 4 4" xfId="39046" xr:uid="{00000000-0005-0000-0000-0000E8730000}"/>
    <cellStyle name="Migliaia 13 3 5" xfId="19750" xr:uid="{00000000-0005-0000-0000-0000E9730000}"/>
    <cellStyle name="Migliaia 13 3 5 2" xfId="37550" xr:uid="{00000000-0005-0000-0000-0000EA730000}"/>
    <cellStyle name="Migliaia 13 3 6" xfId="4210" xr:uid="{00000000-0005-0000-0000-0000EB730000}"/>
    <cellStyle name="Migliaia 13 3 6 2" xfId="23551" xr:uid="{00000000-0005-0000-0000-0000EC730000}"/>
    <cellStyle name="Migliaia 13 3 7" xfId="21711" xr:uid="{00000000-0005-0000-0000-0000ED730000}"/>
    <cellStyle name="Migliaia 13 3 8" xfId="38505" xr:uid="{00000000-0005-0000-0000-0000EE730000}"/>
    <cellStyle name="Migliaia 13 3 9" xfId="39455" xr:uid="{00000000-0005-0000-0000-0000EF730000}"/>
    <cellStyle name="Migliaia 13 4" xfId="398" xr:uid="{00000000-0005-0000-0000-0000F0730000}"/>
    <cellStyle name="Migliaia 13 4 10" xfId="2663" xr:uid="{00000000-0005-0000-0000-0000F1730000}"/>
    <cellStyle name="Migliaia 13 4 2" xfId="1861" xr:uid="{00000000-0005-0000-0000-0000F2730000}"/>
    <cellStyle name="Migliaia 13 4 2 2" xfId="20777" xr:uid="{00000000-0005-0000-0000-0000F3730000}"/>
    <cellStyle name="Migliaia 13 4 2 2 2" xfId="38094" xr:uid="{00000000-0005-0000-0000-0000F4730000}"/>
    <cellStyle name="Migliaia 13 4 2 2 3" xfId="39049" xr:uid="{00000000-0005-0000-0000-0000F5730000}"/>
    <cellStyle name="Migliaia 13 4 2 3" xfId="37554" xr:uid="{00000000-0005-0000-0000-0000F6730000}"/>
    <cellStyle name="Migliaia 13 4 2 4" xfId="38509" xr:uid="{00000000-0005-0000-0000-0000F7730000}"/>
    <cellStyle name="Migliaia 13 4 3" xfId="20776" xr:uid="{00000000-0005-0000-0000-0000F8730000}"/>
    <cellStyle name="Migliaia 13 4 3 2" xfId="38093" xr:uid="{00000000-0005-0000-0000-0000F9730000}"/>
    <cellStyle name="Migliaia 13 4 3 3" xfId="39048" xr:uid="{00000000-0005-0000-0000-0000FA730000}"/>
    <cellStyle name="Migliaia 13 4 4" xfId="19753" xr:uid="{00000000-0005-0000-0000-0000FB730000}"/>
    <cellStyle name="Migliaia 13 4 4 2" xfId="37553" xr:uid="{00000000-0005-0000-0000-0000FC730000}"/>
    <cellStyle name="Migliaia 13 4 5" xfId="12030" xr:uid="{00000000-0005-0000-0000-0000FD730000}"/>
    <cellStyle name="Migliaia 13 4 6" xfId="21713" xr:uid="{00000000-0005-0000-0000-0000FE730000}"/>
    <cellStyle name="Migliaia 13 4 7" xfId="38508" xr:uid="{00000000-0005-0000-0000-0000FF730000}"/>
    <cellStyle name="Migliaia 13 4 8" xfId="39866" xr:uid="{00000000-0005-0000-0000-000000740000}"/>
    <cellStyle name="Migliaia 13 4 9" xfId="40352" xr:uid="{00000000-0005-0000-0000-000001740000}"/>
    <cellStyle name="Migliaia 13 5" xfId="399" xr:uid="{00000000-0005-0000-0000-000002740000}"/>
    <cellStyle name="Migliaia 13 5 2" xfId="19754" xr:uid="{00000000-0005-0000-0000-000003740000}"/>
    <cellStyle name="Migliaia 13 5 2 2" xfId="37555" xr:uid="{00000000-0005-0000-0000-000004740000}"/>
    <cellStyle name="Migliaia 13 5 3" xfId="12031" xr:uid="{00000000-0005-0000-0000-000005740000}"/>
    <cellStyle name="Migliaia 13 5 4" xfId="21714" xr:uid="{00000000-0005-0000-0000-000006740000}"/>
    <cellStyle name="Migliaia 13 5 5" xfId="38510" xr:uid="{00000000-0005-0000-0000-000007740000}"/>
    <cellStyle name="Migliaia 13 5 6" xfId="39867" xr:uid="{00000000-0005-0000-0000-000008740000}"/>
    <cellStyle name="Migliaia 13 5 7" xfId="40353" xr:uid="{00000000-0005-0000-0000-000009740000}"/>
    <cellStyle name="Migliaia 13 6" xfId="1862" xr:uid="{00000000-0005-0000-0000-00000A740000}"/>
    <cellStyle name="Migliaia 13 6 2" xfId="12026" xr:uid="{00000000-0005-0000-0000-00000B740000}"/>
    <cellStyle name="Migliaia 13 6 3" xfId="21715" xr:uid="{00000000-0005-0000-0000-00000C740000}"/>
    <cellStyle name="Migliaia 13 6 4" xfId="39868" xr:uid="{00000000-0005-0000-0000-00000D740000}"/>
    <cellStyle name="Migliaia 13 6 5" xfId="40354" xr:uid="{00000000-0005-0000-0000-00000E740000}"/>
    <cellStyle name="Migliaia 13 7" xfId="2428" xr:uid="{00000000-0005-0000-0000-00000F740000}"/>
    <cellStyle name="Migliaia 13 7 2" xfId="30554" xr:uid="{00000000-0005-0000-0000-000010740000}"/>
    <cellStyle name="Migliaia 13 8" xfId="19748" xr:uid="{00000000-0005-0000-0000-000011740000}"/>
    <cellStyle name="Migliaia 13 8 2" xfId="37548" xr:uid="{00000000-0005-0000-0000-000012740000}"/>
    <cellStyle name="Migliaia 13 9" xfId="4208" xr:uid="{00000000-0005-0000-0000-000013740000}"/>
    <cellStyle name="Migliaia 13 9 2" xfId="23549" xr:uid="{00000000-0005-0000-0000-000014740000}"/>
    <cellStyle name="Migliaia 14" xfId="400" xr:uid="{00000000-0005-0000-0000-000015740000}"/>
    <cellStyle name="Migliaia 14 10" xfId="21716" xr:uid="{00000000-0005-0000-0000-000016740000}"/>
    <cellStyle name="Migliaia 14 11" xfId="38511" xr:uid="{00000000-0005-0000-0000-000017740000}"/>
    <cellStyle name="Migliaia 14 12" xfId="39457" xr:uid="{00000000-0005-0000-0000-000018740000}"/>
    <cellStyle name="Migliaia 14 13" xfId="39869" xr:uid="{00000000-0005-0000-0000-000019740000}"/>
    <cellStyle name="Migliaia 14 14" xfId="40355" xr:uid="{00000000-0005-0000-0000-00001A740000}"/>
    <cellStyle name="Migliaia 14 2" xfId="401" xr:uid="{00000000-0005-0000-0000-00001B740000}"/>
    <cellStyle name="Migliaia 14 2 10" xfId="39870" xr:uid="{00000000-0005-0000-0000-00001C740000}"/>
    <cellStyle name="Migliaia 14 2 11" xfId="40356" xr:uid="{00000000-0005-0000-0000-00001D740000}"/>
    <cellStyle name="Migliaia 14 2 2" xfId="1863" xr:uid="{00000000-0005-0000-0000-00001E740000}"/>
    <cellStyle name="Migliaia 14 2 2 2" xfId="12843" xr:uid="{00000000-0005-0000-0000-00001F740000}"/>
    <cellStyle name="Migliaia 14 2 2 2 2" xfId="30804" xr:uid="{00000000-0005-0000-0000-000020740000}"/>
    <cellStyle name="Migliaia 14 2 2 3" xfId="20778" xr:uid="{00000000-0005-0000-0000-000021740000}"/>
    <cellStyle name="Migliaia 14 2 2 3 2" xfId="38095" xr:uid="{00000000-0005-0000-0000-000022740000}"/>
    <cellStyle name="Migliaia 14 2 2 4" xfId="23802" xr:uid="{00000000-0005-0000-0000-000023740000}"/>
    <cellStyle name="Migliaia 14 2 2 5" xfId="39050" xr:uid="{00000000-0005-0000-0000-000024740000}"/>
    <cellStyle name="Migliaia 14 2 2 6" xfId="39718" xr:uid="{00000000-0005-0000-0000-000025740000}"/>
    <cellStyle name="Migliaia 14 2 3" xfId="12033" xr:uid="{00000000-0005-0000-0000-000026740000}"/>
    <cellStyle name="Migliaia 14 2 4" xfId="12640" xr:uid="{00000000-0005-0000-0000-000027740000}"/>
    <cellStyle name="Migliaia 14 2 4 2" xfId="30559" xr:uid="{00000000-0005-0000-0000-000028740000}"/>
    <cellStyle name="Migliaia 14 2 5" xfId="19756" xr:uid="{00000000-0005-0000-0000-000029740000}"/>
    <cellStyle name="Migliaia 14 2 5 2" xfId="37557" xr:uid="{00000000-0005-0000-0000-00002A740000}"/>
    <cellStyle name="Migliaia 14 2 6" xfId="4213" xr:uid="{00000000-0005-0000-0000-00002B740000}"/>
    <cellStyle name="Migliaia 14 2 6 2" xfId="23554" xr:uid="{00000000-0005-0000-0000-00002C740000}"/>
    <cellStyle name="Migliaia 14 2 7" xfId="21717" xr:uid="{00000000-0005-0000-0000-00002D740000}"/>
    <cellStyle name="Migliaia 14 2 8" xfId="38512" xr:uid="{00000000-0005-0000-0000-00002E740000}"/>
    <cellStyle name="Migliaia 14 2 9" xfId="39458" xr:uid="{00000000-0005-0000-0000-00002F740000}"/>
    <cellStyle name="Migliaia 14 3" xfId="402" xr:uid="{00000000-0005-0000-0000-000030740000}"/>
    <cellStyle name="Migliaia 14 3 10" xfId="39871" xr:uid="{00000000-0005-0000-0000-000031740000}"/>
    <cellStyle name="Migliaia 14 3 11" xfId="40357" xr:uid="{00000000-0005-0000-0000-000032740000}"/>
    <cellStyle name="Migliaia 14 3 2" xfId="403" xr:uid="{00000000-0005-0000-0000-000033740000}"/>
    <cellStyle name="Migliaia 14 3 2 10" xfId="40358" xr:uid="{00000000-0005-0000-0000-000034740000}"/>
    <cellStyle name="Migliaia 14 3 2 2" xfId="12035" xr:uid="{00000000-0005-0000-0000-000035740000}"/>
    <cellStyle name="Migliaia 14 3 2 3" xfId="12642" xr:uid="{00000000-0005-0000-0000-000036740000}"/>
    <cellStyle name="Migliaia 14 3 2 3 2" xfId="30561" xr:uid="{00000000-0005-0000-0000-000037740000}"/>
    <cellStyle name="Migliaia 14 3 2 4" xfId="19758" xr:uid="{00000000-0005-0000-0000-000038740000}"/>
    <cellStyle name="Migliaia 14 3 2 4 2" xfId="37559" xr:uid="{00000000-0005-0000-0000-000039740000}"/>
    <cellStyle name="Migliaia 14 3 2 5" xfId="4215" xr:uid="{00000000-0005-0000-0000-00003A740000}"/>
    <cellStyle name="Migliaia 14 3 2 5 2" xfId="23556" xr:uid="{00000000-0005-0000-0000-00003B740000}"/>
    <cellStyle name="Migliaia 14 3 2 6" xfId="21719" xr:uid="{00000000-0005-0000-0000-00003C740000}"/>
    <cellStyle name="Migliaia 14 3 2 7" xfId="38514" xr:uid="{00000000-0005-0000-0000-00003D740000}"/>
    <cellStyle name="Migliaia 14 3 2 8" xfId="39460" xr:uid="{00000000-0005-0000-0000-00003E740000}"/>
    <cellStyle name="Migliaia 14 3 2 9" xfId="39872" xr:uid="{00000000-0005-0000-0000-00003F740000}"/>
    <cellStyle name="Migliaia 14 3 3" xfId="12034" xr:uid="{00000000-0005-0000-0000-000040740000}"/>
    <cellStyle name="Migliaia 14 3 3 2" xfId="20780" xr:uid="{00000000-0005-0000-0000-000041740000}"/>
    <cellStyle name="Migliaia 14 3 3 2 2" xfId="38097" xr:uid="{00000000-0005-0000-0000-000042740000}"/>
    <cellStyle name="Migliaia 14 3 3 2 3" xfId="39052" xr:uid="{00000000-0005-0000-0000-000043740000}"/>
    <cellStyle name="Migliaia 14 3 3 3" xfId="19759" xr:uid="{00000000-0005-0000-0000-000044740000}"/>
    <cellStyle name="Migliaia 14 3 3 3 2" xfId="37560" xr:uid="{00000000-0005-0000-0000-000045740000}"/>
    <cellStyle name="Migliaia 14 3 3 4" xfId="38515" xr:uid="{00000000-0005-0000-0000-000046740000}"/>
    <cellStyle name="Migliaia 14 3 4" xfId="12641" xr:uid="{00000000-0005-0000-0000-000047740000}"/>
    <cellStyle name="Migliaia 14 3 4 2" xfId="20779" xr:uid="{00000000-0005-0000-0000-000048740000}"/>
    <cellStyle name="Migliaia 14 3 4 2 2" xfId="38096" xr:uid="{00000000-0005-0000-0000-000049740000}"/>
    <cellStyle name="Migliaia 14 3 4 3" xfId="30560" xr:uid="{00000000-0005-0000-0000-00004A740000}"/>
    <cellStyle name="Migliaia 14 3 4 4" xfId="39051" xr:uid="{00000000-0005-0000-0000-00004B740000}"/>
    <cellStyle name="Migliaia 14 3 5" xfId="19757" xr:uid="{00000000-0005-0000-0000-00004C740000}"/>
    <cellStyle name="Migliaia 14 3 5 2" xfId="37558" xr:uid="{00000000-0005-0000-0000-00004D740000}"/>
    <cellStyle name="Migliaia 14 3 6" xfId="4214" xr:uid="{00000000-0005-0000-0000-00004E740000}"/>
    <cellStyle name="Migliaia 14 3 6 2" xfId="23555" xr:uid="{00000000-0005-0000-0000-00004F740000}"/>
    <cellStyle name="Migliaia 14 3 7" xfId="21718" xr:uid="{00000000-0005-0000-0000-000050740000}"/>
    <cellStyle name="Migliaia 14 3 8" xfId="38513" xr:uid="{00000000-0005-0000-0000-000051740000}"/>
    <cellStyle name="Migliaia 14 3 9" xfId="39459" xr:uid="{00000000-0005-0000-0000-000052740000}"/>
    <cellStyle name="Migliaia 14 4" xfId="404" xr:uid="{00000000-0005-0000-0000-000053740000}"/>
    <cellStyle name="Migliaia 14 4 10" xfId="2664" xr:uid="{00000000-0005-0000-0000-000054740000}"/>
    <cellStyle name="Migliaia 14 4 2" xfId="1864" xr:uid="{00000000-0005-0000-0000-000055740000}"/>
    <cellStyle name="Migliaia 14 4 2 2" xfId="20782" xr:uid="{00000000-0005-0000-0000-000056740000}"/>
    <cellStyle name="Migliaia 14 4 2 2 2" xfId="38099" xr:uid="{00000000-0005-0000-0000-000057740000}"/>
    <cellStyle name="Migliaia 14 4 2 2 3" xfId="39054" xr:uid="{00000000-0005-0000-0000-000058740000}"/>
    <cellStyle name="Migliaia 14 4 2 3" xfId="37562" xr:uid="{00000000-0005-0000-0000-000059740000}"/>
    <cellStyle name="Migliaia 14 4 2 4" xfId="38517" xr:uid="{00000000-0005-0000-0000-00005A740000}"/>
    <cellStyle name="Migliaia 14 4 3" xfId="20781" xr:uid="{00000000-0005-0000-0000-00005B740000}"/>
    <cellStyle name="Migliaia 14 4 3 2" xfId="38098" xr:uid="{00000000-0005-0000-0000-00005C740000}"/>
    <cellStyle name="Migliaia 14 4 3 3" xfId="39053" xr:uid="{00000000-0005-0000-0000-00005D740000}"/>
    <cellStyle name="Migliaia 14 4 4" xfId="19760" xr:uid="{00000000-0005-0000-0000-00005E740000}"/>
    <cellStyle name="Migliaia 14 4 4 2" xfId="37561" xr:uid="{00000000-0005-0000-0000-00005F740000}"/>
    <cellStyle name="Migliaia 14 4 5" xfId="12036" xr:uid="{00000000-0005-0000-0000-000060740000}"/>
    <cellStyle name="Migliaia 14 4 6" xfId="21720" xr:uid="{00000000-0005-0000-0000-000061740000}"/>
    <cellStyle name="Migliaia 14 4 7" xfId="38516" xr:uid="{00000000-0005-0000-0000-000062740000}"/>
    <cellStyle name="Migliaia 14 4 8" xfId="39873" xr:uid="{00000000-0005-0000-0000-000063740000}"/>
    <cellStyle name="Migliaia 14 4 9" xfId="40359" xr:uid="{00000000-0005-0000-0000-000064740000}"/>
    <cellStyle name="Migliaia 14 5" xfId="405" xr:uid="{00000000-0005-0000-0000-000065740000}"/>
    <cellStyle name="Migliaia 14 5 2" xfId="19761" xr:uid="{00000000-0005-0000-0000-000066740000}"/>
    <cellStyle name="Migliaia 14 5 2 2" xfId="37563" xr:uid="{00000000-0005-0000-0000-000067740000}"/>
    <cellStyle name="Migliaia 14 5 3" xfId="12037" xr:uid="{00000000-0005-0000-0000-000068740000}"/>
    <cellStyle name="Migliaia 14 5 4" xfId="21721" xr:uid="{00000000-0005-0000-0000-000069740000}"/>
    <cellStyle name="Migliaia 14 5 5" xfId="38518" xr:uid="{00000000-0005-0000-0000-00006A740000}"/>
    <cellStyle name="Migliaia 14 5 6" xfId="39874" xr:uid="{00000000-0005-0000-0000-00006B740000}"/>
    <cellStyle name="Migliaia 14 5 7" xfId="40360" xr:uid="{00000000-0005-0000-0000-00006C740000}"/>
    <cellStyle name="Migliaia 14 6" xfId="1865" xr:uid="{00000000-0005-0000-0000-00006D740000}"/>
    <cellStyle name="Migliaia 14 6 2" xfId="12032" xr:uid="{00000000-0005-0000-0000-00006E740000}"/>
    <cellStyle name="Migliaia 14 6 3" xfId="21722" xr:uid="{00000000-0005-0000-0000-00006F740000}"/>
    <cellStyle name="Migliaia 14 6 4" xfId="39875" xr:uid="{00000000-0005-0000-0000-000070740000}"/>
    <cellStyle name="Migliaia 14 6 5" xfId="40361" xr:uid="{00000000-0005-0000-0000-000071740000}"/>
    <cellStyle name="Migliaia 14 7" xfId="2429" xr:uid="{00000000-0005-0000-0000-000072740000}"/>
    <cellStyle name="Migliaia 14 7 2" xfId="30558" xr:uid="{00000000-0005-0000-0000-000073740000}"/>
    <cellStyle name="Migliaia 14 8" xfId="19755" xr:uid="{00000000-0005-0000-0000-000074740000}"/>
    <cellStyle name="Migliaia 14 8 2" xfId="37556" xr:uid="{00000000-0005-0000-0000-000075740000}"/>
    <cellStyle name="Migliaia 14 9" xfId="4212" xr:uid="{00000000-0005-0000-0000-000076740000}"/>
    <cellStyle name="Migliaia 14 9 2" xfId="23553" xr:uid="{00000000-0005-0000-0000-000077740000}"/>
    <cellStyle name="Migliaia 15" xfId="406" xr:uid="{00000000-0005-0000-0000-000078740000}"/>
    <cellStyle name="Migliaia 15 10" xfId="21723" xr:uid="{00000000-0005-0000-0000-000079740000}"/>
    <cellStyle name="Migliaia 15 11" xfId="38519" xr:uid="{00000000-0005-0000-0000-00007A740000}"/>
    <cellStyle name="Migliaia 15 12" xfId="39461" xr:uid="{00000000-0005-0000-0000-00007B740000}"/>
    <cellStyle name="Migliaia 15 13" xfId="39876" xr:uid="{00000000-0005-0000-0000-00007C740000}"/>
    <cellStyle name="Migliaia 15 14" xfId="40362" xr:uid="{00000000-0005-0000-0000-00007D740000}"/>
    <cellStyle name="Migliaia 15 2" xfId="407" xr:uid="{00000000-0005-0000-0000-00007E740000}"/>
    <cellStyle name="Migliaia 15 2 10" xfId="39877" xr:uid="{00000000-0005-0000-0000-00007F740000}"/>
    <cellStyle name="Migliaia 15 2 11" xfId="40363" xr:uid="{00000000-0005-0000-0000-000080740000}"/>
    <cellStyle name="Migliaia 15 2 2" xfId="1866" xr:uid="{00000000-0005-0000-0000-000081740000}"/>
    <cellStyle name="Migliaia 15 2 2 2" xfId="12844" xr:uid="{00000000-0005-0000-0000-000082740000}"/>
    <cellStyle name="Migliaia 15 2 2 2 2" xfId="30805" xr:uid="{00000000-0005-0000-0000-000083740000}"/>
    <cellStyle name="Migliaia 15 2 2 3" xfId="20783" xr:uid="{00000000-0005-0000-0000-000084740000}"/>
    <cellStyle name="Migliaia 15 2 2 3 2" xfId="38100" xr:uid="{00000000-0005-0000-0000-000085740000}"/>
    <cellStyle name="Migliaia 15 2 2 4" xfId="23803" xr:uid="{00000000-0005-0000-0000-000086740000}"/>
    <cellStyle name="Migliaia 15 2 2 5" xfId="39055" xr:uid="{00000000-0005-0000-0000-000087740000}"/>
    <cellStyle name="Migliaia 15 2 2 6" xfId="39719" xr:uid="{00000000-0005-0000-0000-000088740000}"/>
    <cellStyle name="Migliaia 15 2 3" xfId="12039" xr:uid="{00000000-0005-0000-0000-000089740000}"/>
    <cellStyle name="Migliaia 15 2 4" xfId="12643" xr:uid="{00000000-0005-0000-0000-00008A740000}"/>
    <cellStyle name="Migliaia 15 2 4 2" xfId="30563" xr:uid="{00000000-0005-0000-0000-00008B740000}"/>
    <cellStyle name="Migliaia 15 2 5" xfId="19763" xr:uid="{00000000-0005-0000-0000-00008C740000}"/>
    <cellStyle name="Migliaia 15 2 5 2" xfId="37565" xr:uid="{00000000-0005-0000-0000-00008D740000}"/>
    <cellStyle name="Migliaia 15 2 6" xfId="4217" xr:uid="{00000000-0005-0000-0000-00008E740000}"/>
    <cellStyle name="Migliaia 15 2 6 2" xfId="23558" xr:uid="{00000000-0005-0000-0000-00008F740000}"/>
    <cellStyle name="Migliaia 15 2 7" xfId="21724" xr:uid="{00000000-0005-0000-0000-000090740000}"/>
    <cellStyle name="Migliaia 15 2 8" xfId="38520" xr:uid="{00000000-0005-0000-0000-000091740000}"/>
    <cellStyle name="Migliaia 15 2 9" xfId="39462" xr:uid="{00000000-0005-0000-0000-000092740000}"/>
    <cellStyle name="Migliaia 15 3" xfId="408" xr:uid="{00000000-0005-0000-0000-000093740000}"/>
    <cellStyle name="Migliaia 15 3 10" xfId="39878" xr:uid="{00000000-0005-0000-0000-000094740000}"/>
    <cellStyle name="Migliaia 15 3 11" xfId="40364" xr:uid="{00000000-0005-0000-0000-000095740000}"/>
    <cellStyle name="Migliaia 15 3 2" xfId="409" xr:uid="{00000000-0005-0000-0000-000096740000}"/>
    <cellStyle name="Migliaia 15 3 2 10" xfId="40365" xr:uid="{00000000-0005-0000-0000-000097740000}"/>
    <cellStyle name="Migliaia 15 3 2 2" xfId="12041" xr:uid="{00000000-0005-0000-0000-000098740000}"/>
    <cellStyle name="Migliaia 15 3 2 3" xfId="12645" xr:uid="{00000000-0005-0000-0000-000099740000}"/>
    <cellStyle name="Migliaia 15 3 2 3 2" xfId="30565" xr:uid="{00000000-0005-0000-0000-00009A740000}"/>
    <cellStyle name="Migliaia 15 3 2 4" xfId="19765" xr:uid="{00000000-0005-0000-0000-00009B740000}"/>
    <cellStyle name="Migliaia 15 3 2 4 2" xfId="37567" xr:uid="{00000000-0005-0000-0000-00009C740000}"/>
    <cellStyle name="Migliaia 15 3 2 5" xfId="4219" xr:uid="{00000000-0005-0000-0000-00009D740000}"/>
    <cellStyle name="Migliaia 15 3 2 5 2" xfId="23560" xr:uid="{00000000-0005-0000-0000-00009E740000}"/>
    <cellStyle name="Migliaia 15 3 2 6" xfId="21726" xr:uid="{00000000-0005-0000-0000-00009F740000}"/>
    <cellStyle name="Migliaia 15 3 2 7" xfId="38522" xr:uid="{00000000-0005-0000-0000-0000A0740000}"/>
    <cellStyle name="Migliaia 15 3 2 8" xfId="39464" xr:uid="{00000000-0005-0000-0000-0000A1740000}"/>
    <cellStyle name="Migliaia 15 3 2 9" xfId="39879" xr:uid="{00000000-0005-0000-0000-0000A2740000}"/>
    <cellStyle name="Migliaia 15 3 3" xfId="12040" xr:uid="{00000000-0005-0000-0000-0000A3740000}"/>
    <cellStyle name="Migliaia 15 3 3 2" xfId="20785" xr:uid="{00000000-0005-0000-0000-0000A4740000}"/>
    <cellStyle name="Migliaia 15 3 3 2 2" xfId="38102" xr:uid="{00000000-0005-0000-0000-0000A5740000}"/>
    <cellStyle name="Migliaia 15 3 3 2 3" xfId="39057" xr:uid="{00000000-0005-0000-0000-0000A6740000}"/>
    <cellStyle name="Migliaia 15 3 3 3" xfId="19766" xr:uid="{00000000-0005-0000-0000-0000A7740000}"/>
    <cellStyle name="Migliaia 15 3 3 3 2" xfId="37568" xr:uid="{00000000-0005-0000-0000-0000A8740000}"/>
    <cellStyle name="Migliaia 15 3 3 4" xfId="38523" xr:uid="{00000000-0005-0000-0000-0000A9740000}"/>
    <cellStyle name="Migliaia 15 3 4" xfId="12644" xr:uid="{00000000-0005-0000-0000-0000AA740000}"/>
    <cellStyle name="Migliaia 15 3 4 2" xfId="20784" xr:uid="{00000000-0005-0000-0000-0000AB740000}"/>
    <cellStyle name="Migliaia 15 3 4 2 2" xfId="38101" xr:uid="{00000000-0005-0000-0000-0000AC740000}"/>
    <cellStyle name="Migliaia 15 3 4 3" xfId="30564" xr:uid="{00000000-0005-0000-0000-0000AD740000}"/>
    <cellStyle name="Migliaia 15 3 4 4" xfId="39056" xr:uid="{00000000-0005-0000-0000-0000AE740000}"/>
    <cellStyle name="Migliaia 15 3 5" xfId="19764" xr:uid="{00000000-0005-0000-0000-0000AF740000}"/>
    <cellStyle name="Migliaia 15 3 5 2" xfId="37566" xr:uid="{00000000-0005-0000-0000-0000B0740000}"/>
    <cellStyle name="Migliaia 15 3 6" xfId="4218" xr:uid="{00000000-0005-0000-0000-0000B1740000}"/>
    <cellStyle name="Migliaia 15 3 6 2" xfId="23559" xr:uid="{00000000-0005-0000-0000-0000B2740000}"/>
    <cellStyle name="Migliaia 15 3 7" xfId="21725" xr:uid="{00000000-0005-0000-0000-0000B3740000}"/>
    <cellStyle name="Migliaia 15 3 8" xfId="38521" xr:uid="{00000000-0005-0000-0000-0000B4740000}"/>
    <cellStyle name="Migliaia 15 3 9" xfId="39463" xr:uid="{00000000-0005-0000-0000-0000B5740000}"/>
    <cellStyle name="Migliaia 15 4" xfId="410" xr:uid="{00000000-0005-0000-0000-0000B6740000}"/>
    <cellStyle name="Migliaia 15 4 10" xfId="2665" xr:uid="{00000000-0005-0000-0000-0000B7740000}"/>
    <cellStyle name="Migliaia 15 4 2" xfId="1867" xr:uid="{00000000-0005-0000-0000-0000B8740000}"/>
    <cellStyle name="Migliaia 15 4 2 2" xfId="20787" xr:uid="{00000000-0005-0000-0000-0000B9740000}"/>
    <cellStyle name="Migliaia 15 4 2 2 2" xfId="38104" xr:uid="{00000000-0005-0000-0000-0000BA740000}"/>
    <cellStyle name="Migliaia 15 4 2 2 3" xfId="39059" xr:uid="{00000000-0005-0000-0000-0000BB740000}"/>
    <cellStyle name="Migliaia 15 4 2 3" xfId="37570" xr:uid="{00000000-0005-0000-0000-0000BC740000}"/>
    <cellStyle name="Migliaia 15 4 2 4" xfId="38525" xr:uid="{00000000-0005-0000-0000-0000BD740000}"/>
    <cellStyle name="Migliaia 15 4 3" xfId="20786" xr:uid="{00000000-0005-0000-0000-0000BE740000}"/>
    <cellStyle name="Migliaia 15 4 3 2" xfId="38103" xr:uid="{00000000-0005-0000-0000-0000BF740000}"/>
    <cellStyle name="Migliaia 15 4 3 3" xfId="39058" xr:uid="{00000000-0005-0000-0000-0000C0740000}"/>
    <cellStyle name="Migliaia 15 4 4" xfId="19767" xr:uid="{00000000-0005-0000-0000-0000C1740000}"/>
    <cellStyle name="Migliaia 15 4 4 2" xfId="37569" xr:uid="{00000000-0005-0000-0000-0000C2740000}"/>
    <cellStyle name="Migliaia 15 4 5" xfId="12042" xr:uid="{00000000-0005-0000-0000-0000C3740000}"/>
    <cellStyle name="Migliaia 15 4 6" xfId="21727" xr:uid="{00000000-0005-0000-0000-0000C4740000}"/>
    <cellStyle name="Migliaia 15 4 7" xfId="38524" xr:uid="{00000000-0005-0000-0000-0000C5740000}"/>
    <cellStyle name="Migliaia 15 4 8" xfId="39880" xr:uid="{00000000-0005-0000-0000-0000C6740000}"/>
    <cellStyle name="Migliaia 15 4 9" xfId="40366" xr:uid="{00000000-0005-0000-0000-0000C7740000}"/>
    <cellStyle name="Migliaia 15 5" xfId="411" xr:uid="{00000000-0005-0000-0000-0000C8740000}"/>
    <cellStyle name="Migliaia 15 5 2" xfId="19768" xr:uid="{00000000-0005-0000-0000-0000C9740000}"/>
    <cellStyle name="Migliaia 15 5 2 2" xfId="37571" xr:uid="{00000000-0005-0000-0000-0000CA740000}"/>
    <cellStyle name="Migliaia 15 5 3" xfId="12043" xr:uid="{00000000-0005-0000-0000-0000CB740000}"/>
    <cellStyle name="Migliaia 15 5 4" xfId="21728" xr:uid="{00000000-0005-0000-0000-0000CC740000}"/>
    <cellStyle name="Migliaia 15 5 5" xfId="38526" xr:uid="{00000000-0005-0000-0000-0000CD740000}"/>
    <cellStyle name="Migliaia 15 5 6" xfId="39881" xr:uid="{00000000-0005-0000-0000-0000CE740000}"/>
    <cellStyle name="Migliaia 15 5 7" xfId="40367" xr:uid="{00000000-0005-0000-0000-0000CF740000}"/>
    <cellStyle name="Migliaia 15 6" xfId="1868" xr:uid="{00000000-0005-0000-0000-0000D0740000}"/>
    <cellStyle name="Migliaia 15 6 2" xfId="12038" xr:uid="{00000000-0005-0000-0000-0000D1740000}"/>
    <cellStyle name="Migliaia 15 6 3" xfId="21729" xr:uid="{00000000-0005-0000-0000-0000D2740000}"/>
    <cellStyle name="Migliaia 15 6 4" xfId="39882" xr:uid="{00000000-0005-0000-0000-0000D3740000}"/>
    <cellStyle name="Migliaia 15 6 5" xfId="40368" xr:uid="{00000000-0005-0000-0000-0000D4740000}"/>
    <cellStyle name="Migliaia 15 7" xfId="2430" xr:uid="{00000000-0005-0000-0000-0000D5740000}"/>
    <cellStyle name="Migliaia 15 7 2" xfId="30562" xr:uid="{00000000-0005-0000-0000-0000D6740000}"/>
    <cellStyle name="Migliaia 15 8" xfId="19762" xr:uid="{00000000-0005-0000-0000-0000D7740000}"/>
    <cellStyle name="Migliaia 15 8 2" xfId="37564" xr:uid="{00000000-0005-0000-0000-0000D8740000}"/>
    <cellStyle name="Migliaia 15 9" xfId="4216" xr:uid="{00000000-0005-0000-0000-0000D9740000}"/>
    <cellStyle name="Migliaia 15 9 2" xfId="23557" xr:uid="{00000000-0005-0000-0000-0000DA740000}"/>
    <cellStyle name="Migliaia 16" xfId="412" xr:uid="{00000000-0005-0000-0000-0000DB740000}"/>
    <cellStyle name="Migliaia 16 10" xfId="21730" xr:uid="{00000000-0005-0000-0000-0000DC740000}"/>
    <cellStyle name="Migliaia 16 11" xfId="38527" xr:uid="{00000000-0005-0000-0000-0000DD740000}"/>
    <cellStyle name="Migliaia 16 12" xfId="39465" xr:uid="{00000000-0005-0000-0000-0000DE740000}"/>
    <cellStyle name="Migliaia 16 13" xfId="39883" xr:uid="{00000000-0005-0000-0000-0000DF740000}"/>
    <cellStyle name="Migliaia 16 14" xfId="40369" xr:uid="{00000000-0005-0000-0000-0000E0740000}"/>
    <cellStyle name="Migliaia 16 2" xfId="413" xr:uid="{00000000-0005-0000-0000-0000E1740000}"/>
    <cellStyle name="Migliaia 16 2 10" xfId="39884" xr:uid="{00000000-0005-0000-0000-0000E2740000}"/>
    <cellStyle name="Migliaia 16 2 11" xfId="40370" xr:uid="{00000000-0005-0000-0000-0000E3740000}"/>
    <cellStyle name="Migliaia 16 2 2" xfId="1869" xr:uid="{00000000-0005-0000-0000-0000E4740000}"/>
    <cellStyle name="Migliaia 16 2 2 2" xfId="12845" xr:uid="{00000000-0005-0000-0000-0000E5740000}"/>
    <cellStyle name="Migliaia 16 2 2 2 2" xfId="30806" xr:uid="{00000000-0005-0000-0000-0000E6740000}"/>
    <cellStyle name="Migliaia 16 2 2 3" xfId="20788" xr:uid="{00000000-0005-0000-0000-0000E7740000}"/>
    <cellStyle name="Migliaia 16 2 2 3 2" xfId="38105" xr:uid="{00000000-0005-0000-0000-0000E8740000}"/>
    <cellStyle name="Migliaia 16 2 2 4" xfId="23804" xr:uid="{00000000-0005-0000-0000-0000E9740000}"/>
    <cellStyle name="Migliaia 16 2 2 5" xfId="39060" xr:uid="{00000000-0005-0000-0000-0000EA740000}"/>
    <cellStyle name="Migliaia 16 2 2 6" xfId="39720" xr:uid="{00000000-0005-0000-0000-0000EB740000}"/>
    <cellStyle name="Migliaia 16 2 3" xfId="12045" xr:uid="{00000000-0005-0000-0000-0000EC740000}"/>
    <cellStyle name="Migliaia 16 2 4" xfId="12646" xr:uid="{00000000-0005-0000-0000-0000ED740000}"/>
    <cellStyle name="Migliaia 16 2 4 2" xfId="30567" xr:uid="{00000000-0005-0000-0000-0000EE740000}"/>
    <cellStyle name="Migliaia 16 2 5" xfId="19770" xr:uid="{00000000-0005-0000-0000-0000EF740000}"/>
    <cellStyle name="Migliaia 16 2 5 2" xfId="37573" xr:uid="{00000000-0005-0000-0000-0000F0740000}"/>
    <cellStyle name="Migliaia 16 2 6" xfId="4221" xr:uid="{00000000-0005-0000-0000-0000F1740000}"/>
    <cellStyle name="Migliaia 16 2 6 2" xfId="23562" xr:uid="{00000000-0005-0000-0000-0000F2740000}"/>
    <cellStyle name="Migliaia 16 2 7" xfId="21731" xr:uid="{00000000-0005-0000-0000-0000F3740000}"/>
    <cellStyle name="Migliaia 16 2 8" xfId="38528" xr:uid="{00000000-0005-0000-0000-0000F4740000}"/>
    <cellStyle name="Migliaia 16 2 9" xfId="39466" xr:uid="{00000000-0005-0000-0000-0000F5740000}"/>
    <cellStyle name="Migliaia 16 3" xfId="414" xr:uid="{00000000-0005-0000-0000-0000F6740000}"/>
    <cellStyle name="Migliaia 16 3 10" xfId="39885" xr:uid="{00000000-0005-0000-0000-0000F7740000}"/>
    <cellStyle name="Migliaia 16 3 11" xfId="40371" xr:uid="{00000000-0005-0000-0000-0000F8740000}"/>
    <cellStyle name="Migliaia 16 3 2" xfId="415" xr:uid="{00000000-0005-0000-0000-0000F9740000}"/>
    <cellStyle name="Migliaia 16 3 2 10" xfId="40372" xr:uid="{00000000-0005-0000-0000-0000FA740000}"/>
    <cellStyle name="Migliaia 16 3 2 2" xfId="12047" xr:uid="{00000000-0005-0000-0000-0000FB740000}"/>
    <cellStyle name="Migliaia 16 3 2 3" xfId="12648" xr:uid="{00000000-0005-0000-0000-0000FC740000}"/>
    <cellStyle name="Migliaia 16 3 2 3 2" xfId="30569" xr:uid="{00000000-0005-0000-0000-0000FD740000}"/>
    <cellStyle name="Migliaia 16 3 2 4" xfId="19772" xr:uid="{00000000-0005-0000-0000-0000FE740000}"/>
    <cellStyle name="Migliaia 16 3 2 4 2" xfId="37575" xr:uid="{00000000-0005-0000-0000-0000FF740000}"/>
    <cellStyle name="Migliaia 16 3 2 5" xfId="4223" xr:uid="{00000000-0005-0000-0000-000000750000}"/>
    <cellStyle name="Migliaia 16 3 2 5 2" xfId="23564" xr:uid="{00000000-0005-0000-0000-000001750000}"/>
    <cellStyle name="Migliaia 16 3 2 6" xfId="21733" xr:uid="{00000000-0005-0000-0000-000002750000}"/>
    <cellStyle name="Migliaia 16 3 2 7" xfId="38530" xr:uid="{00000000-0005-0000-0000-000003750000}"/>
    <cellStyle name="Migliaia 16 3 2 8" xfId="39468" xr:uid="{00000000-0005-0000-0000-000004750000}"/>
    <cellStyle name="Migliaia 16 3 2 9" xfId="39886" xr:uid="{00000000-0005-0000-0000-000005750000}"/>
    <cellStyle name="Migliaia 16 3 3" xfId="12046" xr:uid="{00000000-0005-0000-0000-000006750000}"/>
    <cellStyle name="Migliaia 16 3 3 2" xfId="20790" xr:uid="{00000000-0005-0000-0000-000007750000}"/>
    <cellStyle name="Migliaia 16 3 3 2 2" xfId="38107" xr:uid="{00000000-0005-0000-0000-000008750000}"/>
    <cellStyle name="Migliaia 16 3 3 2 3" xfId="39062" xr:uid="{00000000-0005-0000-0000-000009750000}"/>
    <cellStyle name="Migliaia 16 3 3 3" xfId="19773" xr:uid="{00000000-0005-0000-0000-00000A750000}"/>
    <cellStyle name="Migliaia 16 3 3 3 2" xfId="37576" xr:uid="{00000000-0005-0000-0000-00000B750000}"/>
    <cellStyle name="Migliaia 16 3 3 4" xfId="38531" xr:uid="{00000000-0005-0000-0000-00000C750000}"/>
    <cellStyle name="Migliaia 16 3 4" xfId="12647" xr:uid="{00000000-0005-0000-0000-00000D750000}"/>
    <cellStyle name="Migliaia 16 3 4 2" xfId="20789" xr:uid="{00000000-0005-0000-0000-00000E750000}"/>
    <cellStyle name="Migliaia 16 3 4 2 2" xfId="38106" xr:uid="{00000000-0005-0000-0000-00000F750000}"/>
    <cellStyle name="Migliaia 16 3 4 3" xfId="30568" xr:uid="{00000000-0005-0000-0000-000010750000}"/>
    <cellStyle name="Migliaia 16 3 4 4" xfId="39061" xr:uid="{00000000-0005-0000-0000-000011750000}"/>
    <cellStyle name="Migliaia 16 3 5" xfId="19771" xr:uid="{00000000-0005-0000-0000-000012750000}"/>
    <cellStyle name="Migliaia 16 3 5 2" xfId="37574" xr:uid="{00000000-0005-0000-0000-000013750000}"/>
    <cellStyle name="Migliaia 16 3 6" xfId="4222" xr:uid="{00000000-0005-0000-0000-000014750000}"/>
    <cellStyle name="Migliaia 16 3 6 2" xfId="23563" xr:uid="{00000000-0005-0000-0000-000015750000}"/>
    <cellStyle name="Migliaia 16 3 7" xfId="21732" xr:uid="{00000000-0005-0000-0000-000016750000}"/>
    <cellStyle name="Migliaia 16 3 8" xfId="38529" xr:uid="{00000000-0005-0000-0000-000017750000}"/>
    <cellStyle name="Migliaia 16 3 9" xfId="39467" xr:uid="{00000000-0005-0000-0000-000018750000}"/>
    <cellStyle name="Migliaia 16 4" xfId="416" xr:uid="{00000000-0005-0000-0000-000019750000}"/>
    <cellStyle name="Migliaia 16 4 10" xfId="2666" xr:uid="{00000000-0005-0000-0000-00001A750000}"/>
    <cellStyle name="Migliaia 16 4 2" xfId="1870" xr:uid="{00000000-0005-0000-0000-00001B750000}"/>
    <cellStyle name="Migliaia 16 4 2 2" xfId="20792" xr:uid="{00000000-0005-0000-0000-00001C750000}"/>
    <cellStyle name="Migliaia 16 4 2 2 2" xfId="38109" xr:uid="{00000000-0005-0000-0000-00001D750000}"/>
    <cellStyle name="Migliaia 16 4 2 2 3" xfId="39064" xr:uid="{00000000-0005-0000-0000-00001E750000}"/>
    <cellStyle name="Migliaia 16 4 2 3" xfId="37578" xr:uid="{00000000-0005-0000-0000-00001F750000}"/>
    <cellStyle name="Migliaia 16 4 2 4" xfId="38533" xr:uid="{00000000-0005-0000-0000-000020750000}"/>
    <cellStyle name="Migliaia 16 4 3" xfId="20791" xr:uid="{00000000-0005-0000-0000-000021750000}"/>
    <cellStyle name="Migliaia 16 4 3 2" xfId="38108" xr:uid="{00000000-0005-0000-0000-000022750000}"/>
    <cellStyle name="Migliaia 16 4 3 3" xfId="39063" xr:uid="{00000000-0005-0000-0000-000023750000}"/>
    <cellStyle name="Migliaia 16 4 4" xfId="19774" xr:uid="{00000000-0005-0000-0000-000024750000}"/>
    <cellStyle name="Migliaia 16 4 4 2" xfId="37577" xr:uid="{00000000-0005-0000-0000-000025750000}"/>
    <cellStyle name="Migliaia 16 4 5" xfId="12048" xr:uid="{00000000-0005-0000-0000-000026750000}"/>
    <cellStyle name="Migliaia 16 4 6" xfId="21734" xr:uid="{00000000-0005-0000-0000-000027750000}"/>
    <cellStyle name="Migliaia 16 4 7" xfId="38532" xr:uid="{00000000-0005-0000-0000-000028750000}"/>
    <cellStyle name="Migliaia 16 4 8" xfId="39887" xr:uid="{00000000-0005-0000-0000-000029750000}"/>
    <cellStyle name="Migliaia 16 4 9" xfId="40373" xr:uid="{00000000-0005-0000-0000-00002A750000}"/>
    <cellStyle name="Migliaia 16 5" xfId="417" xr:uid="{00000000-0005-0000-0000-00002B750000}"/>
    <cellStyle name="Migliaia 16 5 2" xfId="19775" xr:uid="{00000000-0005-0000-0000-00002C750000}"/>
    <cellStyle name="Migliaia 16 5 2 2" xfId="37579" xr:uid="{00000000-0005-0000-0000-00002D750000}"/>
    <cellStyle name="Migliaia 16 5 3" xfId="12049" xr:uid="{00000000-0005-0000-0000-00002E750000}"/>
    <cellStyle name="Migliaia 16 5 4" xfId="21735" xr:uid="{00000000-0005-0000-0000-00002F750000}"/>
    <cellStyle name="Migliaia 16 5 5" xfId="38534" xr:uid="{00000000-0005-0000-0000-000030750000}"/>
    <cellStyle name="Migliaia 16 5 6" xfId="39888" xr:uid="{00000000-0005-0000-0000-000031750000}"/>
    <cellStyle name="Migliaia 16 5 7" xfId="40374" xr:uid="{00000000-0005-0000-0000-000032750000}"/>
    <cellStyle name="Migliaia 16 6" xfId="1871" xr:uid="{00000000-0005-0000-0000-000033750000}"/>
    <cellStyle name="Migliaia 16 6 2" xfId="12044" xr:uid="{00000000-0005-0000-0000-000034750000}"/>
    <cellStyle name="Migliaia 16 6 3" xfId="21736" xr:uid="{00000000-0005-0000-0000-000035750000}"/>
    <cellStyle name="Migliaia 16 6 4" xfId="39889" xr:uid="{00000000-0005-0000-0000-000036750000}"/>
    <cellStyle name="Migliaia 16 6 5" xfId="40375" xr:uid="{00000000-0005-0000-0000-000037750000}"/>
    <cellStyle name="Migliaia 16 7" xfId="2431" xr:uid="{00000000-0005-0000-0000-000038750000}"/>
    <cellStyle name="Migliaia 16 7 2" xfId="30566" xr:uid="{00000000-0005-0000-0000-000039750000}"/>
    <cellStyle name="Migliaia 16 8" xfId="19769" xr:uid="{00000000-0005-0000-0000-00003A750000}"/>
    <cellStyle name="Migliaia 16 8 2" xfId="37572" xr:uid="{00000000-0005-0000-0000-00003B750000}"/>
    <cellStyle name="Migliaia 16 9" xfId="4220" xr:uid="{00000000-0005-0000-0000-00003C750000}"/>
    <cellStyle name="Migliaia 16 9 2" xfId="23561" xr:uid="{00000000-0005-0000-0000-00003D750000}"/>
    <cellStyle name="Migliaia 17" xfId="418" xr:uid="{00000000-0005-0000-0000-00003E750000}"/>
    <cellStyle name="Migliaia 17 10" xfId="21737" xr:uid="{00000000-0005-0000-0000-00003F750000}"/>
    <cellStyle name="Migliaia 17 11" xfId="38535" xr:uid="{00000000-0005-0000-0000-000040750000}"/>
    <cellStyle name="Migliaia 17 12" xfId="39469" xr:uid="{00000000-0005-0000-0000-000041750000}"/>
    <cellStyle name="Migliaia 17 13" xfId="39890" xr:uid="{00000000-0005-0000-0000-000042750000}"/>
    <cellStyle name="Migliaia 17 14" xfId="40376" xr:uid="{00000000-0005-0000-0000-000043750000}"/>
    <cellStyle name="Migliaia 17 2" xfId="419" xr:uid="{00000000-0005-0000-0000-000044750000}"/>
    <cellStyle name="Migliaia 17 2 10" xfId="39891" xr:uid="{00000000-0005-0000-0000-000045750000}"/>
    <cellStyle name="Migliaia 17 2 11" xfId="40377" xr:uid="{00000000-0005-0000-0000-000046750000}"/>
    <cellStyle name="Migliaia 17 2 2" xfId="1872" xr:uid="{00000000-0005-0000-0000-000047750000}"/>
    <cellStyle name="Migliaia 17 2 2 2" xfId="12846" xr:uid="{00000000-0005-0000-0000-000048750000}"/>
    <cellStyle name="Migliaia 17 2 2 2 2" xfId="30807" xr:uid="{00000000-0005-0000-0000-000049750000}"/>
    <cellStyle name="Migliaia 17 2 2 3" xfId="20793" xr:uid="{00000000-0005-0000-0000-00004A750000}"/>
    <cellStyle name="Migliaia 17 2 2 3 2" xfId="38110" xr:uid="{00000000-0005-0000-0000-00004B750000}"/>
    <cellStyle name="Migliaia 17 2 2 4" xfId="23805" xr:uid="{00000000-0005-0000-0000-00004C750000}"/>
    <cellStyle name="Migliaia 17 2 2 5" xfId="39065" xr:uid="{00000000-0005-0000-0000-00004D750000}"/>
    <cellStyle name="Migliaia 17 2 2 6" xfId="39721" xr:uid="{00000000-0005-0000-0000-00004E750000}"/>
    <cellStyle name="Migliaia 17 2 3" xfId="12051" xr:uid="{00000000-0005-0000-0000-00004F750000}"/>
    <cellStyle name="Migliaia 17 2 4" xfId="12649" xr:uid="{00000000-0005-0000-0000-000050750000}"/>
    <cellStyle name="Migliaia 17 2 4 2" xfId="30571" xr:uid="{00000000-0005-0000-0000-000051750000}"/>
    <cellStyle name="Migliaia 17 2 5" xfId="19777" xr:uid="{00000000-0005-0000-0000-000052750000}"/>
    <cellStyle name="Migliaia 17 2 5 2" xfId="37581" xr:uid="{00000000-0005-0000-0000-000053750000}"/>
    <cellStyle name="Migliaia 17 2 6" xfId="4225" xr:uid="{00000000-0005-0000-0000-000054750000}"/>
    <cellStyle name="Migliaia 17 2 6 2" xfId="23566" xr:uid="{00000000-0005-0000-0000-000055750000}"/>
    <cellStyle name="Migliaia 17 2 7" xfId="21738" xr:uid="{00000000-0005-0000-0000-000056750000}"/>
    <cellStyle name="Migliaia 17 2 8" xfId="38536" xr:uid="{00000000-0005-0000-0000-000057750000}"/>
    <cellStyle name="Migliaia 17 2 9" xfId="39470" xr:uid="{00000000-0005-0000-0000-000058750000}"/>
    <cellStyle name="Migliaia 17 3" xfId="420" xr:uid="{00000000-0005-0000-0000-000059750000}"/>
    <cellStyle name="Migliaia 17 3 10" xfId="39892" xr:uid="{00000000-0005-0000-0000-00005A750000}"/>
    <cellStyle name="Migliaia 17 3 11" xfId="40378" xr:uid="{00000000-0005-0000-0000-00005B750000}"/>
    <cellStyle name="Migliaia 17 3 2" xfId="421" xr:uid="{00000000-0005-0000-0000-00005C750000}"/>
    <cellStyle name="Migliaia 17 3 2 10" xfId="40379" xr:uid="{00000000-0005-0000-0000-00005D750000}"/>
    <cellStyle name="Migliaia 17 3 2 2" xfId="12053" xr:uid="{00000000-0005-0000-0000-00005E750000}"/>
    <cellStyle name="Migliaia 17 3 2 3" xfId="12651" xr:uid="{00000000-0005-0000-0000-00005F750000}"/>
    <cellStyle name="Migliaia 17 3 2 3 2" xfId="30573" xr:uid="{00000000-0005-0000-0000-000060750000}"/>
    <cellStyle name="Migliaia 17 3 2 4" xfId="19779" xr:uid="{00000000-0005-0000-0000-000061750000}"/>
    <cellStyle name="Migliaia 17 3 2 4 2" xfId="37583" xr:uid="{00000000-0005-0000-0000-000062750000}"/>
    <cellStyle name="Migliaia 17 3 2 5" xfId="4227" xr:uid="{00000000-0005-0000-0000-000063750000}"/>
    <cellStyle name="Migliaia 17 3 2 5 2" xfId="23568" xr:uid="{00000000-0005-0000-0000-000064750000}"/>
    <cellStyle name="Migliaia 17 3 2 6" xfId="21740" xr:uid="{00000000-0005-0000-0000-000065750000}"/>
    <cellStyle name="Migliaia 17 3 2 7" xfId="38538" xr:uid="{00000000-0005-0000-0000-000066750000}"/>
    <cellStyle name="Migliaia 17 3 2 8" xfId="39472" xr:uid="{00000000-0005-0000-0000-000067750000}"/>
    <cellStyle name="Migliaia 17 3 2 9" xfId="39893" xr:uid="{00000000-0005-0000-0000-000068750000}"/>
    <cellStyle name="Migliaia 17 3 3" xfId="12052" xr:uid="{00000000-0005-0000-0000-000069750000}"/>
    <cellStyle name="Migliaia 17 3 3 2" xfId="20795" xr:uid="{00000000-0005-0000-0000-00006A750000}"/>
    <cellStyle name="Migliaia 17 3 3 2 2" xfId="38112" xr:uid="{00000000-0005-0000-0000-00006B750000}"/>
    <cellStyle name="Migliaia 17 3 3 2 3" xfId="39067" xr:uid="{00000000-0005-0000-0000-00006C750000}"/>
    <cellStyle name="Migliaia 17 3 3 3" xfId="19780" xr:uid="{00000000-0005-0000-0000-00006D750000}"/>
    <cellStyle name="Migliaia 17 3 3 3 2" xfId="37584" xr:uid="{00000000-0005-0000-0000-00006E750000}"/>
    <cellStyle name="Migliaia 17 3 3 4" xfId="38539" xr:uid="{00000000-0005-0000-0000-00006F750000}"/>
    <cellStyle name="Migliaia 17 3 4" xfId="12650" xr:uid="{00000000-0005-0000-0000-000070750000}"/>
    <cellStyle name="Migliaia 17 3 4 2" xfId="20794" xr:uid="{00000000-0005-0000-0000-000071750000}"/>
    <cellStyle name="Migliaia 17 3 4 2 2" xfId="38111" xr:uid="{00000000-0005-0000-0000-000072750000}"/>
    <cellStyle name="Migliaia 17 3 4 3" xfId="30572" xr:uid="{00000000-0005-0000-0000-000073750000}"/>
    <cellStyle name="Migliaia 17 3 4 4" xfId="39066" xr:uid="{00000000-0005-0000-0000-000074750000}"/>
    <cellStyle name="Migliaia 17 3 5" xfId="19778" xr:uid="{00000000-0005-0000-0000-000075750000}"/>
    <cellStyle name="Migliaia 17 3 5 2" xfId="37582" xr:uid="{00000000-0005-0000-0000-000076750000}"/>
    <cellStyle name="Migliaia 17 3 6" xfId="4226" xr:uid="{00000000-0005-0000-0000-000077750000}"/>
    <cellStyle name="Migliaia 17 3 6 2" xfId="23567" xr:uid="{00000000-0005-0000-0000-000078750000}"/>
    <cellStyle name="Migliaia 17 3 7" xfId="21739" xr:uid="{00000000-0005-0000-0000-000079750000}"/>
    <cellStyle name="Migliaia 17 3 8" xfId="38537" xr:uid="{00000000-0005-0000-0000-00007A750000}"/>
    <cellStyle name="Migliaia 17 3 9" xfId="39471" xr:uid="{00000000-0005-0000-0000-00007B750000}"/>
    <cellStyle name="Migliaia 17 4" xfId="422" xr:uid="{00000000-0005-0000-0000-00007C750000}"/>
    <cellStyle name="Migliaia 17 4 10" xfId="2667" xr:uid="{00000000-0005-0000-0000-00007D750000}"/>
    <cellStyle name="Migliaia 17 4 2" xfId="1873" xr:uid="{00000000-0005-0000-0000-00007E750000}"/>
    <cellStyle name="Migliaia 17 4 2 2" xfId="20797" xr:uid="{00000000-0005-0000-0000-00007F750000}"/>
    <cellStyle name="Migliaia 17 4 2 2 2" xfId="38114" xr:uid="{00000000-0005-0000-0000-000080750000}"/>
    <cellStyle name="Migliaia 17 4 2 2 3" xfId="39069" xr:uid="{00000000-0005-0000-0000-000081750000}"/>
    <cellStyle name="Migliaia 17 4 2 3" xfId="37586" xr:uid="{00000000-0005-0000-0000-000082750000}"/>
    <cellStyle name="Migliaia 17 4 2 4" xfId="38541" xr:uid="{00000000-0005-0000-0000-000083750000}"/>
    <cellStyle name="Migliaia 17 4 3" xfId="20796" xr:uid="{00000000-0005-0000-0000-000084750000}"/>
    <cellStyle name="Migliaia 17 4 3 2" xfId="38113" xr:uid="{00000000-0005-0000-0000-000085750000}"/>
    <cellStyle name="Migliaia 17 4 3 3" xfId="39068" xr:uid="{00000000-0005-0000-0000-000086750000}"/>
    <cellStyle name="Migliaia 17 4 4" xfId="19781" xr:uid="{00000000-0005-0000-0000-000087750000}"/>
    <cellStyle name="Migliaia 17 4 4 2" xfId="37585" xr:uid="{00000000-0005-0000-0000-000088750000}"/>
    <cellStyle name="Migliaia 17 4 5" xfId="12054" xr:uid="{00000000-0005-0000-0000-000089750000}"/>
    <cellStyle name="Migliaia 17 4 6" xfId="21741" xr:uid="{00000000-0005-0000-0000-00008A750000}"/>
    <cellStyle name="Migliaia 17 4 7" xfId="38540" xr:uid="{00000000-0005-0000-0000-00008B750000}"/>
    <cellStyle name="Migliaia 17 4 8" xfId="39894" xr:uid="{00000000-0005-0000-0000-00008C750000}"/>
    <cellStyle name="Migliaia 17 4 9" xfId="40380" xr:uid="{00000000-0005-0000-0000-00008D750000}"/>
    <cellStyle name="Migliaia 17 5" xfId="423" xr:uid="{00000000-0005-0000-0000-00008E750000}"/>
    <cellStyle name="Migliaia 17 5 2" xfId="19782" xr:uid="{00000000-0005-0000-0000-00008F750000}"/>
    <cellStyle name="Migliaia 17 5 2 2" xfId="37587" xr:uid="{00000000-0005-0000-0000-000090750000}"/>
    <cellStyle name="Migliaia 17 5 3" xfId="12055" xr:uid="{00000000-0005-0000-0000-000091750000}"/>
    <cellStyle name="Migliaia 17 5 4" xfId="21742" xr:uid="{00000000-0005-0000-0000-000092750000}"/>
    <cellStyle name="Migliaia 17 5 5" xfId="38542" xr:uid="{00000000-0005-0000-0000-000093750000}"/>
    <cellStyle name="Migliaia 17 5 6" xfId="39895" xr:uid="{00000000-0005-0000-0000-000094750000}"/>
    <cellStyle name="Migliaia 17 5 7" xfId="40381" xr:uid="{00000000-0005-0000-0000-000095750000}"/>
    <cellStyle name="Migliaia 17 6" xfId="1874" xr:uid="{00000000-0005-0000-0000-000096750000}"/>
    <cellStyle name="Migliaia 17 6 2" xfId="12050" xr:uid="{00000000-0005-0000-0000-000097750000}"/>
    <cellStyle name="Migliaia 17 6 3" xfId="21743" xr:uid="{00000000-0005-0000-0000-000098750000}"/>
    <cellStyle name="Migliaia 17 6 4" xfId="39896" xr:uid="{00000000-0005-0000-0000-000099750000}"/>
    <cellStyle name="Migliaia 17 6 5" xfId="40382" xr:uid="{00000000-0005-0000-0000-00009A750000}"/>
    <cellStyle name="Migliaia 17 7" xfId="2432" xr:uid="{00000000-0005-0000-0000-00009B750000}"/>
    <cellStyle name="Migliaia 17 7 2" xfId="30570" xr:uid="{00000000-0005-0000-0000-00009C750000}"/>
    <cellStyle name="Migliaia 17 8" xfId="19776" xr:uid="{00000000-0005-0000-0000-00009D750000}"/>
    <cellStyle name="Migliaia 17 8 2" xfId="37580" xr:uid="{00000000-0005-0000-0000-00009E750000}"/>
    <cellStyle name="Migliaia 17 9" xfId="4224" xr:uid="{00000000-0005-0000-0000-00009F750000}"/>
    <cellStyle name="Migliaia 17 9 2" xfId="23565" xr:uid="{00000000-0005-0000-0000-0000A0750000}"/>
    <cellStyle name="Migliaia 18" xfId="424" xr:uid="{00000000-0005-0000-0000-0000A1750000}"/>
    <cellStyle name="Migliaia 18 10" xfId="21744" xr:uid="{00000000-0005-0000-0000-0000A2750000}"/>
    <cellStyle name="Migliaia 18 11" xfId="38543" xr:uid="{00000000-0005-0000-0000-0000A3750000}"/>
    <cellStyle name="Migliaia 18 12" xfId="39473" xr:uid="{00000000-0005-0000-0000-0000A4750000}"/>
    <cellStyle name="Migliaia 18 13" xfId="39897" xr:uid="{00000000-0005-0000-0000-0000A5750000}"/>
    <cellStyle name="Migliaia 18 14" xfId="40383" xr:uid="{00000000-0005-0000-0000-0000A6750000}"/>
    <cellStyle name="Migliaia 18 2" xfId="425" xr:uid="{00000000-0005-0000-0000-0000A7750000}"/>
    <cellStyle name="Migliaia 18 2 10" xfId="39898" xr:uid="{00000000-0005-0000-0000-0000A8750000}"/>
    <cellStyle name="Migliaia 18 2 11" xfId="40384" xr:uid="{00000000-0005-0000-0000-0000A9750000}"/>
    <cellStyle name="Migliaia 18 2 2" xfId="1875" xr:uid="{00000000-0005-0000-0000-0000AA750000}"/>
    <cellStyle name="Migliaia 18 2 2 2" xfId="12847" xr:uid="{00000000-0005-0000-0000-0000AB750000}"/>
    <cellStyle name="Migliaia 18 2 2 2 2" xfId="30808" xr:uid="{00000000-0005-0000-0000-0000AC750000}"/>
    <cellStyle name="Migliaia 18 2 2 3" xfId="20798" xr:uid="{00000000-0005-0000-0000-0000AD750000}"/>
    <cellStyle name="Migliaia 18 2 2 3 2" xfId="38115" xr:uid="{00000000-0005-0000-0000-0000AE750000}"/>
    <cellStyle name="Migliaia 18 2 2 4" xfId="23806" xr:uid="{00000000-0005-0000-0000-0000AF750000}"/>
    <cellStyle name="Migliaia 18 2 2 5" xfId="39070" xr:uid="{00000000-0005-0000-0000-0000B0750000}"/>
    <cellStyle name="Migliaia 18 2 2 6" xfId="39722" xr:uid="{00000000-0005-0000-0000-0000B1750000}"/>
    <cellStyle name="Migliaia 18 2 3" xfId="12057" xr:uid="{00000000-0005-0000-0000-0000B2750000}"/>
    <cellStyle name="Migliaia 18 2 4" xfId="12652" xr:uid="{00000000-0005-0000-0000-0000B3750000}"/>
    <cellStyle name="Migliaia 18 2 4 2" xfId="30575" xr:uid="{00000000-0005-0000-0000-0000B4750000}"/>
    <cellStyle name="Migliaia 18 2 5" xfId="19784" xr:uid="{00000000-0005-0000-0000-0000B5750000}"/>
    <cellStyle name="Migliaia 18 2 5 2" xfId="37589" xr:uid="{00000000-0005-0000-0000-0000B6750000}"/>
    <cellStyle name="Migliaia 18 2 6" xfId="4229" xr:uid="{00000000-0005-0000-0000-0000B7750000}"/>
    <cellStyle name="Migliaia 18 2 6 2" xfId="23570" xr:uid="{00000000-0005-0000-0000-0000B8750000}"/>
    <cellStyle name="Migliaia 18 2 7" xfId="21745" xr:uid="{00000000-0005-0000-0000-0000B9750000}"/>
    <cellStyle name="Migliaia 18 2 8" xfId="38544" xr:uid="{00000000-0005-0000-0000-0000BA750000}"/>
    <cellStyle name="Migliaia 18 2 9" xfId="39474" xr:uid="{00000000-0005-0000-0000-0000BB750000}"/>
    <cellStyle name="Migliaia 18 3" xfId="426" xr:uid="{00000000-0005-0000-0000-0000BC750000}"/>
    <cellStyle name="Migliaia 18 3 10" xfId="39899" xr:uid="{00000000-0005-0000-0000-0000BD750000}"/>
    <cellStyle name="Migliaia 18 3 11" xfId="40385" xr:uid="{00000000-0005-0000-0000-0000BE750000}"/>
    <cellStyle name="Migliaia 18 3 2" xfId="427" xr:uid="{00000000-0005-0000-0000-0000BF750000}"/>
    <cellStyle name="Migliaia 18 3 2 10" xfId="40386" xr:uid="{00000000-0005-0000-0000-0000C0750000}"/>
    <cellStyle name="Migliaia 18 3 2 2" xfId="12059" xr:uid="{00000000-0005-0000-0000-0000C1750000}"/>
    <cellStyle name="Migliaia 18 3 2 3" xfId="12654" xr:uid="{00000000-0005-0000-0000-0000C2750000}"/>
    <cellStyle name="Migliaia 18 3 2 3 2" xfId="30577" xr:uid="{00000000-0005-0000-0000-0000C3750000}"/>
    <cellStyle name="Migliaia 18 3 2 4" xfId="19786" xr:uid="{00000000-0005-0000-0000-0000C4750000}"/>
    <cellStyle name="Migliaia 18 3 2 4 2" xfId="37591" xr:uid="{00000000-0005-0000-0000-0000C5750000}"/>
    <cellStyle name="Migliaia 18 3 2 5" xfId="4231" xr:uid="{00000000-0005-0000-0000-0000C6750000}"/>
    <cellStyle name="Migliaia 18 3 2 5 2" xfId="23572" xr:uid="{00000000-0005-0000-0000-0000C7750000}"/>
    <cellStyle name="Migliaia 18 3 2 6" xfId="21747" xr:uid="{00000000-0005-0000-0000-0000C8750000}"/>
    <cellStyle name="Migliaia 18 3 2 7" xfId="38546" xr:uid="{00000000-0005-0000-0000-0000C9750000}"/>
    <cellStyle name="Migliaia 18 3 2 8" xfId="39476" xr:uid="{00000000-0005-0000-0000-0000CA750000}"/>
    <cellStyle name="Migliaia 18 3 2 9" xfId="39900" xr:uid="{00000000-0005-0000-0000-0000CB750000}"/>
    <cellStyle name="Migliaia 18 3 3" xfId="12058" xr:uid="{00000000-0005-0000-0000-0000CC750000}"/>
    <cellStyle name="Migliaia 18 3 3 2" xfId="20800" xr:uid="{00000000-0005-0000-0000-0000CD750000}"/>
    <cellStyle name="Migliaia 18 3 3 2 2" xfId="38117" xr:uid="{00000000-0005-0000-0000-0000CE750000}"/>
    <cellStyle name="Migliaia 18 3 3 2 3" xfId="39072" xr:uid="{00000000-0005-0000-0000-0000CF750000}"/>
    <cellStyle name="Migliaia 18 3 3 3" xfId="19787" xr:uid="{00000000-0005-0000-0000-0000D0750000}"/>
    <cellStyle name="Migliaia 18 3 3 3 2" xfId="37592" xr:uid="{00000000-0005-0000-0000-0000D1750000}"/>
    <cellStyle name="Migliaia 18 3 3 4" xfId="38547" xr:uid="{00000000-0005-0000-0000-0000D2750000}"/>
    <cellStyle name="Migliaia 18 3 4" xfId="12653" xr:uid="{00000000-0005-0000-0000-0000D3750000}"/>
    <cellStyle name="Migliaia 18 3 4 2" xfId="20799" xr:uid="{00000000-0005-0000-0000-0000D4750000}"/>
    <cellStyle name="Migliaia 18 3 4 2 2" xfId="38116" xr:uid="{00000000-0005-0000-0000-0000D5750000}"/>
    <cellStyle name="Migliaia 18 3 4 3" xfId="30576" xr:uid="{00000000-0005-0000-0000-0000D6750000}"/>
    <cellStyle name="Migliaia 18 3 4 4" xfId="39071" xr:uid="{00000000-0005-0000-0000-0000D7750000}"/>
    <cellStyle name="Migliaia 18 3 5" xfId="19785" xr:uid="{00000000-0005-0000-0000-0000D8750000}"/>
    <cellStyle name="Migliaia 18 3 5 2" xfId="37590" xr:uid="{00000000-0005-0000-0000-0000D9750000}"/>
    <cellStyle name="Migliaia 18 3 6" xfId="4230" xr:uid="{00000000-0005-0000-0000-0000DA750000}"/>
    <cellStyle name="Migliaia 18 3 6 2" xfId="23571" xr:uid="{00000000-0005-0000-0000-0000DB750000}"/>
    <cellStyle name="Migliaia 18 3 7" xfId="21746" xr:uid="{00000000-0005-0000-0000-0000DC750000}"/>
    <cellStyle name="Migliaia 18 3 8" xfId="38545" xr:uid="{00000000-0005-0000-0000-0000DD750000}"/>
    <cellStyle name="Migliaia 18 3 9" xfId="39475" xr:uid="{00000000-0005-0000-0000-0000DE750000}"/>
    <cellStyle name="Migliaia 18 4" xfId="428" xr:uid="{00000000-0005-0000-0000-0000DF750000}"/>
    <cellStyle name="Migliaia 18 4 10" xfId="2668" xr:uid="{00000000-0005-0000-0000-0000E0750000}"/>
    <cellStyle name="Migliaia 18 4 2" xfId="1876" xr:uid="{00000000-0005-0000-0000-0000E1750000}"/>
    <cellStyle name="Migliaia 18 4 2 2" xfId="20802" xr:uid="{00000000-0005-0000-0000-0000E2750000}"/>
    <cellStyle name="Migliaia 18 4 2 2 2" xfId="38119" xr:uid="{00000000-0005-0000-0000-0000E3750000}"/>
    <cellStyle name="Migliaia 18 4 2 2 3" xfId="39074" xr:uid="{00000000-0005-0000-0000-0000E4750000}"/>
    <cellStyle name="Migliaia 18 4 2 3" xfId="37594" xr:uid="{00000000-0005-0000-0000-0000E5750000}"/>
    <cellStyle name="Migliaia 18 4 2 4" xfId="38549" xr:uid="{00000000-0005-0000-0000-0000E6750000}"/>
    <cellStyle name="Migliaia 18 4 3" xfId="20801" xr:uid="{00000000-0005-0000-0000-0000E7750000}"/>
    <cellStyle name="Migliaia 18 4 3 2" xfId="38118" xr:uid="{00000000-0005-0000-0000-0000E8750000}"/>
    <cellStyle name="Migliaia 18 4 3 3" xfId="39073" xr:uid="{00000000-0005-0000-0000-0000E9750000}"/>
    <cellStyle name="Migliaia 18 4 4" xfId="19788" xr:uid="{00000000-0005-0000-0000-0000EA750000}"/>
    <cellStyle name="Migliaia 18 4 4 2" xfId="37593" xr:uid="{00000000-0005-0000-0000-0000EB750000}"/>
    <cellStyle name="Migliaia 18 4 5" xfId="12060" xr:uid="{00000000-0005-0000-0000-0000EC750000}"/>
    <cellStyle name="Migliaia 18 4 6" xfId="21748" xr:uid="{00000000-0005-0000-0000-0000ED750000}"/>
    <cellStyle name="Migliaia 18 4 7" xfId="38548" xr:uid="{00000000-0005-0000-0000-0000EE750000}"/>
    <cellStyle name="Migliaia 18 4 8" xfId="39901" xr:uid="{00000000-0005-0000-0000-0000EF750000}"/>
    <cellStyle name="Migliaia 18 4 9" xfId="40387" xr:uid="{00000000-0005-0000-0000-0000F0750000}"/>
    <cellStyle name="Migliaia 18 5" xfId="429" xr:uid="{00000000-0005-0000-0000-0000F1750000}"/>
    <cellStyle name="Migliaia 18 5 2" xfId="19789" xr:uid="{00000000-0005-0000-0000-0000F2750000}"/>
    <cellStyle name="Migliaia 18 5 2 2" xfId="37595" xr:uid="{00000000-0005-0000-0000-0000F3750000}"/>
    <cellStyle name="Migliaia 18 5 3" xfId="12061" xr:uid="{00000000-0005-0000-0000-0000F4750000}"/>
    <cellStyle name="Migliaia 18 5 4" xfId="21749" xr:uid="{00000000-0005-0000-0000-0000F5750000}"/>
    <cellStyle name="Migliaia 18 5 5" xfId="38550" xr:uid="{00000000-0005-0000-0000-0000F6750000}"/>
    <cellStyle name="Migliaia 18 5 6" xfId="39902" xr:uid="{00000000-0005-0000-0000-0000F7750000}"/>
    <cellStyle name="Migliaia 18 5 7" xfId="40388" xr:uid="{00000000-0005-0000-0000-0000F8750000}"/>
    <cellStyle name="Migliaia 18 6" xfId="1877" xr:uid="{00000000-0005-0000-0000-0000F9750000}"/>
    <cellStyle name="Migliaia 18 6 2" xfId="12056" xr:uid="{00000000-0005-0000-0000-0000FA750000}"/>
    <cellStyle name="Migliaia 18 6 3" xfId="21750" xr:uid="{00000000-0005-0000-0000-0000FB750000}"/>
    <cellStyle name="Migliaia 18 6 4" xfId="39903" xr:uid="{00000000-0005-0000-0000-0000FC750000}"/>
    <cellStyle name="Migliaia 18 6 5" xfId="40389" xr:uid="{00000000-0005-0000-0000-0000FD750000}"/>
    <cellStyle name="Migliaia 18 7" xfId="2433" xr:uid="{00000000-0005-0000-0000-0000FE750000}"/>
    <cellStyle name="Migliaia 18 7 2" xfId="30574" xr:uid="{00000000-0005-0000-0000-0000FF750000}"/>
    <cellStyle name="Migliaia 18 8" xfId="19783" xr:uid="{00000000-0005-0000-0000-000000760000}"/>
    <cellStyle name="Migliaia 18 8 2" xfId="37588" xr:uid="{00000000-0005-0000-0000-000001760000}"/>
    <cellStyle name="Migliaia 18 9" xfId="4228" xr:uid="{00000000-0005-0000-0000-000002760000}"/>
    <cellStyle name="Migliaia 18 9 2" xfId="23569" xr:uid="{00000000-0005-0000-0000-000003760000}"/>
    <cellStyle name="Migliaia 19" xfId="430" xr:uid="{00000000-0005-0000-0000-000004760000}"/>
    <cellStyle name="Migliaia 19 10" xfId="21751" xr:uid="{00000000-0005-0000-0000-000005760000}"/>
    <cellStyle name="Migliaia 19 11" xfId="38551" xr:uid="{00000000-0005-0000-0000-000006760000}"/>
    <cellStyle name="Migliaia 19 12" xfId="39477" xr:uid="{00000000-0005-0000-0000-000007760000}"/>
    <cellStyle name="Migliaia 19 13" xfId="39904" xr:uid="{00000000-0005-0000-0000-000008760000}"/>
    <cellStyle name="Migliaia 19 14" xfId="40390" xr:uid="{00000000-0005-0000-0000-000009760000}"/>
    <cellStyle name="Migliaia 19 2" xfId="431" xr:uid="{00000000-0005-0000-0000-00000A760000}"/>
    <cellStyle name="Migliaia 19 2 10" xfId="39905" xr:uid="{00000000-0005-0000-0000-00000B760000}"/>
    <cellStyle name="Migliaia 19 2 11" xfId="40391" xr:uid="{00000000-0005-0000-0000-00000C760000}"/>
    <cellStyle name="Migliaia 19 2 2" xfId="1878" xr:uid="{00000000-0005-0000-0000-00000D760000}"/>
    <cellStyle name="Migliaia 19 2 2 2" xfId="12848" xr:uid="{00000000-0005-0000-0000-00000E760000}"/>
    <cellStyle name="Migliaia 19 2 2 2 2" xfId="30809" xr:uid="{00000000-0005-0000-0000-00000F760000}"/>
    <cellStyle name="Migliaia 19 2 2 3" xfId="20803" xr:uid="{00000000-0005-0000-0000-000010760000}"/>
    <cellStyle name="Migliaia 19 2 2 3 2" xfId="38120" xr:uid="{00000000-0005-0000-0000-000011760000}"/>
    <cellStyle name="Migliaia 19 2 2 4" xfId="23807" xr:uid="{00000000-0005-0000-0000-000012760000}"/>
    <cellStyle name="Migliaia 19 2 2 5" xfId="39075" xr:uid="{00000000-0005-0000-0000-000013760000}"/>
    <cellStyle name="Migliaia 19 2 2 6" xfId="39723" xr:uid="{00000000-0005-0000-0000-000014760000}"/>
    <cellStyle name="Migliaia 19 2 3" xfId="12063" xr:uid="{00000000-0005-0000-0000-000015760000}"/>
    <cellStyle name="Migliaia 19 2 4" xfId="12655" xr:uid="{00000000-0005-0000-0000-000016760000}"/>
    <cellStyle name="Migliaia 19 2 4 2" xfId="30579" xr:uid="{00000000-0005-0000-0000-000017760000}"/>
    <cellStyle name="Migliaia 19 2 5" xfId="19791" xr:uid="{00000000-0005-0000-0000-000018760000}"/>
    <cellStyle name="Migliaia 19 2 5 2" xfId="37597" xr:uid="{00000000-0005-0000-0000-000019760000}"/>
    <cellStyle name="Migliaia 19 2 6" xfId="4233" xr:uid="{00000000-0005-0000-0000-00001A760000}"/>
    <cellStyle name="Migliaia 19 2 6 2" xfId="23574" xr:uid="{00000000-0005-0000-0000-00001B760000}"/>
    <cellStyle name="Migliaia 19 2 7" xfId="21752" xr:uid="{00000000-0005-0000-0000-00001C760000}"/>
    <cellStyle name="Migliaia 19 2 8" xfId="38552" xr:uid="{00000000-0005-0000-0000-00001D760000}"/>
    <cellStyle name="Migliaia 19 2 9" xfId="39478" xr:uid="{00000000-0005-0000-0000-00001E760000}"/>
    <cellStyle name="Migliaia 19 3" xfId="432" xr:uid="{00000000-0005-0000-0000-00001F760000}"/>
    <cellStyle name="Migliaia 19 3 10" xfId="39906" xr:uid="{00000000-0005-0000-0000-000020760000}"/>
    <cellStyle name="Migliaia 19 3 11" xfId="40392" xr:uid="{00000000-0005-0000-0000-000021760000}"/>
    <cellStyle name="Migliaia 19 3 2" xfId="433" xr:uid="{00000000-0005-0000-0000-000022760000}"/>
    <cellStyle name="Migliaia 19 3 2 10" xfId="40393" xr:uid="{00000000-0005-0000-0000-000023760000}"/>
    <cellStyle name="Migliaia 19 3 2 2" xfId="12065" xr:uid="{00000000-0005-0000-0000-000024760000}"/>
    <cellStyle name="Migliaia 19 3 2 3" xfId="12657" xr:uid="{00000000-0005-0000-0000-000025760000}"/>
    <cellStyle name="Migliaia 19 3 2 3 2" xfId="30581" xr:uid="{00000000-0005-0000-0000-000026760000}"/>
    <cellStyle name="Migliaia 19 3 2 4" xfId="19793" xr:uid="{00000000-0005-0000-0000-000027760000}"/>
    <cellStyle name="Migliaia 19 3 2 4 2" xfId="37599" xr:uid="{00000000-0005-0000-0000-000028760000}"/>
    <cellStyle name="Migliaia 19 3 2 5" xfId="4235" xr:uid="{00000000-0005-0000-0000-000029760000}"/>
    <cellStyle name="Migliaia 19 3 2 5 2" xfId="23576" xr:uid="{00000000-0005-0000-0000-00002A760000}"/>
    <cellStyle name="Migliaia 19 3 2 6" xfId="21754" xr:uid="{00000000-0005-0000-0000-00002B760000}"/>
    <cellStyle name="Migliaia 19 3 2 7" xfId="38554" xr:uid="{00000000-0005-0000-0000-00002C760000}"/>
    <cellStyle name="Migliaia 19 3 2 8" xfId="39480" xr:uid="{00000000-0005-0000-0000-00002D760000}"/>
    <cellStyle name="Migliaia 19 3 2 9" xfId="39907" xr:uid="{00000000-0005-0000-0000-00002E760000}"/>
    <cellStyle name="Migliaia 19 3 3" xfId="12064" xr:uid="{00000000-0005-0000-0000-00002F760000}"/>
    <cellStyle name="Migliaia 19 3 3 2" xfId="20805" xr:uid="{00000000-0005-0000-0000-000030760000}"/>
    <cellStyle name="Migliaia 19 3 3 2 2" xfId="38122" xr:uid="{00000000-0005-0000-0000-000031760000}"/>
    <cellStyle name="Migliaia 19 3 3 2 3" xfId="39077" xr:uid="{00000000-0005-0000-0000-000032760000}"/>
    <cellStyle name="Migliaia 19 3 3 3" xfId="19794" xr:uid="{00000000-0005-0000-0000-000033760000}"/>
    <cellStyle name="Migliaia 19 3 3 3 2" xfId="37600" xr:uid="{00000000-0005-0000-0000-000034760000}"/>
    <cellStyle name="Migliaia 19 3 3 4" xfId="38555" xr:uid="{00000000-0005-0000-0000-000035760000}"/>
    <cellStyle name="Migliaia 19 3 4" xfId="12656" xr:uid="{00000000-0005-0000-0000-000036760000}"/>
    <cellStyle name="Migliaia 19 3 4 2" xfId="20804" xr:uid="{00000000-0005-0000-0000-000037760000}"/>
    <cellStyle name="Migliaia 19 3 4 2 2" xfId="38121" xr:uid="{00000000-0005-0000-0000-000038760000}"/>
    <cellStyle name="Migliaia 19 3 4 3" xfId="30580" xr:uid="{00000000-0005-0000-0000-000039760000}"/>
    <cellStyle name="Migliaia 19 3 4 4" xfId="39076" xr:uid="{00000000-0005-0000-0000-00003A760000}"/>
    <cellStyle name="Migliaia 19 3 5" xfId="19792" xr:uid="{00000000-0005-0000-0000-00003B760000}"/>
    <cellStyle name="Migliaia 19 3 5 2" xfId="37598" xr:uid="{00000000-0005-0000-0000-00003C760000}"/>
    <cellStyle name="Migliaia 19 3 6" xfId="4234" xr:uid="{00000000-0005-0000-0000-00003D760000}"/>
    <cellStyle name="Migliaia 19 3 6 2" xfId="23575" xr:uid="{00000000-0005-0000-0000-00003E760000}"/>
    <cellStyle name="Migliaia 19 3 7" xfId="21753" xr:uid="{00000000-0005-0000-0000-00003F760000}"/>
    <cellStyle name="Migliaia 19 3 8" xfId="38553" xr:uid="{00000000-0005-0000-0000-000040760000}"/>
    <cellStyle name="Migliaia 19 3 9" xfId="39479" xr:uid="{00000000-0005-0000-0000-000041760000}"/>
    <cellStyle name="Migliaia 19 4" xfId="434" xr:uid="{00000000-0005-0000-0000-000042760000}"/>
    <cellStyle name="Migliaia 19 4 10" xfId="2669" xr:uid="{00000000-0005-0000-0000-000043760000}"/>
    <cellStyle name="Migliaia 19 4 2" xfId="1879" xr:uid="{00000000-0005-0000-0000-000044760000}"/>
    <cellStyle name="Migliaia 19 4 2 2" xfId="20807" xr:uid="{00000000-0005-0000-0000-000045760000}"/>
    <cellStyle name="Migliaia 19 4 2 2 2" xfId="38124" xr:uid="{00000000-0005-0000-0000-000046760000}"/>
    <cellStyle name="Migliaia 19 4 2 2 3" xfId="39079" xr:uid="{00000000-0005-0000-0000-000047760000}"/>
    <cellStyle name="Migliaia 19 4 2 3" xfId="37602" xr:uid="{00000000-0005-0000-0000-000048760000}"/>
    <cellStyle name="Migliaia 19 4 2 4" xfId="38557" xr:uid="{00000000-0005-0000-0000-000049760000}"/>
    <cellStyle name="Migliaia 19 4 3" xfId="20806" xr:uid="{00000000-0005-0000-0000-00004A760000}"/>
    <cellStyle name="Migliaia 19 4 3 2" xfId="38123" xr:uid="{00000000-0005-0000-0000-00004B760000}"/>
    <cellStyle name="Migliaia 19 4 3 3" xfId="39078" xr:uid="{00000000-0005-0000-0000-00004C760000}"/>
    <cellStyle name="Migliaia 19 4 4" xfId="19795" xr:uid="{00000000-0005-0000-0000-00004D760000}"/>
    <cellStyle name="Migliaia 19 4 4 2" xfId="37601" xr:uid="{00000000-0005-0000-0000-00004E760000}"/>
    <cellStyle name="Migliaia 19 4 5" xfId="12066" xr:uid="{00000000-0005-0000-0000-00004F760000}"/>
    <cellStyle name="Migliaia 19 4 6" xfId="21755" xr:uid="{00000000-0005-0000-0000-000050760000}"/>
    <cellStyle name="Migliaia 19 4 7" xfId="38556" xr:uid="{00000000-0005-0000-0000-000051760000}"/>
    <cellStyle name="Migliaia 19 4 8" xfId="39908" xr:uid="{00000000-0005-0000-0000-000052760000}"/>
    <cellStyle name="Migliaia 19 4 9" xfId="40394" xr:uid="{00000000-0005-0000-0000-000053760000}"/>
    <cellStyle name="Migliaia 19 5" xfId="435" xr:uid="{00000000-0005-0000-0000-000054760000}"/>
    <cellStyle name="Migliaia 19 5 2" xfId="19796" xr:uid="{00000000-0005-0000-0000-000055760000}"/>
    <cellStyle name="Migliaia 19 5 2 2" xfId="37603" xr:uid="{00000000-0005-0000-0000-000056760000}"/>
    <cellStyle name="Migliaia 19 5 3" xfId="12067" xr:uid="{00000000-0005-0000-0000-000057760000}"/>
    <cellStyle name="Migliaia 19 5 4" xfId="21756" xr:uid="{00000000-0005-0000-0000-000058760000}"/>
    <cellStyle name="Migliaia 19 5 5" xfId="38558" xr:uid="{00000000-0005-0000-0000-000059760000}"/>
    <cellStyle name="Migliaia 19 5 6" xfId="39909" xr:uid="{00000000-0005-0000-0000-00005A760000}"/>
    <cellStyle name="Migliaia 19 5 7" xfId="40395" xr:uid="{00000000-0005-0000-0000-00005B760000}"/>
    <cellStyle name="Migliaia 19 6" xfId="1880" xr:uid="{00000000-0005-0000-0000-00005C760000}"/>
    <cellStyle name="Migliaia 19 6 2" xfId="12062" xr:uid="{00000000-0005-0000-0000-00005D760000}"/>
    <cellStyle name="Migliaia 19 6 3" xfId="21757" xr:uid="{00000000-0005-0000-0000-00005E760000}"/>
    <cellStyle name="Migliaia 19 6 4" xfId="39910" xr:uid="{00000000-0005-0000-0000-00005F760000}"/>
    <cellStyle name="Migliaia 19 6 5" xfId="40396" xr:uid="{00000000-0005-0000-0000-000060760000}"/>
    <cellStyle name="Migliaia 19 7" xfId="2434" xr:uid="{00000000-0005-0000-0000-000061760000}"/>
    <cellStyle name="Migliaia 19 7 2" xfId="30578" xr:uid="{00000000-0005-0000-0000-000062760000}"/>
    <cellStyle name="Migliaia 19 8" xfId="19790" xr:uid="{00000000-0005-0000-0000-000063760000}"/>
    <cellStyle name="Migliaia 19 8 2" xfId="37596" xr:uid="{00000000-0005-0000-0000-000064760000}"/>
    <cellStyle name="Migliaia 19 9" xfId="4232" xr:uid="{00000000-0005-0000-0000-000065760000}"/>
    <cellStyle name="Migliaia 19 9 2" xfId="23573" xr:uid="{00000000-0005-0000-0000-000066760000}"/>
    <cellStyle name="Migliaia 2" xfId="436" xr:uid="{00000000-0005-0000-0000-000067760000}"/>
    <cellStyle name="Migliaia 2 10" xfId="4236" xr:uid="{00000000-0005-0000-0000-000068760000}"/>
    <cellStyle name="Migliaia 2 10 2" xfId="23577" xr:uid="{00000000-0005-0000-0000-000069760000}"/>
    <cellStyle name="Migliaia 2 11" xfId="21758" xr:uid="{00000000-0005-0000-0000-00006A760000}"/>
    <cellStyle name="Migliaia 2 12" xfId="38559" xr:uid="{00000000-0005-0000-0000-00006B760000}"/>
    <cellStyle name="Migliaia 2 13" xfId="39481" xr:uid="{00000000-0005-0000-0000-00006C760000}"/>
    <cellStyle name="Migliaia 2 14" xfId="39911" xr:uid="{00000000-0005-0000-0000-00006D760000}"/>
    <cellStyle name="Migliaia 2 15" xfId="40397" xr:uid="{00000000-0005-0000-0000-00006E760000}"/>
    <cellStyle name="Migliaia 2 2" xfId="437" xr:uid="{00000000-0005-0000-0000-00006F760000}"/>
    <cellStyle name="Migliaia 2 2 10" xfId="39912" xr:uid="{00000000-0005-0000-0000-000070760000}"/>
    <cellStyle name="Migliaia 2 2 11" xfId="40398" xr:uid="{00000000-0005-0000-0000-000071760000}"/>
    <cellStyle name="Migliaia 2 2 2" xfId="1535" xr:uid="{00000000-0005-0000-0000-000072760000}"/>
    <cellStyle name="Migliaia 2 2 2 2" xfId="12849" xr:uid="{00000000-0005-0000-0000-000073760000}"/>
    <cellStyle name="Migliaia 2 2 2 2 2" xfId="30810" xr:uid="{00000000-0005-0000-0000-000074760000}"/>
    <cellStyle name="Migliaia 2 2 2 3" xfId="20560" xr:uid="{00000000-0005-0000-0000-000075760000}"/>
    <cellStyle name="Migliaia 2 2 2 3 2" xfId="38070" xr:uid="{00000000-0005-0000-0000-000076760000}"/>
    <cellStyle name="Migliaia 2 2 2 4" xfId="23808" xr:uid="{00000000-0005-0000-0000-000077760000}"/>
    <cellStyle name="Migliaia 2 2 2 5" xfId="39025" xr:uid="{00000000-0005-0000-0000-000078760000}"/>
    <cellStyle name="Migliaia 2 2 2 6" xfId="39724" xr:uid="{00000000-0005-0000-0000-000079760000}"/>
    <cellStyle name="Migliaia 2 2 3" xfId="2436" xr:uid="{00000000-0005-0000-0000-00007A760000}"/>
    <cellStyle name="Migliaia 2 2 3 2" xfId="12069" xr:uid="{00000000-0005-0000-0000-00007B760000}"/>
    <cellStyle name="Migliaia 2 2 4" xfId="12658" xr:uid="{00000000-0005-0000-0000-00007C760000}"/>
    <cellStyle name="Migliaia 2 2 4 2" xfId="30583" xr:uid="{00000000-0005-0000-0000-00007D760000}"/>
    <cellStyle name="Migliaia 2 2 5" xfId="19798" xr:uid="{00000000-0005-0000-0000-00007E760000}"/>
    <cellStyle name="Migliaia 2 2 5 2" xfId="37605" xr:uid="{00000000-0005-0000-0000-00007F760000}"/>
    <cellStyle name="Migliaia 2 2 6" xfId="4237" xr:uid="{00000000-0005-0000-0000-000080760000}"/>
    <cellStyle name="Migliaia 2 2 6 2" xfId="23578" xr:uid="{00000000-0005-0000-0000-000081760000}"/>
    <cellStyle name="Migliaia 2 2 7" xfId="21759" xr:uid="{00000000-0005-0000-0000-000082760000}"/>
    <cellStyle name="Migliaia 2 2 8" xfId="38560" xr:uid="{00000000-0005-0000-0000-000083760000}"/>
    <cellStyle name="Migliaia 2 2 9" xfId="39482" xr:uid="{00000000-0005-0000-0000-000084760000}"/>
    <cellStyle name="Migliaia 2 3" xfId="438" xr:uid="{00000000-0005-0000-0000-000085760000}"/>
    <cellStyle name="Migliaia 2 3 10" xfId="39913" xr:uid="{00000000-0005-0000-0000-000086760000}"/>
    <cellStyle name="Migliaia 2 3 11" xfId="40399" xr:uid="{00000000-0005-0000-0000-000087760000}"/>
    <cellStyle name="Migliaia 2 3 2" xfId="1536" xr:uid="{00000000-0005-0000-0000-000088760000}"/>
    <cellStyle name="Migliaia 2 3 2 2" xfId="12850" xr:uid="{00000000-0005-0000-0000-000089760000}"/>
    <cellStyle name="Migliaia 2 3 2 2 2" xfId="30811" xr:uid="{00000000-0005-0000-0000-00008A760000}"/>
    <cellStyle name="Migliaia 2 3 2 3" xfId="20561" xr:uid="{00000000-0005-0000-0000-00008B760000}"/>
    <cellStyle name="Migliaia 2 3 2 3 2" xfId="38071" xr:uid="{00000000-0005-0000-0000-00008C760000}"/>
    <cellStyle name="Migliaia 2 3 2 4" xfId="23809" xr:uid="{00000000-0005-0000-0000-00008D760000}"/>
    <cellStyle name="Migliaia 2 3 2 5" xfId="39026" xr:uid="{00000000-0005-0000-0000-00008E760000}"/>
    <cellStyle name="Migliaia 2 3 2 6" xfId="39725" xr:uid="{00000000-0005-0000-0000-00008F760000}"/>
    <cellStyle name="Migliaia 2 3 3" xfId="2437" xr:uid="{00000000-0005-0000-0000-000090760000}"/>
    <cellStyle name="Migliaia 2 3 3 2" xfId="12070" xr:uid="{00000000-0005-0000-0000-000091760000}"/>
    <cellStyle name="Migliaia 2 3 4" xfId="12659" xr:uid="{00000000-0005-0000-0000-000092760000}"/>
    <cellStyle name="Migliaia 2 3 4 2" xfId="30584" xr:uid="{00000000-0005-0000-0000-000093760000}"/>
    <cellStyle name="Migliaia 2 3 5" xfId="19799" xr:uid="{00000000-0005-0000-0000-000094760000}"/>
    <cellStyle name="Migliaia 2 3 5 2" xfId="37606" xr:uid="{00000000-0005-0000-0000-000095760000}"/>
    <cellStyle name="Migliaia 2 3 6" xfId="4238" xr:uid="{00000000-0005-0000-0000-000096760000}"/>
    <cellStyle name="Migliaia 2 3 6 2" xfId="23579" xr:uid="{00000000-0005-0000-0000-000097760000}"/>
    <cellStyle name="Migliaia 2 3 7" xfId="21760" xr:uid="{00000000-0005-0000-0000-000098760000}"/>
    <cellStyle name="Migliaia 2 3 8" xfId="38561" xr:uid="{00000000-0005-0000-0000-000099760000}"/>
    <cellStyle name="Migliaia 2 3 9" xfId="39483" xr:uid="{00000000-0005-0000-0000-00009A760000}"/>
    <cellStyle name="Migliaia 2 4" xfId="439" xr:uid="{00000000-0005-0000-0000-00009B760000}"/>
    <cellStyle name="Migliaia 2 4 10" xfId="39914" xr:uid="{00000000-0005-0000-0000-00009C760000}"/>
    <cellStyle name="Migliaia 2 4 11" xfId="40400" xr:uid="{00000000-0005-0000-0000-00009D760000}"/>
    <cellStyle name="Migliaia 2 4 2" xfId="440" xr:uid="{00000000-0005-0000-0000-00009E760000}"/>
    <cellStyle name="Migliaia 2 4 2 10" xfId="40401" xr:uid="{00000000-0005-0000-0000-00009F760000}"/>
    <cellStyle name="Migliaia 2 4 2 2" xfId="12072" xr:uid="{00000000-0005-0000-0000-0000A0760000}"/>
    <cellStyle name="Migliaia 2 4 2 3" xfId="12661" xr:uid="{00000000-0005-0000-0000-0000A1760000}"/>
    <cellStyle name="Migliaia 2 4 2 3 2" xfId="30586" xr:uid="{00000000-0005-0000-0000-0000A2760000}"/>
    <cellStyle name="Migliaia 2 4 2 4" xfId="19801" xr:uid="{00000000-0005-0000-0000-0000A3760000}"/>
    <cellStyle name="Migliaia 2 4 2 4 2" xfId="37608" xr:uid="{00000000-0005-0000-0000-0000A4760000}"/>
    <cellStyle name="Migliaia 2 4 2 5" xfId="4240" xr:uid="{00000000-0005-0000-0000-0000A5760000}"/>
    <cellStyle name="Migliaia 2 4 2 5 2" xfId="23581" xr:uid="{00000000-0005-0000-0000-0000A6760000}"/>
    <cellStyle name="Migliaia 2 4 2 6" xfId="21762" xr:uid="{00000000-0005-0000-0000-0000A7760000}"/>
    <cellStyle name="Migliaia 2 4 2 7" xfId="38563" xr:uid="{00000000-0005-0000-0000-0000A8760000}"/>
    <cellStyle name="Migliaia 2 4 2 8" xfId="39485" xr:uid="{00000000-0005-0000-0000-0000A9760000}"/>
    <cellStyle name="Migliaia 2 4 2 9" xfId="39915" xr:uid="{00000000-0005-0000-0000-0000AA760000}"/>
    <cellStyle name="Migliaia 2 4 3" xfId="12071" xr:uid="{00000000-0005-0000-0000-0000AB760000}"/>
    <cellStyle name="Migliaia 2 4 3 2" xfId="20809" xr:uid="{00000000-0005-0000-0000-0000AC760000}"/>
    <cellStyle name="Migliaia 2 4 3 2 2" xfId="38126" xr:uid="{00000000-0005-0000-0000-0000AD760000}"/>
    <cellStyle name="Migliaia 2 4 3 2 3" xfId="39081" xr:uid="{00000000-0005-0000-0000-0000AE760000}"/>
    <cellStyle name="Migliaia 2 4 3 3" xfId="19802" xr:uid="{00000000-0005-0000-0000-0000AF760000}"/>
    <cellStyle name="Migliaia 2 4 3 3 2" xfId="37609" xr:uid="{00000000-0005-0000-0000-0000B0760000}"/>
    <cellStyle name="Migliaia 2 4 3 4" xfId="38564" xr:uid="{00000000-0005-0000-0000-0000B1760000}"/>
    <cellStyle name="Migliaia 2 4 4" xfId="12660" xr:uid="{00000000-0005-0000-0000-0000B2760000}"/>
    <cellStyle name="Migliaia 2 4 4 2" xfId="20808" xr:uid="{00000000-0005-0000-0000-0000B3760000}"/>
    <cellStyle name="Migliaia 2 4 4 2 2" xfId="38125" xr:uid="{00000000-0005-0000-0000-0000B4760000}"/>
    <cellStyle name="Migliaia 2 4 4 3" xfId="30585" xr:uid="{00000000-0005-0000-0000-0000B5760000}"/>
    <cellStyle name="Migliaia 2 4 4 4" xfId="39080" xr:uid="{00000000-0005-0000-0000-0000B6760000}"/>
    <cellStyle name="Migliaia 2 4 5" xfId="19800" xr:uid="{00000000-0005-0000-0000-0000B7760000}"/>
    <cellStyle name="Migliaia 2 4 5 2" xfId="37607" xr:uid="{00000000-0005-0000-0000-0000B8760000}"/>
    <cellStyle name="Migliaia 2 4 6" xfId="4239" xr:uid="{00000000-0005-0000-0000-0000B9760000}"/>
    <cellStyle name="Migliaia 2 4 6 2" xfId="23580" xr:uid="{00000000-0005-0000-0000-0000BA760000}"/>
    <cellStyle name="Migliaia 2 4 7" xfId="21761" xr:uid="{00000000-0005-0000-0000-0000BB760000}"/>
    <cellStyle name="Migliaia 2 4 8" xfId="38562" xr:uid="{00000000-0005-0000-0000-0000BC760000}"/>
    <cellStyle name="Migliaia 2 4 9" xfId="39484" xr:uid="{00000000-0005-0000-0000-0000BD760000}"/>
    <cellStyle name="Migliaia 2 5" xfId="441" xr:uid="{00000000-0005-0000-0000-0000BE760000}"/>
    <cellStyle name="Migliaia 2 5 10" xfId="2670" xr:uid="{00000000-0005-0000-0000-0000BF760000}"/>
    <cellStyle name="Migliaia 2 5 2" xfId="1881" xr:uid="{00000000-0005-0000-0000-0000C0760000}"/>
    <cellStyle name="Migliaia 2 5 2 2" xfId="20811" xr:uid="{00000000-0005-0000-0000-0000C1760000}"/>
    <cellStyle name="Migliaia 2 5 2 2 2" xfId="38128" xr:uid="{00000000-0005-0000-0000-0000C2760000}"/>
    <cellStyle name="Migliaia 2 5 2 2 3" xfId="39083" xr:uid="{00000000-0005-0000-0000-0000C3760000}"/>
    <cellStyle name="Migliaia 2 5 2 3" xfId="37611" xr:uid="{00000000-0005-0000-0000-0000C4760000}"/>
    <cellStyle name="Migliaia 2 5 2 4" xfId="38566" xr:uid="{00000000-0005-0000-0000-0000C5760000}"/>
    <cellStyle name="Migliaia 2 5 3" xfId="20810" xr:uid="{00000000-0005-0000-0000-0000C6760000}"/>
    <cellStyle name="Migliaia 2 5 3 2" xfId="38127" xr:uid="{00000000-0005-0000-0000-0000C7760000}"/>
    <cellStyle name="Migliaia 2 5 3 3" xfId="39082" xr:uid="{00000000-0005-0000-0000-0000C8760000}"/>
    <cellStyle name="Migliaia 2 5 4" xfId="19803" xr:uid="{00000000-0005-0000-0000-0000C9760000}"/>
    <cellStyle name="Migliaia 2 5 4 2" xfId="37610" xr:uid="{00000000-0005-0000-0000-0000CA760000}"/>
    <cellStyle name="Migliaia 2 5 5" xfId="12073" xr:uid="{00000000-0005-0000-0000-0000CB760000}"/>
    <cellStyle name="Migliaia 2 5 6" xfId="21763" xr:uid="{00000000-0005-0000-0000-0000CC760000}"/>
    <cellStyle name="Migliaia 2 5 7" xfId="38565" xr:uid="{00000000-0005-0000-0000-0000CD760000}"/>
    <cellStyle name="Migliaia 2 5 8" xfId="39916" xr:uid="{00000000-0005-0000-0000-0000CE760000}"/>
    <cellStyle name="Migliaia 2 5 9" xfId="40402" xr:uid="{00000000-0005-0000-0000-0000CF760000}"/>
    <cellStyle name="Migliaia 2 6" xfId="442" xr:uid="{00000000-0005-0000-0000-0000D0760000}"/>
    <cellStyle name="Migliaia 2 6 2" xfId="19804" xr:uid="{00000000-0005-0000-0000-0000D1760000}"/>
    <cellStyle name="Migliaia 2 6 2 2" xfId="37612" xr:uid="{00000000-0005-0000-0000-0000D2760000}"/>
    <cellStyle name="Migliaia 2 6 3" xfId="12074" xr:uid="{00000000-0005-0000-0000-0000D3760000}"/>
    <cellStyle name="Migliaia 2 6 4" xfId="21764" xr:uid="{00000000-0005-0000-0000-0000D4760000}"/>
    <cellStyle name="Migliaia 2 6 5" xfId="38567" xr:uid="{00000000-0005-0000-0000-0000D5760000}"/>
    <cellStyle name="Migliaia 2 6 6" xfId="39917" xr:uid="{00000000-0005-0000-0000-0000D6760000}"/>
    <cellStyle name="Migliaia 2 6 7" xfId="40403" xr:uid="{00000000-0005-0000-0000-0000D7760000}"/>
    <cellStyle name="Migliaia 2 7" xfId="1882" xr:uid="{00000000-0005-0000-0000-0000D8760000}"/>
    <cellStyle name="Migliaia 2 7 2" xfId="12068" xr:uid="{00000000-0005-0000-0000-0000D9760000}"/>
    <cellStyle name="Migliaia 2 7 3" xfId="21765" xr:uid="{00000000-0005-0000-0000-0000DA760000}"/>
    <cellStyle name="Migliaia 2 7 4" xfId="39918" xr:uid="{00000000-0005-0000-0000-0000DB760000}"/>
    <cellStyle name="Migliaia 2 7 5" xfId="40404" xr:uid="{00000000-0005-0000-0000-0000DC760000}"/>
    <cellStyle name="Migliaia 2 8" xfId="2435" xr:uid="{00000000-0005-0000-0000-0000DD760000}"/>
    <cellStyle name="Migliaia 2 8 2" xfId="30582" xr:uid="{00000000-0005-0000-0000-0000DE760000}"/>
    <cellStyle name="Migliaia 2 9" xfId="19797" xr:uid="{00000000-0005-0000-0000-0000DF760000}"/>
    <cellStyle name="Migliaia 2 9 2" xfId="37604" xr:uid="{00000000-0005-0000-0000-0000E0760000}"/>
    <cellStyle name="Migliaia 2_Domestico_reg&amp;naz" xfId="443" xr:uid="{00000000-0005-0000-0000-0000E1760000}"/>
    <cellStyle name="Migliaia 20" xfId="444" xr:uid="{00000000-0005-0000-0000-0000E2760000}"/>
    <cellStyle name="Migliaia 20 10" xfId="21766" xr:uid="{00000000-0005-0000-0000-0000E3760000}"/>
    <cellStyle name="Migliaia 20 11" xfId="38568" xr:uid="{00000000-0005-0000-0000-0000E4760000}"/>
    <cellStyle name="Migliaia 20 12" xfId="39486" xr:uid="{00000000-0005-0000-0000-0000E5760000}"/>
    <cellStyle name="Migliaia 20 13" xfId="39919" xr:uid="{00000000-0005-0000-0000-0000E6760000}"/>
    <cellStyle name="Migliaia 20 14" xfId="40405" xr:uid="{00000000-0005-0000-0000-0000E7760000}"/>
    <cellStyle name="Migliaia 20 2" xfId="445" xr:uid="{00000000-0005-0000-0000-0000E8760000}"/>
    <cellStyle name="Migliaia 20 2 10" xfId="39920" xr:uid="{00000000-0005-0000-0000-0000E9760000}"/>
    <cellStyle name="Migliaia 20 2 11" xfId="40406" xr:uid="{00000000-0005-0000-0000-0000EA760000}"/>
    <cellStyle name="Migliaia 20 2 2" xfId="1883" xr:uid="{00000000-0005-0000-0000-0000EB760000}"/>
    <cellStyle name="Migliaia 20 2 2 2" xfId="12851" xr:uid="{00000000-0005-0000-0000-0000EC760000}"/>
    <cellStyle name="Migliaia 20 2 2 2 2" xfId="30812" xr:uid="{00000000-0005-0000-0000-0000ED760000}"/>
    <cellStyle name="Migliaia 20 2 2 3" xfId="20812" xr:uid="{00000000-0005-0000-0000-0000EE760000}"/>
    <cellStyle name="Migliaia 20 2 2 3 2" xfId="38129" xr:uid="{00000000-0005-0000-0000-0000EF760000}"/>
    <cellStyle name="Migliaia 20 2 2 4" xfId="23810" xr:uid="{00000000-0005-0000-0000-0000F0760000}"/>
    <cellStyle name="Migliaia 20 2 2 5" xfId="39084" xr:uid="{00000000-0005-0000-0000-0000F1760000}"/>
    <cellStyle name="Migliaia 20 2 2 6" xfId="39726" xr:uid="{00000000-0005-0000-0000-0000F2760000}"/>
    <cellStyle name="Migliaia 20 2 3" xfId="12076" xr:uid="{00000000-0005-0000-0000-0000F3760000}"/>
    <cellStyle name="Migliaia 20 2 4" xfId="12662" xr:uid="{00000000-0005-0000-0000-0000F4760000}"/>
    <cellStyle name="Migliaia 20 2 4 2" xfId="30588" xr:uid="{00000000-0005-0000-0000-0000F5760000}"/>
    <cellStyle name="Migliaia 20 2 5" xfId="19806" xr:uid="{00000000-0005-0000-0000-0000F6760000}"/>
    <cellStyle name="Migliaia 20 2 5 2" xfId="37614" xr:uid="{00000000-0005-0000-0000-0000F7760000}"/>
    <cellStyle name="Migliaia 20 2 6" xfId="4242" xr:uid="{00000000-0005-0000-0000-0000F8760000}"/>
    <cellStyle name="Migliaia 20 2 6 2" xfId="23583" xr:uid="{00000000-0005-0000-0000-0000F9760000}"/>
    <cellStyle name="Migliaia 20 2 7" xfId="21767" xr:uid="{00000000-0005-0000-0000-0000FA760000}"/>
    <cellStyle name="Migliaia 20 2 8" xfId="38569" xr:uid="{00000000-0005-0000-0000-0000FB760000}"/>
    <cellStyle name="Migliaia 20 2 9" xfId="39487" xr:uid="{00000000-0005-0000-0000-0000FC760000}"/>
    <cellStyle name="Migliaia 20 3" xfId="446" xr:uid="{00000000-0005-0000-0000-0000FD760000}"/>
    <cellStyle name="Migliaia 20 3 10" xfId="39921" xr:uid="{00000000-0005-0000-0000-0000FE760000}"/>
    <cellStyle name="Migliaia 20 3 11" xfId="40407" xr:uid="{00000000-0005-0000-0000-0000FF760000}"/>
    <cellStyle name="Migliaia 20 3 2" xfId="447" xr:uid="{00000000-0005-0000-0000-000000770000}"/>
    <cellStyle name="Migliaia 20 3 2 10" xfId="40408" xr:uid="{00000000-0005-0000-0000-000001770000}"/>
    <cellStyle name="Migliaia 20 3 2 2" xfId="12078" xr:uid="{00000000-0005-0000-0000-000002770000}"/>
    <cellStyle name="Migliaia 20 3 2 3" xfId="12664" xr:uid="{00000000-0005-0000-0000-000003770000}"/>
    <cellStyle name="Migliaia 20 3 2 3 2" xfId="30590" xr:uid="{00000000-0005-0000-0000-000004770000}"/>
    <cellStyle name="Migliaia 20 3 2 4" xfId="19808" xr:uid="{00000000-0005-0000-0000-000005770000}"/>
    <cellStyle name="Migliaia 20 3 2 4 2" xfId="37616" xr:uid="{00000000-0005-0000-0000-000006770000}"/>
    <cellStyle name="Migliaia 20 3 2 5" xfId="4244" xr:uid="{00000000-0005-0000-0000-000007770000}"/>
    <cellStyle name="Migliaia 20 3 2 5 2" xfId="23585" xr:uid="{00000000-0005-0000-0000-000008770000}"/>
    <cellStyle name="Migliaia 20 3 2 6" xfId="21769" xr:uid="{00000000-0005-0000-0000-000009770000}"/>
    <cellStyle name="Migliaia 20 3 2 7" xfId="38571" xr:uid="{00000000-0005-0000-0000-00000A770000}"/>
    <cellStyle name="Migliaia 20 3 2 8" xfId="39489" xr:uid="{00000000-0005-0000-0000-00000B770000}"/>
    <cellStyle name="Migliaia 20 3 2 9" xfId="39922" xr:uid="{00000000-0005-0000-0000-00000C770000}"/>
    <cellStyle name="Migliaia 20 3 3" xfId="12077" xr:uid="{00000000-0005-0000-0000-00000D770000}"/>
    <cellStyle name="Migliaia 20 3 3 2" xfId="20814" xr:uid="{00000000-0005-0000-0000-00000E770000}"/>
    <cellStyle name="Migliaia 20 3 3 2 2" xfId="38131" xr:uid="{00000000-0005-0000-0000-00000F770000}"/>
    <cellStyle name="Migliaia 20 3 3 2 3" xfId="39086" xr:uid="{00000000-0005-0000-0000-000010770000}"/>
    <cellStyle name="Migliaia 20 3 3 3" xfId="19809" xr:uid="{00000000-0005-0000-0000-000011770000}"/>
    <cellStyle name="Migliaia 20 3 3 3 2" xfId="37617" xr:uid="{00000000-0005-0000-0000-000012770000}"/>
    <cellStyle name="Migliaia 20 3 3 4" xfId="38572" xr:uid="{00000000-0005-0000-0000-000013770000}"/>
    <cellStyle name="Migliaia 20 3 4" xfId="12663" xr:uid="{00000000-0005-0000-0000-000014770000}"/>
    <cellStyle name="Migliaia 20 3 4 2" xfId="20813" xr:uid="{00000000-0005-0000-0000-000015770000}"/>
    <cellStyle name="Migliaia 20 3 4 2 2" xfId="38130" xr:uid="{00000000-0005-0000-0000-000016770000}"/>
    <cellStyle name="Migliaia 20 3 4 3" xfId="30589" xr:uid="{00000000-0005-0000-0000-000017770000}"/>
    <cellStyle name="Migliaia 20 3 4 4" xfId="39085" xr:uid="{00000000-0005-0000-0000-000018770000}"/>
    <cellStyle name="Migliaia 20 3 5" xfId="19807" xr:uid="{00000000-0005-0000-0000-000019770000}"/>
    <cellStyle name="Migliaia 20 3 5 2" xfId="37615" xr:uid="{00000000-0005-0000-0000-00001A770000}"/>
    <cellStyle name="Migliaia 20 3 6" xfId="4243" xr:uid="{00000000-0005-0000-0000-00001B770000}"/>
    <cellStyle name="Migliaia 20 3 6 2" xfId="23584" xr:uid="{00000000-0005-0000-0000-00001C770000}"/>
    <cellStyle name="Migliaia 20 3 7" xfId="21768" xr:uid="{00000000-0005-0000-0000-00001D770000}"/>
    <cellStyle name="Migliaia 20 3 8" xfId="38570" xr:uid="{00000000-0005-0000-0000-00001E770000}"/>
    <cellStyle name="Migliaia 20 3 9" xfId="39488" xr:uid="{00000000-0005-0000-0000-00001F770000}"/>
    <cellStyle name="Migliaia 20 4" xfId="448" xr:uid="{00000000-0005-0000-0000-000020770000}"/>
    <cellStyle name="Migliaia 20 4 10" xfId="2671" xr:uid="{00000000-0005-0000-0000-000021770000}"/>
    <cellStyle name="Migliaia 20 4 2" xfId="1884" xr:uid="{00000000-0005-0000-0000-000022770000}"/>
    <cellStyle name="Migliaia 20 4 2 2" xfId="20816" xr:uid="{00000000-0005-0000-0000-000023770000}"/>
    <cellStyle name="Migliaia 20 4 2 2 2" xfId="38133" xr:uid="{00000000-0005-0000-0000-000024770000}"/>
    <cellStyle name="Migliaia 20 4 2 2 3" xfId="39088" xr:uid="{00000000-0005-0000-0000-000025770000}"/>
    <cellStyle name="Migliaia 20 4 2 3" xfId="37619" xr:uid="{00000000-0005-0000-0000-000026770000}"/>
    <cellStyle name="Migliaia 20 4 2 4" xfId="38574" xr:uid="{00000000-0005-0000-0000-000027770000}"/>
    <cellStyle name="Migliaia 20 4 3" xfId="20815" xr:uid="{00000000-0005-0000-0000-000028770000}"/>
    <cellStyle name="Migliaia 20 4 3 2" xfId="38132" xr:uid="{00000000-0005-0000-0000-000029770000}"/>
    <cellStyle name="Migliaia 20 4 3 3" xfId="39087" xr:uid="{00000000-0005-0000-0000-00002A770000}"/>
    <cellStyle name="Migliaia 20 4 4" xfId="19810" xr:uid="{00000000-0005-0000-0000-00002B770000}"/>
    <cellStyle name="Migliaia 20 4 4 2" xfId="37618" xr:uid="{00000000-0005-0000-0000-00002C770000}"/>
    <cellStyle name="Migliaia 20 4 5" xfId="12079" xr:uid="{00000000-0005-0000-0000-00002D770000}"/>
    <cellStyle name="Migliaia 20 4 6" xfId="21770" xr:uid="{00000000-0005-0000-0000-00002E770000}"/>
    <cellStyle name="Migliaia 20 4 7" xfId="38573" xr:uid="{00000000-0005-0000-0000-00002F770000}"/>
    <cellStyle name="Migliaia 20 4 8" xfId="39923" xr:uid="{00000000-0005-0000-0000-000030770000}"/>
    <cellStyle name="Migliaia 20 4 9" xfId="40409" xr:uid="{00000000-0005-0000-0000-000031770000}"/>
    <cellStyle name="Migliaia 20 5" xfId="449" xr:uid="{00000000-0005-0000-0000-000032770000}"/>
    <cellStyle name="Migliaia 20 5 2" xfId="19811" xr:uid="{00000000-0005-0000-0000-000033770000}"/>
    <cellStyle name="Migliaia 20 5 2 2" xfId="37620" xr:uid="{00000000-0005-0000-0000-000034770000}"/>
    <cellStyle name="Migliaia 20 5 3" xfId="12080" xr:uid="{00000000-0005-0000-0000-000035770000}"/>
    <cellStyle name="Migliaia 20 5 4" xfId="21771" xr:uid="{00000000-0005-0000-0000-000036770000}"/>
    <cellStyle name="Migliaia 20 5 5" xfId="38575" xr:uid="{00000000-0005-0000-0000-000037770000}"/>
    <cellStyle name="Migliaia 20 5 6" xfId="39924" xr:uid="{00000000-0005-0000-0000-000038770000}"/>
    <cellStyle name="Migliaia 20 5 7" xfId="40410" xr:uid="{00000000-0005-0000-0000-000039770000}"/>
    <cellStyle name="Migliaia 20 6" xfId="1885" xr:uid="{00000000-0005-0000-0000-00003A770000}"/>
    <cellStyle name="Migliaia 20 6 2" xfId="12075" xr:uid="{00000000-0005-0000-0000-00003B770000}"/>
    <cellStyle name="Migliaia 20 6 3" xfId="21772" xr:uid="{00000000-0005-0000-0000-00003C770000}"/>
    <cellStyle name="Migliaia 20 6 4" xfId="39925" xr:uid="{00000000-0005-0000-0000-00003D770000}"/>
    <cellStyle name="Migliaia 20 6 5" xfId="40411" xr:uid="{00000000-0005-0000-0000-00003E770000}"/>
    <cellStyle name="Migliaia 20 7" xfId="2438" xr:uid="{00000000-0005-0000-0000-00003F770000}"/>
    <cellStyle name="Migliaia 20 7 2" xfId="30587" xr:uid="{00000000-0005-0000-0000-000040770000}"/>
    <cellStyle name="Migliaia 20 8" xfId="19805" xr:uid="{00000000-0005-0000-0000-000041770000}"/>
    <cellStyle name="Migliaia 20 8 2" xfId="37613" xr:uid="{00000000-0005-0000-0000-000042770000}"/>
    <cellStyle name="Migliaia 20 9" xfId="4241" xr:uid="{00000000-0005-0000-0000-000043770000}"/>
    <cellStyle name="Migliaia 20 9 2" xfId="23582" xr:uid="{00000000-0005-0000-0000-000044770000}"/>
    <cellStyle name="Migliaia 21" xfId="450" xr:uid="{00000000-0005-0000-0000-000045770000}"/>
    <cellStyle name="Migliaia 21 10" xfId="21773" xr:uid="{00000000-0005-0000-0000-000046770000}"/>
    <cellStyle name="Migliaia 21 11" xfId="38576" xr:uid="{00000000-0005-0000-0000-000047770000}"/>
    <cellStyle name="Migliaia 21 12" xfId="39490" xr:uid="{00000000-0005-0000-0000-000048770000}"/>
    <cellStyle name="Migliaia 21 13" xfId="39926" xr:uid="{00000000-0005-0000-0000-000049770000}"/>
    <cellStyle name="Migliaia 21 14" xfId="40412" xr:uid="{00000000-0005-0000-0000-00004A770000}"/>
    <cellStyle name="Migliaia 21 2" xfId="451" xr:uid="{00000000-0005-0000-0000-00004B770000}"/>
    <cellStyle name="Migliaia 21 2 10" xfId="39927" xr:uid="{00000000-0005-0000-0000-00004C770000}"/>
    <cellStyle name="Migliaia 21 2 11" xfId="40413" xr:uid="{00000000-0005-0000-0000-00004D770000}"/>
    <cellStyle name="Migliaia 21 2 2" xfId="1886" xr:uid="{00000000-0005-0000-0000-00004E770000}"/>
    <cellStyle name="Migliaia 21 2 2 2" xfId="12852" xr:uid="{00000000-0005-0000-0000-00004F770000}"/>
    <cellStyle name="Migliaia 21 2 2 2 2" xfId="30813" xr:uid="{00000000-0005-0000-0000-000050770000}"/>
    <cellStyle name="Migliaia 21 2 2 3" xfId="20817" xr:uid="{00000000-0005-0000-0000-000051770000}"/>
    <cellStyle name="Migliaia 21 2 2 3 2" xfId="38134" xr:uid="{00000000-0005-0000-0000-000052770000}"/>
    <cellStyle name="Migliaia 21 2 2 4" xfId="23811" xr:uid="{00000000-0005-0000-0000-000053770000}"/>
    <cellStyle name="Migliaia 21 2 2 5" xfId="39089" xr:uid="{00000000-0005-0000-0000-000054770000}"/>
    <cellStyle name="Migliaia 21 2 2 6" xfId="39727" xr:uid="{00000000-0005-0000-0000-000055770000}"/>
    <cellStyle name="Migliaia 21 2 3" xfId="12082" xr:uid="{00000000-0005-0000-0000-000056770000}"/>
    <cellStyle name="Migliaia 21 2 4" xfId="12665" xr:uid="{00000000-0005-0000-0000-000057770000}"/>
    <cellStyle name="Migliaia 21 2 4 2" xfId="30592" xr:uid="{00000000-0005-0000-0000-000058770000}"/>
    <cellStyle name="Migliaia 21 2 5" xfId="19813" xr:uid="{00000000-0005-0000-0000-000059770000}"/>
    <cellStyle name="Migliaia 21 2 5 2" xfId="37622" xr:uid="{00000000-0005-0000-0000-00005A770000}"/>
    <cellStyle name="Migliaia 21 2 6" xfId="4246" xr:uid="{00000000-0005-0000-0000-00005B770000}"/>
    <cellStyle name="Migliaia 21 2 6 2" xfId="23587" xr:uid="{00000000-0005-0000-0000-00005C770000}"/>
    <cellStyle name="Migliaia 21 2 7" xfId="21774" xr:uid="{00000000-0005-0000-0000-00005D770000}"/>
    <cellStyle name="Migliaia 21 2 8" xfId="38577" xr:uid="{00000000-0005-0000-0000-00005E770000}"/>
    <cellStyle name="Migliaia 21 2 9" xfId="39491" xr:uid="{00000000-0005-0000-0000-00005F770000}"/>
    <cellStyle name="Migliaia 21 3" xfId="452" xr:uid="{00000000-0005-0000-0000-000060770000}"/>
    <cellStyle name="Migliaia 21 3 10" xfId="39928" xr:uid="{00000000-0005-0000-0000-000061770000}"/>
    <cellStyle name="Migliaia 21 3 11" xfId="40414" xr:uid="{00000000-0005-0000-0000-000062770000}"/>
    <cellStyle name="Migliaia 21 3 2" xfId="453" xr:uid="{00000000-0005-0000-0000-000063770000}"/>
    <cellStyle name="Migliaia 21 3 2 10" xfId="40415" xr:uid="{00000000-0005-0000-0000-000064770000}"/>
    <cellStyle name="Migliaia 21 3 2 2" xfId="12084" xr:uid="{00000000-0005-0000-0000-000065770000}"/>
    <cellStyle name="Migliaia 21 3 2 3" xfId="12667" xr:uid="{00000000-0005-0000-0000-000066770000}"/>
    <cellStyle name="Migliaia 21 3 2 3 2" xfId="30594" xr:uid="{00000000-0005-0000-0000-000067770000}"/>
    <cellStyle name="Migliaia 21 3 2 4" xfId="19815" xr:uid="{00000000-0005-0000-0000-000068770000}"/>
    <cellStyle name="Migliaia 21 3 2 4 2" xfId="37624" xr:uid="{00000000-0005-0000-0000-000069770000}"/>
    <cellStyle name="Migliaia 21 3 2 5" xfId="4248" xr:uid="{00000000-0005-0000-0000-00006A770000}"/>
    <cellStyle name="Migliaia 21 3 2 5 2" xfId="23589" xr:uid="{00000000-0005-0000-0000-00006B770000}"/>
    <cellStyle name="Migliaia 21 3 2 6" xfId="21776" xr:uid="{00000000-0005-0000-0000-00006C770000}"/>
    <cellStyle name="Migliaia 21 3 2 7" xfId="38579" xr:uid="{00000000-0005-0000-0000-00006D770000}"/>
    <cellStyle name="Migliaia 21 3 2 8" xfId="39493" xr:uid="{00000000-0005-0000-0000-00006E770000}"/>
    <cellStyle name="Migliaia 21 3 2 9" xfId="39929" xr:uid="{00000000-0005-0000-0000-00006F770000}"/>
    <cellStyle name="Migliaia 21 3 3" xfId="12083" xr:uid="{00000000-0005-0000-0000-000070770000}"/>
    <cellStyle name="Migliaia 21 3 3 2" xfId="20819" xr:uid="{00000000-0005-0000-0000-000071770000}"/>
    <cellStyle name="Migliaia 21 3 3 2 2" xfId="38136" xr:uid="{00000000-0005-0000-0000-000072770000}"/>
    <cellStyle name="Migliaia 21 3 3 2 3" xfId="39091" xr:uid="{00000000-0005-0000-0000-000073770000}"/>
    <cellStyle name="Migliaia 21 3 3 3" xfId="19816" xr:uid="{00000000-0005-0000-0000-000074770000}"/>
    <cellStyle name="Migliaia 21 3 3 3 2" xfId="37625" xr:uid="{00000000-0005-0000-0000-000075770000}"/>
    <cellStyle name="Migliaia 21 3 3 4" xfId="38580" xr:uid="{00000000-0005-0000-0000-000076770000}"/>
    <cellStyle name="Migliaia 21 3 4" xfId="12666" xr:uid="{00000000-0005-0000-0000-000077770000}"/>
    <cellStyle name="Migliaia 21 3 4 2" xfId="20818" xr:uid="{00000000-0005-0000-0000-000078770000}"/>
    <cellStyle name="Migliaia 21 3 4 2 2" xfId="38135" xr:uid="{00000000-0005-0000-0000-000079770000}"/>
    <cellStyle name="Migliaia 21 3 4 3" xfId="30593" xr:uid="{00000000-0005-0000-0000-00007A770000}"/>
    <cellStyle name="Migliaia 21 3 4 4" xfId="39090" xr:uid="{00000000-0005-0000-0000-00007B770000}"/>
    <cellStyle name="Migliaia 21 3 5" xfId="19814" xr:uid="{00000000-0005-0000-0000-00007C770000}"/>
    <cellStyle name="Migliaia 21 3 5 2" xfId="37623" xr:uid="{00000000-0005-0000-0000-00007D770000}"/>
    <cellStyle name="Migliaia 21 3 6" xfId="4247" xr:uid="{00000000-0005-0000-0000-00007E770000}"/>
    <cellStyle name="Migliaia 21 3 6 2" xfId="23588" xr:uid="{00000000-0005-0000-0000-00007F770000}"/>
    <cellStyle name="Migliaia 21 3 7" xfId="21775" xr:uid="{00000000-0005-0000-0000-000080770000}"/>
    <cellStyle name="Migliaia 21 3 8" xfId="38578" xr:uid="{00000000-0005-0000-0000-000081770000}"/>
    <cellStyle name="Migliaia 21 3 9" xfId="39492" xr:uid="{00000000-0005-0000-0000-000082770000}"/>
    <cellStyle name="Migliaia 21 4" xfId="454" xr:uid="{00000000-0005-0000-0000-000083770000}"/>
    <cellStyle name="Migliaia 21 4 10" xfId="2672" xr:uid="{00000000-0005-0000-0000-000084770000}"/>
    <cellStyle name="Migliaia 21 4 2" xfId="1887" xr:uid="{00000000-0005-0000-0000-000085770000}"/>
    <cellStyle name="Migliaia 21 4 2 2" xfId="20821" xr:uid="{00000000-0005-0000-0000-000086770000}"/>
    <cellStyle name="Migliaia 21 4 2 2 2" xfId="38138" xr:uid="{00000000-0005-0000-0000-000087770000}"/>
    <cellStyle name="Migliaia 21 4 2 2 3" xfId="39093" xr:uid="{00000000-0005-0000-0000-000088770000}"/>
    <cellStyle name="Migliaia 21 4 2 3" xfId="37627" xr:uid="{00000000-0005-0000-0000-000089770000}"/>
    <cellStyle name="Migliaia 21 4 2 4" xfId="38582" xr:uid="{00000000-0005-0000-0000-00008A770000}"/>
    <cellStyle name="Migliaia 21 4 3" xfId="20820" xr:uid="{00000000-0005-0000-0000-00008B770000}"/>
    <cellStyle name="Migliaia 21 4 3 2" xfId="38137" xr:uid="{00000000-0005-0000-0000-00008C770000}"/>
    <cellStyle name="Migliaia 21 4 3 3" xfId="39092" xr:uid="{00000000-0005-0000-0000-00008D770000}"/>
    <cellStyle name="Migliaia 21 4 4" xfId="19817" xr:uid="{00000000-0005-0000-0000-00008E770000}"/>
    <cellStyle name="Migliaia 21 4 4 2" xfId="37626" xr:uid="{00000000-0005-0000-0000-00008F770000}"/>
    <cellStyle name="Migliaia 21 4 5" xfId="12085" xr:uid="{00000000-0005-0000-0000-000090770000}"/>
    <cellStyle name="Migliaia 21 4 6" xfId="21777" xr:uid="{00000000-0005-0000-0000-000091770000}"/>
    <cellStyle name="Migliaia 21 4 7" xfId="38581" xr:uid="{00000000-0005-0000-0000-000092770000}"/>
    <cellStyle name="Migliaia 21 4 8" xfId="39930" xr:uid="{00000000-0005-0000-0000-000093770000}"/>
    <cellStyle name="Migliaia 21 4 9" xfId="40416" xr:uid="{00000000-0005-0000-0000-000094770000}"/>
    <cellStyle name="Migliaia 21 5" xfId="455" xr:uid="{00000000-0005-0000-0000-000095770000}"/>
    <cellStyle name="Migliaia 21 5 2" xfId="19818" xr:uid="{00000000-0005-0000-0000-000096770000}"/>
    <cellStyle name="Migliaia 21 5 2 2" xfId="37628" xr:uid="{00000000-0005-0000-0000-000097770000}"/>
    <cellStyle name="Migliaia 21 5 3" xfId="12086" xr:uid="{00000000-0005-0000-0000-000098770000}"/>
    <cellStyle name="Migliaia 21 5 4" xfId="21778" xr:uid="{00000000-0005-0000-0000-000099770000}"/>
    <cellStyle name="Migliaia 21 5 5" xfId="38583" xr:uid="{00000000-0005-0000-0000-00009A770000}"/>
    <cellStyle name="Migliaia 21 5 6" xfId="39931" xr:uid="{00000000-0005-0000-0000-00009B770000}"/>
    <cellStyle name="Migliaia 21 5 7" xfId="40417" xr:uid="{00000000-0005-0000-0000-00009C770000}"/>
    <cellStyle name="Migliaia 21 6" xfId="1888" xr:uid="{00000000-0005-0000-0000-00009D770000}"/>
    <cellStyle name="Migliaia 21 6 2" xfId="12081" xr:uid="{00000000-0005-0000-0000-00009E770000}"/>
    <cellStyle name="Migliaia 21 6 3" xfId="21779" xr:uid="{00000000-0005-0000-0000-00009F770000}"/>
    <cellStyle name="Migliaia 21 6 4" xfId="39932" xr:uid="{00000000-0005-0000-0000-0000A0770000}"/>
    <cellStyle name="Migliaia 21 6 5" xfId="40418" xr:uid="{00000000-0005-0000-0000-0000A1770000}"/>
    <cellStyle name="Migliaia 21 7" xfId="2439" xr:uid="{00000000-0005-0000-0000-0000A2770000}"/>
    <cellStyle name="Migliaia 21 7 2" xfId="30591" xr:uid="{00000000-0005-0000-0000-0000A3770000}"/>
    <cellStyle name="Migliaia 21 8" xfId="19812" xr:uid="{00000000-0005-0000-0000-0000A4770000}"/>
    <cellStyle name="Migliaia 21 8 2" xfId="37621" xr:uid="{00000000-0005-0000-0000-0000A5770000}"/>
    <cellStyle name="Migliaia 21 9" xfId="4245" xr:uid="{00000000-0005-0000-0000-0000A6770000}"/>
    <cellStyle name="Migliaia 21 9 2" xfId="23586" xr:uid="{00000000-0005-0000-0000-0000A7770000}"/>
    <cellStyle name="Migliaia 22" xfId="456" xr:uid="{00000000-0005-0000-0000-0000A8770000}"/>
    <cellStyle name="Migliaia 22 10" xfId="21780" xr:uid="{00000000-0005-0000-0000-0000A9770000}"/>
    <cellStyle name="Migliaia 22 11" xfId="38584" xr:uid="{00000000-0005-0000-0000-0000AA770000}"/>
    <cellStyle name="Migliaia 22 12" xfId="39494" xr:uid="{00000000-0005-0000-0000-0000AB770000}"/>
    <cellStyle name="Migliaia 22 13" xfId="39933" xr:uid="{00000000-0005-0000-0000-0000AC770000}"/>
    <cellStyle name="Migliaia 22 14" xfId="40419" xr:uid="{00000000-0005-0000-0000-0000AD770000}"/>
    <cellStyle name="Migliaia 22 2" xfId="457" xr:uid="{00000000-0005-0000-0000-0000AE770000}"/>
    <cellStyle name="Migliaia 22 2 10" xfId="39934" xr:uid="{00000000-0005-0000-0000-0000AF770000}"/>
    <cellStyle name="Migliaia 22 2 11" xfId="40420" xr:uid="{00000000-0005-0000-0000-0000B0770000}"/>
    <cellStyle name="Migliaia 22 2 2" xfId="1889" xr:uid="{00000000-0005-0000-0000-0000B1770000}"/>
    <cellStyle name="Migliaia 22 2 2 2" xfId="12853" xr:uid="{00000000-0005-0000-0000-0000B2770000}"/>
    <cellStyle name="Migliaia 22 2 2 2 2" xfId="30814" xr:uid="{00000000-0005-0000-0000-0000B3770000}"/>
    <cellStyle name="Migliaia 22 2 2 3" xfId="20822" xr:uid="{00000000-0005-0000-0000-0000B4770000}"/>
    <cellStyle name="Migliaia 22 2 2 3 2" xfId="38139" xr:uid="{00000000-0005-0000-0000-0000B5770000}"/>
    <cellStyle name="Migliaia 22 2 2 4" xfId="23812" xr:uid="{00000000-0005-0000-0000-0000B6770000}"/>
    <cellStyle name="Migliaia 22 2 2 5" xfId="39094" xr:uid="{00000000-0005-0000-0000-0000B7770000}"/>
    <cellStyle name="Migliaia 22 2 2 6" xfId="39728" xr:uid="{00000000-0005-0000-0000-0000B8770000}"/>
    <cellStyle name="Migliaia 22 2 3" xfId="12088" xr:uid="{00000000-0005-0000-0000-0000B9770000}"/>
    <cellStyle name="Migliaia 22 2 4" xfId="12668" xr:uid="{00000000-0005-0000-0000-0000BA770000}"/>
    <cellStyle name="Migliaia 22 2 4 2" xfId="30596" xr:uid="{00000000-0005-0000-0000-0000BB770000}"/>
    <cellStyle name="Migliaia 22 2 5" xfId="19820" xr:uid="{00000000-0005-0000-0000-0000BC770000}"/>
    <cellStyle name="Migliaia 22 2 5 2" xfId="37630" xr:uid="{00000000-0005-0000-0000-0000BD770000}"/>
    <cellStyle name="Migliaia 22 2 6" xfId="4250" xr:uid="{00000000-0005-0000-0000-0000BE770000}"/>
    <cellStyle name="Migliaia 22 2 6 2" xfId="23591" xr:uid="{00000000-0005-0000-0000-0000BF770000}"/>
    <cellStyle name="Migliaia 22 2 7" xfId="21781" xr:uid="{00000000-0005-0000-0000-0000C0770000}"/>
    <cellStyle name="Migliaia 22 2 8" xfId="38585" xr:uid="{00000000-0005-0000-0000-0000C1770000}"/>
    <cellStyle name="Migliaia 22 2 9" xfId="39495" xr:uid="{00000000-0005-0000-0000-0000C2770000}"/>
    <cellStyle name="Migliaia 22 3" xfId="458" xr:uid="{00000000-0005-0000-0000-0000C3770000}"/>
    <cellStyle name="Migliaia 22 3 10" xfId="39935" xr:uid="{00000000-0005-0000-0000-0000C4770000}"/>
    <cellStyle name="Migliaia 22 3 11" xfId="40421" xr:uid="{00000000-0005-0000-0000-0000C5770000}"/>
    <cellStyle name="Migliaia 22 3 2" xfId="459" xr:uid="{00000000-0005-0000-0000-0000C6770000}"/>
    <cellStyle name="Migliaia 22 3 2 10" xfId="40422" xr:uid="{00000000-0005-0000-0000-0000C7770000}"/>
    <cellStyle name="Migliaia 22 3 2 2" xfId="12090" xr:uid="{00000000-0005-0000-0000-0000C8770000}"/>
    <cellStyle name="Migliaia 22 3 2 3" xfId="12670" xr:uid="{00000000-0005-0000-0000-0000C9770000}"/>
    <cellStyle name="Migliaia 22 3 2 3 2" xfId="30598" xr:uid="{00000000-0005-0000-0000-0000CA770000}"/>
    <cellStyle name="Migliaia 22 3 2 4" xfId="19822" xr:uid="{00000000-0005-0000-0000-0000CB770000}"/>
    <cellStyle name="Migliaia 22 3 2 4 2" xfId="37632" xr:uid="{00000000-0005-0000-0000-0000CC770000}"/>
    <cellStyle name="Migliaia 22 3 2 5" xfId="4252" xr:uid="{00000000-0005-0000-0000-0000CD770000}"/>
    <cellStyle name="Migliaia 22 3 2 5 2" xfId="23593" xr:uid="{00000000-0005-0000-0000-0000CE770000}"/>
    <cellStyle name="Migliaia 22 3 2 6" xfId="21783" xr:uid="{00000000-0005-0000-0000-0000CF770000}"/>
    <cellStyle name="Migliaia 22 3 2 7" xfId="38587" xr:uid="{00000000-0005-0000-0000-0000D0770000}"/>
    <cellStyle name="Migliaia 22 3 2 8" xfId="39497" xr:uid="{00000000-0005-0000-0000-0000D1770000}"/>
    <cellStyle name="Migliaia 22 3 2 9" xfId="39936" xr:uid="{00000000-0005-0000-0000-0000D2770000}"/>
    <cellStyle name="Migliaia 22 3 3" xfId="12089" xr:uid="{00000000-0005-0000-0000-0000D3770000}"/>
    <cellStyle name="Migliaia 22 3 3 2" xfId="20824" xr:uid="{00000000-0005-0000-0000-0000D4770000}"/>
    <cellStyle name="Migliaia 22 3 3 2 2" xfId="38141" xr:uid="{00000000-0005-0000-0000-0000D5770000}"/>
    <cellStyle name="Migliaia 22 3 3 2 3" xfId="39096" xr:uid="{00000000-0005-0000-0000-0000D6770000}"/>
    <cellStyle name="Migliaia 22 3 3 3" xfId="19823" xr:uid="{00000000-0005-0000-0000-0000D7770000}"/>
    <cellStyle name="Migliaia 22 3 3 3 2" xfId="37633" xr:uid="{00000000-0005-0000-0000-0000D8770000}"/>
    <cellStyle name="Migliaia 22 3 3 4" xfId="38588" xr:uid="{00000000-0005-0000-0000-0000D9770000}"/>
    <cellStyle name="Migliaia 22 3 4" xfId="12669" xr:uid="{00000000-0005-0000-0000-0000DA770000}"/>
    <cellStyle name="Migliaia 22 3 4 2" xfId="20823" xr:uid="{00000000-0005-0000-0000-0000DB770000}"/>
    <cellStyle name="Migliaia 22 3 4 2 2" xfId="38140" xr:uid="{00000000-0005-0000-0000-0000DC770000}"/>
    <cellStyle name="Migliaia 22 3 4 3" xfId="30597" xr:uid="{00000000-0005-0000-0000-0000DD770000}"/>
    <cellStyle name="Migliaia 22 3 4 4" xfId="39095" xr:uid="{00000000-0005-0000-0000-0000DE770000}"/>
    <cellStyle name="Migliaia 22 3 5" xfId="19821" xr:uid="{00000000-0005-0000-0000-0000DF770000}"/>
    <cellStyle name="Migliaia 22 3 5 2" xfId="37631" xr:uid="{00000000-0005-0000-0000-0000E0770000}"/>
    <cellStyle name="Migliaia 22 3 6" xfId="4251" xr:uid="{00000000-0005-0000-0000-0000E1770000}"/>
    <cellStyle name="Migliaia 22 3 6 2" xfId="23592" xr:uid="{00000000-0005-0000-0000-0000E2770000}"/>
    <cellStyle name="Migliaia 22 3 7" xfId="21782" xr:uid="{00000000-0005-0000-0000-0000E3770000}"/>
    <cellStyle name="Migliaia 22 3 8" xfId="38586" xr:uid="{00000000-0005-0000-0000-0000E4770000}"/>
    <cellStyle name="Migliaia 22 3 9" xfId="39496" xr:uid="{00000000-0005-0000-0000-0000E5770000}"/>
    <cellStyle name="Migliaia 22 4" xfId="460" xr:uid="{00000000-0005-0000-0000-0000E6770000}"/>
    <cellStyle name="Migliaia 22 4 10" xfId="2673" xr:uid="{00000000-0005-0000-0000-0000E7770000}"/>
    <cellStyle name="Migliaia 22 4 2" xfId="1890" xr:uid="{00000000-0005-0000-0000-0000E8770000}"/>
    <cellStyle name="Migliaia 22 4 2 2" xfId="20826" xr:uid="{00000000-0005-0000-0000-0000E9770000}"/>
    <cellStyle name="Migliaia 22 4 2 2 2" xfId="38143" xr:uid="{00000000-0005-0000-0000-0000EA770000}"/>
    <cellStyle name="Migliaia 22 4 2 2 3" xfId="39098" xr:uid="{00000000-0005-0000-0000-0000EB770000}"/>
    <cellStyle name="Migliaia 22 4 2 3" xfId="37635" xr:uid="{00000000-0005-0000-0000-0000EC770000}"/>
    <cellStyle name="Migliaia 22 4 2 4" xfId="38590" xr:uid="{00000000-0005-0000-0000-0000ED770000}"/>
    <cellStyle name="Migliaia 22 4 3" xfId="20825" xr:uid="{00000000-0005-0000-0000-0000EE770000}"/>
    <cellStyle name="Migliaia 22 4 3 2" xfId="38142" xr:uid="{00000000-0005-0000-0000-0000EF770000}"/>
    <cellStyle name="Migliaia 22 4 3 3" xfId="39097" xr:uid="{00000000-0005-0000-0000-0000F0770000}"/>
    <cellStyle name="Migliaia 22 4 4" xfId="19824" xr:uid="{00000000-0005-0000-0000-0000F1770000}"/>
    <cellStyle name="Migliaia 22 4 4 2" xfId="37634" xr:uid="{00000000-0005-0000-0000-0000F2770000}"/>
    <cellStyle name="Migliaia 22 4 5" xfId="12091" xr:uid="{00000000-0005-0000-0000-0000F3770000}"/>
    <cellStyle name="Migliaia 22 4 6" xfId="21784" xr:uid="{00000000-0005-0000-0000-0000F4770000}"/>
    <cellStyle name="Migliaia 22 4 7" xfId="38589" xr:uid="{00000000-0005-0000-0000-0000F5770000}"/>
    <cellStyle name="Migliaia 22 4 8" xfId="39937" xr:uid="{00000000-0005-0000-0000-0000F6770000}"/>
    <cellStyle name="Migliaia 22 4 9" xfId="40423" xr:uid="{00000000-0005-0000-0000-0000F7770000}"/>
    <cellStyle name="Migliaia 22 5" xfId="461" xr:uid="{00000000-0005-0000-0000-0000F8770000}"/>
    <cellStyle name="Migliaia 22 5 2" xfId="19825" xr:uid="{00000000-0005-0000-0000-0000F9770000}"/>
    <cellStyle name="Migliaia 22 5 2 2" xfId="37636" xr:uid="{00000000-0005-0000-0000-0000FA770000}"/>
    <cellStyle name="Migliaia 22 5 3" xfId="12092" xr:uid="{00000000-0005-0000-0000-0000FB770000}"/>
    <cellStyle name="Migliaia 22 5 4" xfId="21785" xr:uid="{00000000-0005-0000-0000-0000FC770000}"/>
    <cellStyle name="Migliaia 22 5 5" xfId="38591" xr:uid="{00000000-0005-0000-0000-0000FD770000}"/>
    <cellStyle name="Migliaia 22 5 6" xfId="39938" xr:uid="{00000000-0005-0000-0000-0000FE770000}"/>
    <cellStyle name="Migliaia 22 5 7" xfId="40424" xr:uid="{00000000-0005-0000-0000-0000FF770000}"/>
    <cellStyle name="Migliaia 22 6" xfId="1891" xr:uid="{00000000-0005-0000-0000-000000780000}"/>
    <cellStyle name="Migliaia 22 6 2" xfId="12087" xr:uid="{00000000-0005-0000-0000-000001780000}"/>
    <cellStyle name="Migliaia 22 6 3" xfId="21786" xr:uid="{00000000-0005-0000-0000-000002780000}"/>
    <cellStyle name="Migliaia 22 6 4" xfId="39939" xr:uid="{00000000-0005-0000-0000-000003780000}"/>
    <cellStyle name="Migliaia 22 6 5" xfId="40425" xr:uid="{00000000-0005-0000-0000-000004780000}"/>
    <cellStyle name="Migliaia 22 7" xfId="2440" xr:uid="{00000000-0005-0000-0000-000005780000}"/>
    <cellStyle name="Migliaia 22 7 2" xfId="30595" xr:uid="{00000000-0005-0000-0000-000006780000}"/>
    <cellStyle name="Migliaia 22 8" xfId="19819" xr:uid="{00000000-0005-0000-0000-000007780000}"/>
    <cellStyle name="Migliaia 22 8 2" xfId="37629" xr:uid="{00000000-0005-0000-0000-000008780000}"/>
    <cellStyle name="Migliaia 22 9" xfId="4249" xr:uid="{00000000-0005-0000-0000-000009780000}"/>
    <cellStyle name="Migliaia 22 9 2" xfId="23590" xr:uid="{00000000-0005-0000-0000-00000A780000}"/>
    <cellStyle name="Migliaia 23" xfId="462" xr:uid="{00000000-0005-0000-0000-00000B780000}"/>
    <cellStyle name="Migliaia 23 10" xfId="21787" xr:uid="{00000000-0005-0000-0000-00000C780000}"/>
    <cellStyle name="Migliaia 23 11" xfId="38592" xr:uid="{00000000-0005-0000-0000-00000D780000}"/>
    <cellStyle name="Migliaia 23 12" xfId="39498" xr:uid="{00000000-0005-0000-0000-00000E780000}"/>
    <cellStyle name="Migliaia 23 13" xfId="39940" xr:uid="{00000000-0005-0000-0000-00000F780000}"/>
    <cellStyle name="Migliaia 23 14" xfId="40426" xr:uid="{00000000-0005-0000-0000-000010780000}"/>
    <cellStyle name="Migliaia 23 2" xfId="463" xr:uid="{00000000-0005-0000-0000-000011780000}"/>
    <cellStyle name="Migliaia 23 2 10" xfId="39941" xr:uid="{00000000-0005-0000-0000-000012780000}"/>
    <cellStyle name="Migliaia 23 2 11" xfId="40427" xr:uid="{00000000-0005-0000-0000-000013780000}"/>
    <cellStyle name="Migliaia 23 2 2" xfId="1892" xr:uid="{00000000-0005-0000-0000-000014780000}"/>
    <cellStyle name="Migliaia 23 2 2 2" xfId="12854" xr:uid="{00000000-0005-0000-0000-000015780000}"/>
    <cellStyle name="Migliaia 23 2 2 2 2" xfId="30815" xr:uid="{00000000-0005-0000-0000-000016780000}"/>
    <cellStyle name="Migliaia 23 2 2 3" xfId="20827" xr:uid="{00000000-0005-0000-0000-000017780000}"/>
    <cellStyle name="Migliaia 23 2 2 3 2" xfId="38144" xr:uid="{00000000-0005-0000-0000-000018780000}"/>
    <cellStyle name="Migliaia 23 2 2 4" xfId="23813" xr:uid="{00000000-0005-0000-0000-000019780000}"/>
    <cellStyle name="Migliaia 23 2 2 5" xfId="39099" xr:uid="{00000000-0005-0000-0000-00001A780000}"/>
    <cellStyle name="Migliaia 23 2 2 6" xfId="39729" xr:uid="{00000000-0005-0000-0000-00001B780000}"/>
    <cellStyle name="Migliaia 23 2 3" xfId="12094" xr:uid="{00000000-0005-0000-0000-00001C780000}"/>
    <cellStyle name="Migliaia 23 2 4" xfId="12671" xr:uid="{00000000-0005-0000-0000-00001D780000}"/>
    <cellStyle name="Migliaia 23 2 4 2" xfId="30600" xr:uid="{00000000-0005-0000-0000-00001E780000}"/>
    <cellStyle name="Migliaia 23 2 5" xfId="19827" xr:uid="{00000000-0005-0000-0000-00001F780000}"/>
    <cellStyle name="Migliaia 23 2 5 2" xfId="37638" xr:uid="{00000000-0005-0000-0000-000020780000}"/>
    <cellStyle name="Migliaia 23 2 6" xfId="4254" xr:uid="{00000000-0005-0000-0000-000021780000}"/>
    <cellStyle name="Migliaia 23 2 6 2" xfId="23595" xr:uid="{00000000-0005-0000-0000-000022780000}"/>
    <cellStyle name="Migliaia 23 2 7" xfId="21788" xr:uid="{00000000-0005-0000-0000-000023780000}"/>
    <cellStyle name="Migliaia 23 2 8" xfId="38593" xr:uid="{00000000-0005-0000-0000-000024780000}"/>
    <cellStyle name="Migliaia 23 2 9" xfId="39499" xr:uid="{00000000-0005-0000-0000-000025780000}"/>
    <cellStyle name="Migliaia 23 3" xfId="464" xr:uid="{00000000-0005-0000-0000-000026780000}"/>
    <cellStyle name="Migliaia 23 3 10" xfId="39942" xr:uid="{00000000-0005-0000-0000-000027780000}"/>
    <cellStyle name="Migliaia 23 3 11" xfId="40428" xr:uid="{00000000-0005-0000-0000-000028780000}"/>
    <cellStyle name="Migliaia 23 3 2" xfId="465" xr:uid="{00000000-0005-0000-0000-000029780000}"/>
    <cellStyle name="Migliaia 23 3 2 10" xfId="40429" xr:uid="{00000000-0005-0000-0000-00002A780000}"/>
    <cellStyle name="Migliaia 23 3 2 2" xfId="12096" xr:uid="{00000000-0005-0000-0000-00002B780000}"/>
    <cellStyle name="Migliaia 23 3 2 3" xfId="12673" xr:uid="{00000000-0005-0000-0000-00002C780000}"/>
    <cellStyle name="Migliaia 23 3 2 3 2" xfId="30602" xr:uid="{00000000-0005-0000-0000-00002D780000}"/>
    <cellStyle name="Migliaia 23 3 2 4" xfId="19829" xr:uid="{00000000-0005-0000-0000-00002E780000}"/>
    <cellStyle name="Migliaia 23 3 2 4 2" xfId="37640" xr:uid="{00000000-0005-0000-0000-00002F780000}"/>
    <cellStyle name="Migliaia 23 3 2 5" xfId="4256" xr:uid="{00000000-0005-0000-0000-000030780000}"/>
    <cellStyle name="Migliaia 23 3 2 5 2" xfId="23597" xr:uid="{00000000-0005-0000-0000-000031780000}"/>
    <cellStyle name="Migliaia 23 3 2 6" xfId="21790" xr:uid="{00000000-0005-0000-0000-000032780000}"/>
    <cellStyle name="Migliaia 23 3 2 7" xfId="38595" xr:uid="{00000000-0005-0000-0000-000033780000}"/>
    <cellStyle name="Migliaia 23 3 2 8" xfId="39501" xr:uid="{00000000-0005-0000-0000-000034780000}"/>
    <cellStyle name="Migliaia 23 3 2 9" xfId="39943" xr:uid="{00000000-0005-0000-0000-000035780000}"/>
    <cellStyle name="Migliaia 23 3 3" xfId="12095" xr:uid="{00000000-0005-0000-0000-000036780000}"/>
    <cellStyle name="Migliaia 23 3 3 2" xfId="20829" xr:uid="{00000000-0005-0000-0000-000037780000}"/>
    <cellStyle name="Migliaia 23 3 3 2 2" xfId="38146" xr:uid="{00000000-0005-0000-0000-000038780000}"/>
    <cellStyle name="Migliaia 23 3 3 2 3" xfId="39101" xr:uid="{00000000-0005-0000-0000-000039780000}"/>
    <cellStyle name="Migliaia 23 3 3 3" xfId="19830" xr:uid="{00000000-0005-0000-0000-00003A780000}"/>
    <cellStyle name="Migliaia 23 3 3 3 2" xfId="37641" xr:uid="{00000000-0005-0000-0000-00003B780000}"/>
    <cellStyle name="Migliaia 23 3 3 4" xfId="38596" xr:uid="{00000000-0005-0000-0000-00003C780000}"/>
    <cellStyle name="Migliaia 23 3 4" xfId="12672" xr:uid="{00000000-0005-0000-0000-00003D780000}"/>
    <cellStyle name="Migliaia 23 3 4 2" xfId="20828" xr:uid="{00000000-0005-0000-0000-00003E780000}"/>
    <cellStyle name="Migliaia 23 3 4 2 2" xfId="38145" xr:uid="{00000000-0005-0000-0000-00003F780000}"/>
    <cellStyle name="Migliaia 23 3 4 3" xfId="30601" xr:uid="{00000000-0005-0000-0000-000040780000}"/>
    <cellStyle name="Migliaia 23 3 4 4" xfId="39100" xr:uid="{00000000-0005-0000-0000-000041780000}"/>
    <cellStyle name="Migliaia 23 3 5" xfId="19828" xr:uid="{00000000-0005-0000-0000-000042780000}"/>
    <cellStyle name="Migliaia 23 3 5 2" xfId="37639" xr:uid="{00000000-0005-0000-0000-000043780000}"/>
    <cellStyle name="Migliaia 23 3 6" xfId="4255" xr:uid="{00000000-0005-0000-0000-000044780000}"/>
    <cellStyle name="Migliaia 23 3 6 2" xfId="23596" xr:uid="{00000000-0005-0000-0000-000045780000}"/>
    <cellStyle name="Migliaia 23 3 7" xfId="21789" xr:uid="{00000000-0005-0000-0000-000046780000}"/>
    <cellStyle name="Migliaia 23 3 8" xfId="38594" xr:uid="{00000000-0005-0000-0000-000047780000}"/>
    <cellStyle name="Migliaia 23 3 9" xfId="39500" xr:uid="{00000000-0005-0000-0000-000048780000}"/>
    <cellStyle name="Migliaia 23 4" xfId="466" xr:uid="{00000000-0005-0000-0000-000049780000}"/>
    <cellStyle name="Migliaia 23 4 10" xfId="2674" xr:uid="{00000000-0005-0000-0000-00004A780000}"/>
    <cellStyle name="Migliaia 23 4 2" xfId="1893" xr:uid="{00000000-0005-0000-0000-00004B780000}"/>
    <cellStyle name="Migliaia 23 4 2 2" xfId="20831" xr:uid="{00000000-0005-0000-0000-00004C780000}"/>
    <cellStyle name="Migliaia 23 4 2 2 2" xfId="38148" xr:uid="{00000000-0005-0000-0000-00004D780000}"/>
    <cellStyle name="Migliaia 23 4 2 2 3" xfId="39103" xr:uid="{00000000-0005-0000-0000-00004E780000}"/>
    <cellStyle name="Migliaia 23 4 2 3" xfId="37643" xr:uid="{00000000-0005-0000-0000-00004F780000}"/>
    <cellStyle name="Migliaia 23 4 2 4" xfId="38598" xr:uid="{00000000-0005-0000-0000-000050780000}"/>
    <cellStyle name="Migliaia 23 4 3" xfId="20830" xr:uid="{00000000-0005-0000-0000-000051780000}"/>
    <cellStyle name="Migliaia 23 4 3 2" xfId="38147" xr:uid="{00000000-0005-0000-0000-000052780000}"/>
    <cellStyle name="Migliaia 23 4 3 3" xfId="39102" xr:uid="{00000000-0005-0000-0000-000053780000}"/>
    <cellStyle name="Migliaia 23 4 4" xfId="19831" xr:uid="{00000000-0005-0000-0000-000054780000}"/>
    <cellStyle name="Migliaia 23 4 4 2" xfId="37642" xr:uid="{00000000-0005-0000-0000-000055780000}"/>
    <cellStyle name="Migliaia 23 4 5" xfId="12097" xr:uid="{00000000-0005-0000-0000-000056780000}"/>
    <cellStyle name="Migliaia 23 4 6" xfId="21791" xr:uid="{00000000-0005-0000-0000-000057780000}"/>
    <cellStyle name="Migliaia 23 4 7" xfId="38597" xr:uid="{00000000-0005-0000-0000-000058780000}"/>
    <cellStyle name="Migliaia 23 4 8" xfId="39944" xr:uid="{00000000-0005-0000-0000-000059780000}"/>
    <cellStyle name="Migliaia 23 4 9" xfId="40430" xr:uid="{00000000-0005-0000-0000-00005A780000}"/>
    <cellStyle name="Migliaia 23 5" xfId="467" xr:uid="{00000000-0005-0000-0000-00005B780000}"/>
    <cellStyle name="Migliaia 23 5 2" xfId="19832" xr:uid="{00000000-0005-0000-0000-00005C780000}"/>
    <cellStyle name="Migliaia 23 5 2 2" xfId="37644" xr:uid="{00000000-0005-0000-0000-00005D780000}"/>
    <cellStyle name="Migliaia 23 5 3" xfId="12098" xr:uid="{00000000-0005-0000-0000-00005E780000}"/>
    <cellStyle name="Migliaia 23 5 4" xfId="21792" xr:uid="{00000000-0005-0000-0000-00005F780000}"/>
    <cellStyle name="Migliaia 23 5 5" xfId="38599" xr:uid="{00000000-0005-0000-0000-000060780000}"/>
    <cellStyle name="Migliaia 23 5 6" xfId="39945" xr:uid="{00000000-0005-0000-0000-000061780000}"/>
    <cellStyle name="Migliaia 23 5 7" xfId="40431" xr:uid="{00000000-0005-0000-0000-000062780000}"/>
    <cellStyle name="Migliaia 23 6" xfId="1894" xr:uid="{00000000-0005-0000-0000-000063780000}"/>
    <cellStyle name="Migliaia 23 6 2" xfId="12093" xr:uid="{00000000-0005-0000-0000-000064780000}"/>
    <cellStyle name="Migliaia 23 6 3" xfId="21793" xr:uid="{00000000-0005-0000-0000-000065780000}"/>
    <cellStyle name="Migliaia 23 6 4" xfId="39946" xr:uid="{00000000-0005-0000-0000-000066780000}"/>
    <cellStyle name="Migliaia 23 6 5" xfId="40432" xr:uid="{00000000-0005-0000-0000-000067780000}"/>
    <cellStyle name="Migliaia 23 7" xfId="2441" xr:uid="{00000000-0005-0000-0000-000068780000}"/>
    <cellStyle name="Migliaia 23 7 2" xfId="30599" xr:uid="{00000000-0005-0000-0000-000069780000}"/>
    <cellStyle name="Migliaia 23 8" xfId="19826" xr:uid="{00000000-0005-0000-0000-00006A780000}"/>
    <cellStyle name="Migliaia 23 8 2" xfId="37637" xr:uid="{00000000-0005-0000-0000-00006B780000}"/>
    <cellStyle name="Migliaia 23 9" xfId="4253" xr:uid="{00000000-0005-0000-0000-00006C780000}"/>
    <cellStyle name="Migliaia 23 9 2" xfId="23594" xr:uid="{00000000-0005-0000-0000-00006D780000}"/>
    <cellStyle name="Migliaia 24" xfId="468" xr:uid="{00000000-0005-0000-0000-00006E780000}"/>
    <cellStyle name="Migliaia 24 10" xfId="21794" xr:uid="{00000000-0005-0000-0000-00006F780000}"/>
    <cellStyle name="Migliaia 24 11" xfId="38600" xr:uid="{00000000-0005-0000-0000-000070780000}"/>
    <cellStyle name="Migliaia 24 12" xfId="39502" xr:uid="{00000000-0005-0000-0000-000071780000}"/>
    <cellStyle name="Migliaia 24 13" xfId="39947" xr:uid="{00000000-0005-0000-0000-000072780000}"/>
    <cellStyle name="Migliaia 24 14" xfId="40433" xr:uid="{00000000-0005-0000-0000-000073780000}"/>
    <cellStyle name="Migliaia 24 2" xfId="469" xr:uid="{00000000-0005-0000-0000-000074780000}"/>
    <cellStyle name="Migliaia 24 2 10" xfId="39948" xr:uid="{00000000-0005-0000-0000-000075780000}"/>
    <cellStyle name="Migliaia 24 2 11" xfId="40434" xr:uid="{00000000-0005-0000-0000-000076780000}"/>
    <cellStyle name="Migliaia 24 2 2" xfId="1895" xr:uid="{00000000-0005-0000-0000-000077780000}"/>
    <cellStyle name="Migliaia 24 2 2 2" xfId="12855" xr:uid="{00000000-0005-0000-0000-000078780000}"/>
    <cellStyle name="Migliaia 24 2 2 2 2" xfId="30816" xr:uid="{00000000-0005-0000-0000-000079780000}"/>
    <cellStyle name="Migliaia 24 2 2 3" xfId="20832" xr:uid="{00000000-0005-0000-0000-00007A780000}"/>
    <cellStyle name="Migliaia 24 2 2 3 2" xfId="38149" xr:uid="{00000000-0005-0000-0000-00007B780000}"/>
    <cellStyle name="Migliaia 24 2 2 4" xfId="23814" xr:uid="{00000000-0005-0000-0000-00007C780000}"/>
    <cellStyle name="Migliaia 24 2 2 5" xfId="39104" xr:uid="{00000000-0005-0000-0000-00007D780000}"/>
    <cellStyle name="Migliaia 24 2 2 6" xfId="39730" xr:uid="{00000000-0005-0000-0000-00007E780000}"/>
    <cellStyle name="Migliaia 24 2 3" xfId="12100" xr:uid="{00000000-0005-0000-0000-00007F780000}"/>
    <cellStyle name="Migliaia 24 2 4" xfId="12674" xr:uid="{00000000-0005-0000-0000-000080780000}"/>
    <cellStyle name="Migliaia 24 2 4 2" xfId="30604" xr:uid="{00000000-0005-0000-0000-000081780000}"/>
    <cellStyle name="Migliaia 24 2 5" xfId="19834" xr:uid="{00000000-0005-0000-0000-000082780000}"/>
    <cellStyle name="Migliaia 24 2 5 2" xfId="37646" xr:uid="{00000000-0005-0000-0000-000083780000}"/>
    <cellStyle name="Migliaia 24 2 6" xfId="4258" xr:uid="{00000000-0005-0000-0000-000084780000}"/>
    <cellStyle name="Migliaia 24 2 6 2" xfId="23599" xr:uid="{00000000-0005-0000-0000-000085780000}"/>
    <cellStyle name="Migliaia 24 2 7" xfId="21795" xr:uid="{00000000-0005-0000-0000-000086780000}"/>
    <cellStyle name="Migliaia 24 2 8" xfId="38601" xr:uid="{00000000-0005-0000-0000-000087780000}"/>
    <cellStyle name="Migliaia 24 2 9" xfId="39503" xr:uid="{00000000-0005-0000-0000-000088780000}"/>
    <cellStyle name="Migliaia 24 3" xfId="470" xr:uid="{00000000-0005-0000-0000-000089780000}"/>
    <cellStyle name="Migliaia 24 3 10" xfId="39949" xr:uid="{00000000-0005-0000-0000-00008A780000}"/>
    <cellStyle name="Migliaia 24 3 11" xfId="40435" xr:uid="{00000000-0005-0000-0000-00008B780000}"/>
    <cellStyle name="Migliaia 24 3 2" xfId="471" xr:uid="{00000000-0005-0000-0000-00008C780000}"/>
    <cellStyle name="Migliaia 24 3 2 10" xfId="40436" xr:uid="{00000000-0005-0000-0000-00008D780000}"/>
    <cellStyle name="Migliaia 24 3 2 2" xfId="12102" xr:uid="{00000000-0005-0000-0000-00008E780000}"/>
    <cellStyle name="Migliaia 24 3 2 3" xfId="12676" xr:uid="{00000000-0005-0000-0000-00008F780000}"/>
    <cellStyle name="Migliaia 24 3 2 3 2" xfId="30606" xr:uid="{00000000-0005-0000-0000-000090780000}"/>
    <cellStyle name="Migliaia 24 3 2 4" xfId="19836" xr:uid="{00000000-0005-0000-0000-000091780000}"/>
    <cellStyle name="Migliaia 24 3 2 4 2" xfId="37648" xr:uid="{00000000-0005-0000-0000-000092780000}"/>
    <cellStyle name="Migliaia 24 3 2 5" xfId="4260" xr:uid="{00000000-0005-0000-0000-000093780000}"/>
    <cellStyle name="Migliaia 24 3 2 5 2" xfId="23601" xr:uid="{00000000-0005-0000-0000-000094780000}"/>
    <cellStyle name="Migliaia 24 3 2 6" xfId="21797" xr:uid="{00000000-0005-0000-0000-000095780000}"/>
    <cellStyle name="Migliaia 24 3 2 7" xfId="38603" xr:uid="{00000000-0005-0000-0000-000096780000}"/>
    <cellStyle name="Migliaia 24 3 2 8" xfId="39505" xr:uid="{00000000-0005-0000-0000-000097780000}"/>
    <cellStyle name="Migliaia 24 3 2 9" xfId="39950" xr:uid="{00000000-0005-0000-0000-000098780000}"/>
    <cellStyle name="Migliaia 24 3 3" xfId="12101" xr:uid="{00000000-0005-0000-0000-000099780000}"/>
    <cellStyle name="Migliaia 24 3 3 2" xfId="20834" xr:uid="{00000000-0005-0000-0000-00009A780000}"/>
    <cellStyle name="Migliaia 24 3 3 2 2" xfId="38151" xr:uid="{00000000-0005-0000-0000-00009B780000}"/>
    <cellStyle name="Migliaia 24 3 3 2 3" xfId="39106" xr:uid="{00000000-0005-0000-0000-00009C780000}"/>
    <cellStyle name="Migliaia 24 3 3 3" xfId="19837" xr:uid="{00000000-0005-0000-0000-00009D780000}"/>
    <cellStyle name="Migliaia 24 3 3 3 2" xfId="37649" xr:uid="{00000000-0005-0000-0000-00009E780000}"/>
    <cellStyle name="Migliaia 24 3 3 4" xfId="38604" xr:uid="{00000000-0005-0000-0000-00009F780000}"/>
    <cellStyle name="Migliaia 24 3 4" xfId="12675" xr:uid="{00000000-0005-0000-0000-0000A0780000}"/>
    <cellStyle name="Migliaia 24 3 4 2" xfId="20833" xr:uid="{00000000-0005-0000-0000-0000A1780000}"/>
    <cellStyle name="Migliaia 24 3 4 2 2" xfId="38150" xr:uid="{00000000-0005-0000-0000-0000A2780000}"/>
    <cellStyle name="Migliaia 24 3 4 3" xfId="30605" xr:uid="{00000000-0005-0000-0000-0000A3780000}"/>
    <cellStyle name="Migliaia 24 3 4 4" xfId="39105" xr:uid="{00000000-0005-0000-0000-0000A4780000}"/>
    <cellStyle name="Migliaia 24 3 5" xfId="19835" xr:uid="{00000000-0005-0000-0000-0000A5780000}"/>
    <cellStyle name="Migliaia 24 3 5 2" xfId="37647" xr:uid="{00000000-0005-0000-0000-0000A6780000}"/>
    <cellStyle name="Migliaia 24 3 6" xfId="4259" xr:uid="{00000000-0005-0000-0000-0000A7780000}"/>
    <cellStyle name="Migliaia 24 3 6 2" xfId="23600" xr:uid="{00000000-0005-0000-0000-0000A8780000}"/>
    <cellStyle name="Migliaia 24 3 7" xfId="21796" xr:uid="{00000000-0005-0000-0000-0000A9780000}"/>
    <cellStyle name="Migliaia 24 3 8" xfId="38602" xr:uid="{00000000-0005-0000-0000-0000AA780000}"/>
    <cellStyle name="Migliaia 24 3 9" xfId="39504" xr:uid="{00000000-0005-0000-0000-0000AB780000}"/>
    <cellStyle name="Migliaia 24 4" xfId="472" xr:uid="{00000000-0005-0000-0000-0000AC780000}"/>
    <cellStyle name="Migliaia 24 4 10" xfId="2675" xr:uid="{00000000-0005-0000-0000-0000AD780000}"/>
    <cellStyle name="Migliaia 24 4 2" xfId="1896" xr:uid="{00000000-0005-0000-0000-0000AE780000}"/>
    <cellStyle name="Migliaia 24 4 2 2" xfId="20836" xr:uid="{00000000-0005-0000-0000-0000AF780000}"/>
    <cellStyle name="Migliaia 24 4 2 2 2" xfId="38153" xr:uid="{00000000-0005-0000-0000-0000B0780000}"/>
    <cellStyle name="Migliaia 24 4 2 2 3" xfId="39108" xr:uid="{00000000-0005-0000-0000-0000B1780000}"/>
    <cellStyle name="Migliaia 24 4 2 3" xfId="37651" xr:uid="{00000000-0005-0000-0000-0000B2780000}"/>
    <cellStyle name="Migliaia 24 4 2 4" xfId="38606" xr:uid="{00000000-0005-0000-0000-0000B3780000}"/>
    <cellStyle name="Migliaia 24 4 3" xfId="20835" xr:uid="{00000000-0005-0000-0000-0000B4780000}"/>
    <cellStyle name="Migliaia 24 4 3 2" xfId="38152" xr:uid="{00000000-0005-0000-0000-0000B5780000}"/>
    <cellStyle name="Migliaia 24 4 3 3" xfId="39107" xr:uid="{00000000-0005-0000-0000-0000B6780000}"/>
    <cellStyle name="Migliaia 24 4 4" xfId="19838" xr:uid="{00000000-0005-0000-0000-0000B7780000}"/>
    <cellStyle name="Migliaia 24 4 4 2" xfId="37650" xr:uid="{00000000-0005-0000-0000-0000B8780000}"/>
    <cellStyle name="Migliaia 24 4 5" xfId="12103" xr:uid="{00000000-0005-0000-0000-0000B9780000}"/>
    <cellStyle name="Migliaia 24 4 6" xfId="21798" xr:uid="{00000000-0005-0000-0000-0000BA780000}"/>
    <cellStyle name="Migliaia 24 4 7" xfId="38605" xr:uid="{00000000-0005-0000-0000-0000BB780000}"/>
    <cellStyle name="Migliaia 24 4 8" xfId="39951" xr:uid="{00000000-0005-0000-0000-0000BC780000}"/>
    <cellStyle name="Migliaia 24 4 9" xfId="40437" xr:uid="{00000000-0005-0000-0000-0000BD780000}"/>
    <cellStyle name="Migliaia 24 5" xfId="473" xr:uid="{00000000-0005-0000-0000-0000BE780000}"/>
    <cellStyle name="Migliaia 24 5 2" xfId="19839" xr:uid="{00000000-0005-0000-0000-0000BF780000}"/>
    <cellStyle name="Migliaia 24 5 2 2" xfId="37652" xr:uid="{00000000-0005-0000-0000-0000C0780000}"/>
    <cellStyle name="Migliaia 24 5 3" xfId="12104" xr:uid="{00000000-0005-0000-0000-0000C1780000}"/>
    <cellStyle name="Migliaia 24 5 4" xfId="21799" xr:uid="{00000000-0005-0000-0000-0000C2780000}"/>
    <cellStyle name="Migliaia 24 5 5" xfId="38607" xr:uid="{00000000-0005-0000-0000-0000C3780000}"/>
    <cellStyle name="Migliaia 24 5 6" xfId="39952" xr:uid="{00000000-0005-0000-0000-0000C4780000}"/>
    <cellStyle name="Migliaia 24 5 7" xfId="40438" xr:uid="{00000000-0005-0000-0000-0000C5780000}"/>
    <cellStyle name="Migliaia 24 6" xfId="1897" xr:uid="{00000000-0005-0000-0000-0000C6780000}"/>
    <cellStyle name="Migliaia 24 6 2" xfId="12099" xr:uid="{00000000-0005-0000-0000-0000C7780000}"/>
    <cellStyle name="Migliaia 24 6 3" xfId="21800" xr:uid="{00000000-0005-0000-0000-0000C8780000}"/>
    <cellStyle name="Migliaia 24 6 4" xfId="39953" xr:uid="{00000000-0005-0000-0000-0000C9780000}"/>
    <cellStyle name="Migliaia 24 6 5" xfId="40439" xr:uid="{00000000-0005-0000-0000-0000CA780000}"/>
    <cellStyle name="Migliaia 24 7" xfId="2442" xr:uid="{00000000-0005-0000-0000-0000CB780000}"/>
    <cellStyle name="Migliaia 24 7 2" xfId="30603" xr:uid="{00000000-0005-0000-0000-0000CC780000}"/>
    <cellStyle name="Migliaia 24 8" xfId="19833" xr:uid="{00000000-0005-0000-0000-0000CD780000}"/>
    <cellStyle name="Migliaia 24 8 2" xfId="37645" xr:uid="{00000000-0005-0000-0000-0000CE780000}"/>
    <cellStyle name="Migliaia 24 9" xfId="4257" xr:uid="{00000000-0005-0000-0000-0000CF780000}"/>
    <cellStyle name="Migliaia 24 9 2" xfId="23598" xr:uid="{00000000-0005-0000-0000-0000D0780000}"/>
    <cellStyle name="Migliaia 25" xfId="474" xr:uid="{00000000-0005-0000-0000-0000D1780000}"/>
    <cellStyle name="Migliaia 25 10" xfId="21801" xr:uid="{00000000-0005-0000-0000-0000D2780000}"/>
    <cellStyle name="Migliaia 25 11" xfId="38608" xr:uid="{00000000-0005-0000-0000-0000D3780000}"/>
    <cellStyle name="Migliaia 25 12" xfId="39506" xr:uid="{00000000-0005-0000-0000-0000D4780000}"/>
    <cellStyle name="Migliaia 25 13" xfId="39954" xr:uid="{00000000-0005-0000-0000-0000D5780000}"/>
    <cellStyle name="Migliaia 25 14" xfId="40440" xr:uid="{00000000-0005-0000-0000-0000D6780000}"/>
    <cellStyle name="Migliaia 25 2" xfId="475" xr:uid="{00000000-0005-0000-0000-0000D7780000}"/>
    <cellStyle name="Migliaia 25 2 10" xfId="39955" xr:uid="{00000000-0005-0000-0000-0000D8780000}"/>
    <cellStyle name="Migliaia 25 2 11" xfId="40441" xr:uid="{00000000-0005-0000-0000-0000D9780000}"/>
    <cellStyle name="Migliaia 25 2 2" xfId="1898" xr:uid="{00000000-0005-0000-0000-0000DA780000}"/>
    <cellStyle name="Migliaia 25 2 2 2" xfId="12856" xr:uid="{00000000-0005-0000-0000-0000DB780000}"/>
    <cellStyle name="Migliaia 25 2 2 2 2" xfId="30817" xr:uid="{00000000-0005-0000-0000-0000DC780000}"/>
    <cellStyle name="Migliaia 25 2 2 3" xfId="20837" xr:uid="{00000000-0005-0000-0000-0000DD780000}"/>
    <cellStyle name="Migliaia 25 2 2 3 2" xfId="38154" xr:uid="{00000000-0005-0000-0000-0000DE780000}"/>
    <cellStyle name="Migliaia 25 2 2 4" xfId="23815" xr:uid="{00000000-0005-0000-0000-0000DF780000}"/>
    <cellStyle name="Migliaia 25 2 2 5" xfId="39109" xr:uid="{00000000-0005-0000-0000-0000E0780000}"/>
    <cellStyle name="Migliaia 25 2 2 6" xfId="39731" xr:uid="{00000000-0005-0000-0000-0000E1780000}"/>
    <cellStyle name="Migliaia 25 2 3" xfId="12106" xr:uid="{00000000-0005-0000-0000-0000E2780000}"/>
    <cellStyle name="Migliaia 25 2 4" xfId="12677" xr:uid="{00000000-0005-0000-0000-0000E3780000}"/>
    <cellStyle name="Migliaia 25 2 4 2" xfId="30608" xr:uid="{00000000-0005-0000-0000-0000E4780000}"/>
    <cellStyle name="Migliaia 25 2 5" xfId="19841" xr:uid="{00000000-0005-0000-0000-0000E5780000}"/>
    <cellStyle name="Migliaia 25 2 5 2" xfId="37654" xr:uid="{00000000-0005-0000-0000-0000E6780000}"/>
    <cellStyle name="Migliaia 25 2 6" xfId="4262" xr:uid="{00000000-0005-0000-0000-0000E7780000}"/>
    <cellStyle name="Migliaia 25 2 6 2" xfId="23603" xr:uid="{00000000-0005-0000-0000-0000E8780000}"/>
    <cellStyle name="Migliaia 25 2 7" xfId="21802" xr:uid="{00000000-0005-0000-0000-0000E9780000}"/>
    <cellStyle name="Migliaia 25 2 8" xfId="38609" xr:uid="{00000000-0005-0000-0000-0000EA780000}"/>
    <cellStyle name="Migliaia 25 2 9" xfId="39507" xr:uid="{00000000-0005-0000-0000-0000EB780000}"/>
    <cellStyle name="Migliaia 25 3" xfId="476" xr:uid="{00000000-0005-0000-0000-0000EC780000}"/>
    <cellStyle name="Migliaia 25 3 10" xfId="39956" xr:uid="{00000000-0005-0000-0000-0000ED780000}"/>
    <cellStyle name="Migliaia 25 3 11" xfId="40442" xr:uid="{00000000-0005-0000-0000-0000EE780000}"/>
    <cellStyle name="Migliaia 25 3 2" xfId="477" xr:uid="{00000000-0005-0000-0000-0000EF780000}"/>
    <cellStyle name="Migliaia 25 3 2 10" xfId="40443" xr:uid="{00000000-0005-0000-0000-0000F0780000}"/>
    <cellStyle name="Migliaia 25 3 2 2" xfId="12108" xr:uid="{00000000-0005-0000-0000-0000F1780000}"/>
    <cellStyle name="Migliaia 25 3 2 3" xfId="12679" xr:uid="{00000000-0005-0000-0000-0000F2780000}"/>
    <cellStyle name="Migliaia 25 3 2 3 2" xfId="30610" xr:uid="{00000000-0005-0000-0000-0000F3780000}"/>
    <cellStyle name="Migliaia 25 3 2 4" xfId="19843" xr:uid="{00000000-0005-0000-0000-0000F4780000}"/>
    <cellStyle name="Migliaia 25 3 2 4 2" xfId="37656" xr:uid="{00000000-0005-0000-0000-0000F5780000}"/>
    <cellStyle name="Migliaia 25 3 2 5" xfId="4264" xr:uid="{00000000-0005-0000-0000-0000F6780000}"/>
    <cellStyle name="Migliaia 25 3 2 5 2" xfId="23605" xr:uid="{00000000-0005-0000-0000-0000F7780000}"/>
    <cellStyle name="Migliaia 25 3 2 6" xfId="21804" xr:uid="{00000000-0005-0000-0000-0000F8780000}"/>
    <cellStyle name="Migliaia 25 3 2 7" xfId="38611" xr:uid="{00000000-0005-0000-0000-0000F9780000}"/>
    <cellStyle name="Migliaia 25 3 2 8" xfId="39509" xr:uid="{00000000-0005-0000-0000-0000FA780000}"/>
    <cellStyle name="Migliaia 25 3 2 9" xfId="39957" xr:uid="{00000000-0005-0000-0000-0000FB780000}"/>
    <cellStyle name="Migliaia 25 3 3" xfId="12107" xr:uid="{00000000-0005-0000-0000-0000FC780000}"/>
    <cellStyle name="Migliaia 25 3 3 2" xfId="20839" xr:uid="{00000000-0005-0000-0000-0000FD780000}"/>
    <cellStyle name="Migliaia 25 3 3 2 2" xfId="38156" xr:uid="{00000000-0005-0000-0000-0000FE780000}"/>
    <cellStyle name="Migliaia 25 3 3 2 3" xfId="39111" xr:uid="{00000000-0005-0000-0000-0000FF780000}"/>
    <cellStyle name="Migliaia 25 3 3 3" xfId="19844" xr:uid="{00000000-0005-0000-0000-000000790000}"/>
    <cellStyle name="Migliaia 25 3 3 3 2" xfId="37657" xr:uid="{00000000-0005-0000-0000-000001790000}"/>
    <cellStyle name="Migliaia 25 3 3 4" xfId="38612" xr:uid="{00000000-0005-0000-0000-000002790000}"/>
    <cellStyle name="Migliaia 25 3 4" xfId="12678" xr:uid="{00000000-0005-0000-0000-000003790000}"/>
    <cellStyle name="Migliaia 25 3 4 2" xfId="20838" xr:uid="{00000000-0005-0000-0000-000004790000}"/>
    <cellStyle name="Migliaia 25 3 4 2 2" xfId="38155" xr:uid="{00000000-0005-0000-0000-000005790000}"/>
    <cellStyle name="Migliaia 25 3 4 3" xfId="30609" xr:uid="{00000000-0005-0000-0000-000006790000}"/>
    <cellStyle name="Migliaia 25 3 4 4" xfId="39110" xr:uid="{00000000-0005-0000-0000-000007790000}"/>
    <cellStyle name="Migliaia 25 3 5" xfId="19842" xr:uid="{00000000-0005-0000-0000-000008790000}"/>
    <cellStyle name="Migliaia 25 3 5 2" xfId="37655" xr:uid="{00000000-0005-0000-0000-000009790000}"/>
    <cellStyle name="Migliaia 25 3 6" xfId="4263" xr:uid="{00000000-0005-0000-0000-00000A790000}"/>
    <cellStyle name="Migliaia 25 3 6 2" xfId="23604" xr:uid="{00000000-0005-0000-0000-00000B790000}"/>
    <cellStyle name="Migliaia 25 3 7" xfId="21803" xr:uid="{00000000-0005-0000-0000-00000C790000}"/>
    <cellStyle name="Migliaia 25 3 8" xfId="38610" xr:uid="{00000000-0005-0000-0000-00000D790000}"/>
    <cellStyle name="Migliaia 25 3 9" xfId="39508" xr:uid="{00000000-0005-0000-0000-00000E790000}"/>
    <cellStyle name="Migliaia 25 4" xfId="478" xr:uid="{00000000-0005-0000-0000-00000F790000}"/>
    <cellStyle name="Migliaia 25 4 10" xfId="2676" xr:uid="{00000000-0005-0000-0000-000010790000}"/>
    <cellStyle name="Migliaia 25 4 2" xfId="1899" xr:uid="{00000000-0005-0000-0000-000011790000}"/>
    <cellStyle name="Migliaia 25 4 2 2" xfId="20841" xr:uid="{00000000-0005-0000-0000-000012790000}"/>
    <cellStyle name="Migliaia 25 4 2 2 2" xfId="38158" xr:uid="{00000000-0005-0000-0000-000013790000}"/>
    <cellStyle name="Migliaia 25 4 2 2 3" xfId="39113" xr:uid="{00000000-0005-0000-0000-000014790000}"/>
    <cellStyle name="Migliaia 25 4 2 3" xfId="37659" xr:uid="{00000000-0005-0000-0000-000015790000}"/>
    <cellStyle name="Migliaia 25 4 2 4" xfId="38614" xr:uid="{00000000-0005-0000-0000-000016790000}"/>
    <cellStyle name="Migliaia 25 4 3" xfId="20840" xr:uid="{00000000-0005-0000-0000-000017790000}"/>
    <cellStyle name="Migliaia 25 4 3 2" xfId="38157" xr:uid="{00000000-0005-0000-0000-000018790000}"/>
    <cellStyle name="Migliaia 25 4 3 3" xfId="39112" xr:uid="{00000000-0005-0000-0000-000019790000}"/>
    <cellStyle name="Migliaia 25 4 4" xfId="19845" xr:uid="{00000000-0005-0000-0000-00001A790000}"/>
    <cellStyle name="Migliaia 25 4 4 2" xfId="37658" xr:uid="{00000000-0005-0000-0000-00001B790000}"/>
    <cellStyle name="Migliaia 25 4 5" xfId="12109" xr:uid="{00000000-0005-0000-0000-00001C790000}"/>
    <cellStyle name="Migliaia 25 4 6" xfId="21805" xr:uid="{00000000-0005-0000-0000-00001D790000}"/>
    <cellStyle name="Migliaia 25 4 7" xfId="38613" xr:uid="{00000000-0005-0000-0000-00001E790000}"/>
    <cellStyle name="Migliaia 25 4 8" xfId="39958" xr:uid="{00000000-0005-0000-0000-00001F790000}"/>
    <cellStyle name="Migliaia 25 4 9" xfId="40444" xr:uid="{00000000-0005-0000-0000-000020790000}"/>
    <cellStyle name="Migliaia 25 5" xfId="479" xr:uid="{00000000-0005-0000-0000-000021790000}"/>
    <cellStyle name="Migliaia 25 5 2" xfId="19846" xr:uid="{00000000-0005-0000-0000-000022790000}"/>
    <cellStyle name="Migliaia 25 5 2 2" xfId="37660" xr:uid="{00000000-0005-0000-0000-000023790000}"/>
    <cellStyle name="Migliaia 25 5 3" xfId="12110" xr:uid="{00000000-0005-0000-0000-000024790000}"/>
    <cellStyle name="Migliaia 25 5 4" xfId="21806" xr:uid="{00000000-0005-0000-0000-000025790000}"/>
    <cellStyle name="Migliaia 25 5 5" xfId="38615" xr:uid="{00000000-0005-0000-0000-000026790000}"/>
    <cellStyle name="Migliaia 25 5 6" xfId="39959" xr:uid="{00000000-0005-0000-0000-000027790000}"/>
    <cellStyle name="Migliaia 25 5 7" xfId="40445" xr:uid="{00000000-0005-0000-0000-000028790000}"/>
    <cellStyle name="Migliaia 25 6" xfId="1900" xr:uid="{00000000-0005-0000-0000-000029790000}"/>
    <cellStyle name="Migliaia 25 6 2" xfId="12105" xr:uid="{00000000-0005-0000-0000-00002A790000}"/>
    <cellStyle name="Migliaia 25 6 3" xfId="21807" xr:uid="{00000000-0005-0000-0000-00002B790000}"/>
    <cellStyle name="Migliaia 25 6 4" xfId="39960" xr:uid="{00000000-0005-0000-0000-00002C790000}"/>
    <cellStyle name="Migliaia 25 6 5" xfId="40446" xr:uid="{00000000-0005-0000-0000-00002D790000}"/>
    <cellStyle name="Migliaia 25 7" xfId="2443" xr:uid="{00000000-0005-0000-0000-00002E790000}"/>
    <cellStyle name="Migliaia 25 7 2" xfId="30607" xr:uid="{00000000-0005-0000-0000-00002F790000}"/>
    <cellStyle name="Migliaia 25 8" xfId="19840" xr:uid="{00000000-0005-0000-0000-000030790000}"/>
    <cellStyle name="Migliaia 25 8 2" xfId="37653" xr:uid="{00000000-0005-0000-0000-000031790000}"/>
    <cellStyle name="Migliaia 25 9" xfId="4261" xr:uid="{00000000-0005-0000-0000-000032790000}"/>
    <cellStyle name="Migliaia 25 9 2" xfId="23602" xr:uid="{00000000-0005-0000-0000-000033790000}"/>
    <cellStyle name="Migliaia 26" xfId="480" xr:uid="{00000000-0005-0000-0000-000034790000}"/>
    <cellStyle name="Migliaia 26 10" xfId="21808" xr:uid="{00000000-0005-0000-0000-000035790000}"/>
    <cellStyle name="Migliaia 26 11" xfId="38616" xr:uid="{00000000-0005-0000-0000-000036790000}"/>
    <cellStyle name="Migliaia 26 12" xfId="39510" xr:uid="{00000000-0005-0000-0000-000037790000}"/>
    <cellStyle name="Migliaia 26 13" xfId="39961" xr:uid="{00000000-0005-0000-0000-000038790000}"/>
    <cellStyle name="Migliaia 26 14" xfId="40447" xr:uid="{00000000-0005-0000-0000-000039790000}"/>
    <cellStyle name="Migliaia 26 2" xfId="481" xr:uid="{00000000-0005-0000-0000-00003A790000}"/>
    <cellStyle name="Migliaia 26 2 10" xfId="39962" xr:uid="{00000000-0005-0000-0000-00003B790000}"/>
    <cellStyle name="Migliaia 26 2 11" xfId="40448" xr:uid="{00000000-0005-0000-0000-00003C790000}"/>
    <cellStyle name="Migliaia 26 2 2" xfId="1901" xr:uid="{00000000-0005-0000-0000-00003D790000}"/>
    <cellStyle name="Migliaia 26 2 2 2" xfId="12857" xr:uid="{00000000-0005-0000-0000-00003E790000}"/>
    <cellStyle name="Migliaia 26 2 2 2 2" xfId="30818" xr:uid="{00000000-0005-0000-0000-00003F790000}"/>
    <cellStyle name="Migliaia 26 2 2 3" xfId="20842" xr:uid="{00000000-0005-0000-0000-000040790000}"/>
    <cellStyle name="Migliaia 26 2 2 3 2" xfId="38159" xr:uid="{00000000-0005-0000-0000-000041790000}"/>
    <cellStyle name="Migliaia 26 2 2 4" xfId="23816" xr:uid="{00000000-0005-0000-0000-000042790000}"/>
    <cellStyle name="Migliaia 26 2 2 5" xfId="39114" xr:uid="{00000000-0005-0000-0000-000043790000}"/>
    <cellStyle name="Migliaia 26 2 2 6" xfId="39732" xr:uid="{00000000-0005-0000-0000-000044790000}"/>
    <cellStyle name="Migliaia 26 2 3" xfId="12112" xr:uid="{00000000-0005-0000-0000-000045790000}"/>
    <cellStyle name="Migliaia 26 2 4" xfId="12680" xr:uid="{00000000-0005-0000-0000-000046790000}"/>
    <cellStyle name="Migliaia 26 2 4 2" xfId="30612" xr:uid="{00000000-0005-0000-0000-000047790000}"/>
    <cellStyle name="Migliaia 26 2 5" xfId="19848" xr:uid="{00000000-0005-0000-0000-000048790000}"/>
    <cellStyle name="Migliaia 26 2 5 2" xfId="37662" xr:uid="{00000000-0005-0000-0000-000049790000}"/>
    <cellStyle name="Migliaia 26 2 6" xfId="4266" xr:uid="{00000000-0005-0000-0000-00004A790000}"/>
    <cellStyle name="Migliaia 26 2 6 2" xfId="23607" xr:uid="{00000000-0005-0000-0000-00004B790000}"/>
    <cellStyle name="Migliaia 26 2 7" xfId="21809" xr:uid="{00000000-0005-0000-0000-00004C790000}"/>
    <cellStyle name="Migliaia 26 2 8" xfId="38617" xr:uid="{00000000-0005-0000-0000-00004D790000}"/>
    <cellStyle name="Migliaia 26 2 9" xfId="39511" xr:uid="{00000000-0005-0000-0000-00004E790000}"/>
    <cellStyle name="Migliaia 26 3" xfId="482" xr:uid="{00000000-0005-0000-0000-00004F790000}"/>
    <cellStyle name="Migliaia 26 3 10" xfId="39963" xr:uid="{00000000-0005-0000-0000-000050790000}"/>
    <cellStyle name="Migliaia 26 3 11" xfId="40449" xr:uid="{00000000-0005-0000-0000-000051790000}"/>
    <cellStyle name="Migliaia 26 3 2" xfId="483" xr:uid="{00000000-0005-0000-0000-000052790000}"/>
    <cellStyle name="Migliaia 26 3 2 10" xfId="40450" xr:uid="{00000000-0005-0000-0000-000053790000}"/>
    <cellStyle name="Migliaia 26 3 2 2" xfId="12114" xr:uid="{00000000-0005-0000-0000-000054790000}"/>
    <cellStyle name="Migliaia 26 3 2 3" xfId="12682" xr:uid="{00000000-0005-0000-0000-000055790000}"/>
    <cellStyle name="Migliaia 26 3 2 3 2" xfId="30614" xr:uid="{00000000-0005-0000-0000-000056790000}"/>
    <cellStyle name="Migliaia 26 3 2 4" xfId="19850" xr:uid="{00000000-0005-0000-0000-000057790000}"/>
    <cellStyle name="Migliaia 26 3 2 4 2" xfId="37664" xr:uid="{00000000-0005-0000-0000-000058790000}"/>
    <cellStyle name="Migliaia 26 3 2 5" xfId="4268" xr:uid="{00000000-0005-0000-0000-000059790000}"/>
    <cellStyle name="Migliaia 26 3 2 5 2" xfId="23609" xr:uid="{00000000-0005-0000-0000-00005A790000}"/>
    <cellStyle name="Migliaia 26 3 2 6" xfId="21811" xr:uid="{00000000-0005-0000-0000-00005B790000}"/>
    <cellStyle name="Migliaia 26 3 2 7" xfId="38619" xr:uid="{00000000-0005-0000-0000-00005C790000}"/>
    <cellStyle name="Migliaia 26 3 2 8" xfId="39513" xr:uid="{00000000-0005-0000-0000-00005D790000}"/>
    <cellStyle name="Migliaia 26 3 2 9" xfId="39964" xr:uid="{00000000-0005-0000-0000-00005E790000}"/>
    <cellStyle name="Migliaia 26 3 3" xfId="12113" xr:uid="{00000000-0005-0000-0000-00005F790000}"/>
    <cellStyle name="Migliaia 26 3 3 2" xfId="20844" xr:uid="{00000000-0005-0000-0000-000060790000}"/>
    <cellStyle name="Migliaia 26 3 3 2 2" xfId="38161" xr:uid="{00000000-0005-0000-0000-000061790000}"/>
    <cellStyle name="Migliaia 26 3 3 2 3" xfId="39116" xr:uid="{00000000-0005-0000-0000-000062790000}"/>
    <cellStyle name="Migliaia 26 3 3 3" xfId="19851" xr:uid="{00000000-0005-0000-0000-000063790000}"/>
    <cellStyle name="Migliaia 26 3 3 3 2" xfId="37665" xr:uid="{00000000-0005-0000-0000-000064790000}"/>
    <cellStyle name="Migliaia 26 3 3 4" xfId="38620" xr:uid="{00000000-0005-0000-0000-000065790000}"/>
    <cellStyle name="Migliaia 26 3 4" xfId="12681" xr:uid="{00000000-0005-0000-0000-000066790000}"/>
    <cellStyle name="Migliaia 26 3 4 2" xfId="20843" xr:uid="{00000000-0005-0000-0000-000067790000}"/>
    <cellStyle name="Migliaia 26 3 4 2 2" xfId="38160" xr:uid="{00000000-0005-0000-0000-000068790000}"/>
    <cellStyle name="Migliaia 26 3 4 3" xfId="30613" xr:uid="{00000000-0005-0000-0000-000069790000}"/>
    <cellStyle name="Migliaia 26 3 4 4" xfId="39115" xr:uid="{00000000-0005-0000-0000-00006A790000}"/>
    <cellStyle name="Migliaia 26 3 5" xfId="19849" xr:uid="{00000000-0005-0000-0000-00006B790000}"/>
    <cellStyle name="Migliaia 26 3 5 2" xfId="37663" xr:uid="{00000000-0005-0000-0000-00006C790000}"/>
    <cellStyle name="Migliaia 26 3 6" xfId="4267" xr:uid="{00000000-0005-0000-0000-00006D790000}"/>
    <cellStyle name="Migliaia 26 3 6 2" xfId="23608" xr:uid="{00000000-0005-0000-0000-00006E790000}"/>
    <cellStyle name="Migliaia 26 3 7" xfId="21810" xr:uid="{00000000-0005-0000-0000-00006F790000}"/>
    <cellStyle name="Migliaia 26 3 8" xfId="38618" xr:uid="{00000000-0005-0000-0000-000070790000}"/>
    <cellStyle name="Migliaia 26 3 9" xfId="39512" xr:uid="{00000000-0005-0000-0000-000071790000}"/>
    <cellStyle name="Migliaia 26 4" xfId="484" xr:uid="{00000000-0005-0000-0000-000072790000}"/>
    <cellStyle name="Migliaia 26 4 10" xfId="2677" xr:uid="{00000000-0005-0000-0000-000073790000}"/>
    <cellStyle name="Migliaia 26 4 2" xfId="1902" xr:uid="{00000000-0005-0000-0000-000074790000}"/>
    <cellStyle name="Migliaia 26 4 2 2" xfId="20846" xr:uid="{00000000-0005-0000-0000-000075790000}"/>
    <cellStyle name="Migliaia 26 4 2 2 2" xfId="38163" xr:uid="{00000000-0005-0000-0000-000076790000}"/>
    <cellStyle name="Migliaia 26 4 2 2 3" xfId="39118" xr:uid="{00000000-0005-0000-0000-000077790000}"/>
    <cellStyle name="Migliaia 26 4 2 3" xfId="37667" xr:uid="{00000000-0005-0000-0000-000078790000}"/>
    <cellStyle name="Migliaia 26 4 2 4" xfId="38622" xr:uid="{00000000-0005-0000-0000-000079790000}"/>
    <cellStyle name="Migliaia 26 4 3" xfId="20845" xr:uid="{00000000-0005-0000-0000-00007A790000}"/>
    <cellStyle name="Migliaia 26 4 3 2" xfId="38162" xr:uid="{00000000-0005-0000-0000-00007B790000}"/>
    <cellStyle name="Migliaia 26 4 3 3" xfId="39117" xr:uid="{00000000-0005-0000-0000-00007C790000}"/>
    <cellStyle name="Migliaia 26 4 4" xfId="19852" xr:uid="{00000000-0005-0000-0000-00007D790000}"/>
    <cellStyle name="Migliaia 26 4 4 2" xfId="37666" xr:uid="{00000000-0005-0000-0000-00007E790000}"/>
    <cellStyle name="Migliaia 26 4 5" xfId="12115" xr:uid="{00000000-0005-0000-0000-00007F790000}"/>
    <cellStyle name="Migliaia 26 4 6" xfId="21812" xr:uid="{00000000-0005-0000-0000-000080790000}"/>
    <cellStyle name="Migliaia 26 4 7" xfId="38621" xr:uid="{00000000-0005-0000-0000-000081790000}"/>
    <cellStyle name="Migliaia 26 4 8" xfId="39965" xr:uid="{00000000-0005-0000-0000-000082790000}"/>
    <cellStyle name="Migliaia 26 4 9" xfId="40451" xr:uid="{00000000-0005-0000-0000-000083790000}"/>
    <cellStyle name="Migliaia 26 5" xfId="485" xr:uid="{00000000-0005-0000-0000-000084790000}"/>
    <cellStyle name="Migliaia 26 5 2" xfId="19853" xr:uid="{00000000-0005-0000-0000-000085790000}"/>
    <cellStyle name="Migliaia 26 5 2 2" xfId="37668" xr:uid="{00000000-0005-0000-0000-000086790000}"/>
    <cellStyle name="Migliaia 26 5 3" xfId="12116" xr:uid="{00000000-0005-0000-0000-000087790000}"/>
    <cellStyle name="Migliaia 26 5 4" xfId="21813" xr:uid="{00000000-0005-0000-0000-000088790000}"/>
    <cellStyle name="Migliaia 26 5 5" xfId="38623" xr:uid="{00000000-0005-0000-0000-000089790000}"/>
    <cellStyle name="Migliaia 26 5 6" xfId="39966" xr:uid="{00000000-0005-0000-0000-00008A790000}"/>
    <cellStyle name="Migliaia 26 5 7" xfId="40452" xr:uid="{00000000-0005-0000-0000-00008B790000}"/>
    <cellStyle name="Migliaia 26 6" xfId="1903" xr:uid="{00000000-0005-0000-0000-00008C790000}"/>
    <cellStyle name="Migliaia 26 6 2" xfId="12111" xr:uid="{00000000-0005-0000-0000-00008D790000}"/>
    <cellStyle name="Migliaia 26 6 3" xfId="21814" xr:uid="{00000000-0005-0000-0000-00008E790000}"/>
    <cellStyle name="Migliaia 26 6 4" xfId="39967" xr:uid="{00000000-0005-0000-0000-00008F790000}"/>
    <cellStyle name="Migliaia 26 6 5" xfId="40453" xr:uid="{00000000-0005-0000-0000-000090790000}"/>
    <cellStyle name="Migliaia 26 7" xfId="2444" xr:uid="{00000000-0005-0000-0000-000091790000}"/>
    <cellStyle name="Migliaia 26 7 2" xfId="30611" xr:uid="{00000000-0005-0000-0000-000092790000}"/>
    <cellStyle name="Migliaia 26 8" xfId="19847" xr:uid="{00000000-0005-0000-0000-000093790000}"/>
    <cellStyle name="Migliaia 26 8 2" xfId="37661" xr:uid="{00000000-0005-0000-0000-000094790000}"/>
    <cellStyle name="Migliaia 26 9" xfId="4265" xr:uid="{00000000-0005-0000-0000-000095790000}"/>
    <cellStyle name="Migliaia 26 9 2" xfId="23606" xr:uid="{00000000-0005-0000-0000-000096790000}"/>
    <cellStyle name="Migliaia 27" xfId="486" xr:uid="{00000000-0005-0000-0000-000097790000}"/>
    <cellStyle name="Migliaia 27 10" xfId="21815" xr:uid="{00000000-0005-0000-0000-000098790000}"/>
    <cellStyle name="Migliaia 27 11" xfId="38624" xr:uid="{00000000-0005-0000-0000-000099790000}"/>
    <cellStyle name="Migliaia 27 12" xfId="39514" xr:uid="{00000000-0005-0000-0000-00009A790000}"/>
    <cellStyle name="Migliaia 27 13" xfId="39968" xr:uid="{00000000-0005-0000-0000-00009B790000}"/>
    <cellStyle name="Migliaia 27 14" xfId="40454" xr:uid="{00000000-0005-0000-0000-00009C790000}"/>
    <cellStyle name="Migliaia 27 2" xfId="487" xr:uid="{00000000-0005-0000-0000-00009D790000}"/>
    <cellStyle name="Migliaia 27 2 10" xfId="39969" xr:uid="{00000000-0005-0000-0000-00009E790000}"/>
    <cellStyle name="Migliaia 27 2 11" xfId="40455" xr:uid="{00000000-0005-0000-0000-00009F790000}"/>
    <cellStyle name="Migliaia 27 2 2" xfId="1904" xr:uid="{00000000-0005-0000-0000-0000A0790000}"/>
    <cellStyle name="Migliaia 27 2 2 2" xfId="12858" xr:uid="{00000000-0005-0000-0000-0000A1790000}"/>
    <cellStyle name="Migliaia 27 2 2 2 2" xfId="30819" xr:uid="{00000000-0005-0000-0000-0000A2790000}"/>
    <cellStyle name="Migliaia 27 2 2 3" xfId="20847" xr:uid="{00000000-0005-0000-0000-0000A3790000}"/>
    <cellStyle name="Migliaia 27 2 2 3 2" xfId="38164" xr:uid="{00000000-0005-0000-0000-0000A4790000}"/>
    <cellStyle name="Migliaia 27 2 2 4" xfId="23817" xr:uid="{00000000-0005-0000-0000-0000A5790000}"/>
    <cellStyle name="Migliaia 27 2 2 5" xfId="39119" xr:uid="{00000000-0005-0000-0000-0000A6790000}"/>
    <cellStyle name="Migliaia 27 2 2 6" xfId="39733" xr:uid="{00000000-0005-0000-0000-0000A7790000}"/>
    <cellStyle name="Migliaia 27 2 3" xfId="12118" xr:uid="{00000000-0005-0000-0000-0000A8790000}"/>
    <cellStyle name="Migliaia 27 2 4" xfId="12683" xr:uid="{00000000-0005-0000-0000-0000A9790000}"/>
    <cellStyle name="Migliaia 27 2 4 2" xfId="30616" xr:uid="{00000000-0005-0000-0000-0000AA790000}"/>
    <cellStyle name="Migliaia 27 2 5" xfId="19855" xr:uid="{00000000-0005-0000-0000-0000AB790000}"/>
    <cellStyle name="Migliaia 27 2 5 2" xfId="37670" xr:uid="{00000000-0005-0000-0000-0000AC790000}"/>
    <cellStyle name="Migliaia 27 2 6" xfId="4270" xr:uid="{00000000-0005-0000-0000-0000AD790000}"/>
    <cellStyle name="Migliaia 27 2 6 2" xfId="23611" xr:uid="{00000000-0005-0000-0000-0000AE790000}"/>
    <cellStyle name="Migliaia 27 2 7" xfId="21816" xr:uid="{00000000-0005-0000-0000-0000AF790000}"/>
    <cellStyle name="Migliaia 27 2 8" xfId="38625" xr:uid="{00000000-0005-0000-0000-0000B0790000}"/>
    <cellStyle name="Migliaia 27 2 9" xfId="39515" xr:uid="{00000000-0005-0000-0000-0000B1790000}"/>
    <cellStyle name="Migliaia 27 3" xfId="488" xr:uid="{00000000-0005-0000-0000-0000B2790000}"/>
    <cellStyle name="Migliaia 27 3 10" xfId="39970" xr:uid="{00000000-0005-0000-0000-0000B3790000}"/>
    <cellStyle name="Migliaia 27 3 11" xfId="40456" xr:uid="{00000000-0005-0000-0000-0000B4790000}"/>
    <cellStyle name="Migliaia 27 3 2" xfId="489" xr:uid="{00000000-0005-0000-0000-0000B5790000}"/>
    <cellStyle name="Migliaia 27 3 2 10" xfId="40457" xr:uid="{00000000-0005-0000-0000-0000B6790000}"/>
    <cellStyle name="Migliaia 27 3 2 2" xfId="12120" xr:uid="{00000000-0005-0000-0000-0000B7790000}"/>
    <cellStyle name="Migliaia 27 3 2 3" xfId="12685" xr:uid="{00000000-0005-0000-0000-0000B8790000}"/>
    <cellStyle name="Migliaia 27 3 2 3 2" xfId="30618" xr:uid="{00000000-0005-0000-0000-0000B9790000}"/>
    <cellStyle name="Migliaia 27 3 2 4" xfId="19857" xr:uid="{00000000-0005-0000-0000-0000BA790000}"/>
    <cellStyle name="Migliaia 27 3 2 4 2" xfId="37672" xr:uid="{00000000-0005-0000-0000-0000BB790000}"/>
    <cellStyle name="Migliaia 27 3 2 5" xfId="4272" xr:uid="{00000000-0005-0000-0000-0000BC790000}"/>
    <cellStyle name="Migliaia 27 3 2 5 2" xfId="23613" xr:uid="{00000000-0005-0000-0000-0000BD790000}"/>
    <cellStyle name="Migliaia 27 3 2 6" xfId="21818" xr:uid="{00000000-0005-0000-0000-0000BE790000}"/>
    <cellStyle name="Migliaia 27 3 2 7" xfId="38627" xr:uid="{00000000-0005-0000-0000-0000BF790000}"/>
    <cellStyle name="Migliaia 27 3 2 8" xfId="39517" xr:uid="{00000000-0005-0000-0000-0000C0790000}"/>
    <cellStyle name="Migliaia 27 3 2 9" xfId="39971" xr:uid="{00000000-0005-0000-0000-0000C1790000}"/>
    <cellStyle name="Migliaia 27 3 3" xfId="12119" xr:uid="{00000000-0005-0000-0000-0000C2790000}"/>
    <cellStyle name="Migliaia 27 3 3 2" xfId="20849" xr:uid="{00000000-0005-0000-0000-0000C3790000}"/>
    <cellStyle name="Migliaia 27 3 3 2 2" xfId="38166" xr:uid="{00000000-0005-0000-0000-0000C4790000}"/>
    <cellStyle name="Migliaia 27 3 3 2 3" xfId="39121" xr:uid="{00000000-0005-0000-0000-0000C5790000}"/>
    <cellStyle name="Migliaia 27 3 3 3" xfId="19858" xr:uid="{00000000-0005-0000-0000-0000C6790000}"/>
    <cellStyle name="Migliaia 27 3 3 3 2" xfId="37673" xr:uid="{00000000-0005-0000-0000-0000C7790000}"/>
    <cellStyle name="Migliaia 27 3 3 4" xfId="38628" xr:uid="{00000000-0005-0000-0000-0000C8790000}"/>
    <cellStyle name="Migliaia 27 3 4" xfId="12684" xr:uid="{00000000-0005-0000-0000-0000C9790000}"/>
    <cellStyle name="Migliaia 27 3 4 2" xfId="20848" xr:uid="{00000000-0005-0000-0000-0000CA790000}"/>
    <cellStyle name="Migliaia 27 3 4 2 2" xfId="38165" xr:uid="{00000000-0005-0000-0000-0000CB790000}"/>
    <cellStyle name="Migliaia 27 3 4 3" xfId="30617" xr:uid="{00000000-0005-0000-0000-0000CC790000}"/>
    <cellStyle name="Migliaia 27 3 4 4" xfId="39120" xr:uid="{00000000-0005-0000-0000-0000CD790000}"/>
    <cellStyle name="Migliaia 27 3 5" xfId="19856" xr:uid="{00000000-0005-0000-0000-0000CE790000}"/>
    <cellStyle name="Migliaia 27 3 5 2" xfId="37671" xr:uid="{00000000-0005-0000-0000-0000CF790000}"/>
    <cellStyle name="Migliaia 27 3 6" xfId="4271" xr:uid="{00000000-0005-0000-0000-0000D0790000}"/>
    <cellStyle name="Migliaia 27 3 6 2" xfId="23612" xr:uid="{00000000-0005-0000-0000-0000D1790000}"/>
    <cellStyle name="Migliaia 27 3 7" xfId="21817" xr:uid="{00000000-0005-0000-0000-0000D2790000}"/>
    <cellStyle name="Migliaia 27 3 8" xfId="38626" xr:uid="{00000000-0005-0000-0000-0000D3790000}"/>
    <cellStyle name="Migliaia 27 3 9" xfId="39516" xr:uid="{00000000-0005-0000-0000-0000D4790000}"/>
    <cellStyle name="Migliaia 27 4" xfId="490" xr:uid="{00000000-0005-0000-0000-0000D5790000}"/>
    <cellStyle name="Migliaia 27 4 10" xfId="2678" xr:uid="{00000000-0005-0000-0000-0000D6790000}"/>
    <cellStyle name="Migliaia 27 4 2" xfId="1905" xr:uid="{00000000-0005-0000-0000-0000D7790000}"/>
    <cellStyle name="Migliaia 27 4 2 2" xfId="20851" xr:uid="{00000000-0005-0000-0000-0000D8790000}"/>
    <cellStyle name="Migliaia 27 4 2 2 2" xfId="38168" xr:uid="{00000000-0005-0000-0000-0000D9790000}"/>
    <cellStyle name="Migliaia 27 4 2 2 3" xfId="39123" xr:uid="{00000000-0005-0000-0000-0000DA790000}"/>
    <cellStyle name="Migliaia 27 4 2 3" xfId="37675" xr:uid="{00000000-0005-0000-0000-0000DB790000}"/>
    <cellStyle name="Migliaia 27 4 2 4" xfId="38630" xr:uid="{00000000-0005-0000-0000-0000DC790000}"/>
    <cellStyle name="Migliaia 27 4 3" xfId="20850" xr:uid="{00000000-0005-0000-0000-0000DD790000}"/>
    <cellStyle name="Migliaia 27 4 3 2" xfId="38167" xr:uid="{00000000-0005-0000-0000-0000DE790000}"/>
    <cellStyle name="Migliaia 27 4 3 3" xfId="39122" xr:uid="{00000000-0005-0000-0000-0000DF790000}"/>
    <cellStyle name="Migliaia 27 4 4" xfId="19859" xr:uid="{00000000-0005-0000-0000-0000E0790000}"/>
    <cellStyle name="Migliaia 27 4 4 2" xfId="37674" xr:uid="{00000000-0005-0000-0000-0000E1790000}"/>
    <cellStyle name="Migliaia 27 4 5" xfId="12121" xr:uid="{00000000-0005-0000-0000-0000E2790000}"/>
    <cellStyle name="Migliaia 27 4 6" xfId="21819" xr:uid="{00000000-0005-0000-0000-0000E3790000}"/>
    <cellStyle name="Migliaia 27 4 7" xfId="38629" xr:uid="{00000000-0005-0000-0000-0000E4790000}"/>
    <cellStyle name="Migliaia 27 4 8" xfId="39972" xr:uid="{00000000-0005-0000-0000-0000E5790000}"/>
    <cellStyle name="Migliaia 27 4 9" xfId="40458" xr:uid="{00000000-0005-0000-0000-0000E6790000}"/>
    <cellStyle name="Migliaia 27 5" xfId="491" xr:uid="{00000000-0005-0000-0000-0000E7790000}"/>
    <cellStyle name="Migliaia 27 5 2" xfId="19860" xr:uid="{00000000-0005-0000-0000-0000E8790000}"/>
    <cellStyle name="Migliaia 27 5 2 2" xfId="37676" xr:uid="{00000000-0005-0000-0000-0000E9790000}"/>
    <cellStyle name="Migliaia 27 5 3" xfId="12122" xr:uid="{00000000-0005-0000-0000-0000EA790000}"/>
    <cellStyle name="Migliaia 27 5 4" xfId="21820" xr:uid="{00000000-0005-0000-0000-0000EB790000}"/>
    <cellStyle name="Migliaia 27 5 5" xfId="38631" xr:uid="{00000000-0005-0000-0000-0000EC790000}"/>
    <cellStyle name="Migliaia 27 5 6" xfId="39973" xr:uid="{00000000-0005-0000-0000-0000ED790000}"/>
    <cellStyle name="Migliaia 27 5 7" xfId="40459" xr:uid="{00000000-0005-0000-0000-0000EE790000}"/>
    <cellStyle name="Migliaia 27 6" xfId="1906" xr:uid="{00000000-0005-0000-0000-0000EF790000}"/>
    <cellStyle name="Migliaia 27 6 2" xfId="12117" xr:uid="{00000000-0005-0000-0000-0000F0790000}"/>
    <cellStyle name="Migliaia 27 6 3" xfId="21821" xr:uid="{00000000-0005-0000-0000-0000F1790000}"/>
    <cellStyle name="Migliaia 27 6 4" xfId="39974" xr:uid="{00000000-0005-0000-0000-0000F2790000}"/>
    <cellStyle name="Migliaia 27 6 5" xfId="40460" xr:uid="{00000000-0005-0000-0000-0000F3790000}"/>
    <cellStyle name="Migliaia 27 7" xfId="2445" xr:uid="{00000000-0005-0000-0000-0000F4790000}"/>
    <cellStyle name="Migliaia 27 7 2" xfId="30615" xr:uid="{00000000-0005-0000-0000-0000F5790000}"/>
    <cellStyle name="Migliaia 27 8" xfId="19854" xr:uid="{00000000-0005-0000-0000-0000F6790000}"/>
    <cellStyle name="Migliaia 27 8 2" xfId="37669" xr:uid="{00000000-0005-0000-0000-0000F7790000}"/>
    <cellStyle name="Migliaia 27 9" xfId="4269" xr:uid="{00000000-0005-0000-0000-0000F8790000}"/>
    <cellStyle name="Migliaia 27 9 2" xfId="23610" xr:uid="{00000000-0005-0000-0000-0000F9790000}"/>
    <cellStyle name="Migliaia 28" xfId="492" xr:uid="{00000000-0005-0000-0000-0000FA790000}"/>
    <cellStyle name="Migliaia 28 10" xfId="21822" xr:uid="{00000000-0005-0000-0000-0000FB790000}"/>
    <cellStyle name="Migliaia 28 11" xfId="38632" xr:uid="{00000000-0005-0000-0000-0000FC790000}"/>
    <cellStyle name="Migliaia 28 12" xfId="39518" xr:uid="{00000000-0005-0000-0000-0000FD790000}"/>
    <cellStyle name="Migliaia 28 13" xfId="39975" xr:uid="{00000000-0005-0000-0000-0000FE790000}"/>
    <cellStyle name="Migliaia 28 14" xfId="40461" xr:uid="{00000000-0005-0000-0000-0000FF790000}"/>
    <cellStyle name="Migliaia 28 2" xfId="493" xr:uid="{00000000-0005-0000-0000-0000007A0000}"/>
    <cellStyle name="Migliaia 28 2 10" xfId="39976" xr:uid="{00000000-0005-0000-0000-0000017A0000}"/>
    <cellStyle name="Migliaia 28 2 11" xfId="40462" xr:uid="{00000000-0005-0000-0000-0000027A0000}"/>
    <cellStyle name="Migliaia 28 2 2" xfId="1907" xr:uid="{00000000-0005-0000-0000-0000037A0000}"/>
    <cellStyle name="Migliaia 28 2 2 2" xfId="12859" xr:uid="{00000000-0005-0000-0000-0000047A0000}"/>
    <cellStyle name="Migliaia 28 2 2 2 2" xfId="30820" xr:uid="{00000000-0005-0000-0000-0000057A0000}"/>
    <cellStyle name="Migliaia 28 2 2 3" xfId="20852" xr:uid="{00000000-0005-0000-0000-0000067A0000}"/>
    <cellStyle name="Migliaia 28 2 2 3 2" xfId="38169" xr:uid="{00000000-0005-0000-0000-0000077A0000}"/>
    <cellStyle name="Migliaia 28 2 2 4" xfId="23818" xr:uid="{00000000-0005-0000-0000-0000087A0000}"/>
    <cellStyle name="Migliaia 28 2 2 5" xfId="39124" xr:uid="{00000000-0005-0000-0000-0000097A0000}"/>
    <cellStyle name="Migliaia 28 2 2 6" xfId="39734" xr:uid="{00000000-0005-0000-0000-00000A7A0000}"/>
    <cellStyle name="Migliaia 28 2 3" xfId="12124" xr:uid="{00000000-0005-0000-0000-00000B7A0000}"/>
    <cellStyle name="Migliaia 28 2 4" xfId="12686" xr:uid="{00000000-0005-0000-0000-00000C7A0000}"/>
    <cellStyle name="Migliaia 28 2 4 2" xfId="30620" xr:uid="{00000000-0005-0000-0000-00000D7A0000}"/>
    <cellStyle name="Migliaia 28 2 5" xfId="19862" xr:uid="{00000000-0005-0000-0000-00000E7A0000}"/>
    <cellStyle name="Migliaia 28 2 5 2" xfId="37678" xr:uid="{00000000-0005-0000-0000-00000F7A0000}"/>
    <cellStyle name="Migliaia 28 2 6" xfId="4274" xr:uid="{00000000-0005-0000-0000-0000107A0000}"/>
    <cellStyle name="Migliaia 28 2 6 2" xfId="23615" xr:uid="{00000000-0005-0000-0000-0000117A0000}"/>
    <cellStyle name="Migliaia 28 2 7" xfId="21823" xr:uid="{00000000-0005-0000-0000-0000127A0000}"/>
    <cellStyle name="Migliaia 28 2 8" xfId="38633" xr:uid="{00000000-0005-0000-0000-0000137A0000}"/>
    <cellStyle name="Migliaia 28 2 9" xfId="39519" xr:uid="{00000000-0005-0000-0000-0000147A0000}"/>
    <cellStyle name="Migliaia 28 3" xfId="494" xr:uid="{00000000-0005-0000-0000-0000157A0000}"/>
    <cellStyle name="Migliaia 28 3 10" xfId="39977" xr:uid="{00000000-0005-0000-0000-0000167A0000}"/>
    <cellStyle name="Migliaia 28 3 11" xfId="40463" xr:uid="{00000000-0005-0000-0000-0000177A0000}"/>
    <cellStyle name="Migliaia 28 3 2" xfId="495" xr:uid="{00000000-0005-0000-0000-0000187A0000}"/>
    <cellStyle name="Migliaia 28 3 2 10" xfId="40464" xr:uid="{00000000-0005-0000-0000-0000197A0000}"/>
    <cellStyle name="Migliaia 28 3 2 2" xfId="12126" xr:uid="{00000000-0005-0000-0000-00001A7A0000}"/>
    <cellStyle name="Migliaia 28 3 2 3" xfId="12688" xr:uid="{00000000-0005-0000-0000-00001B7A0000}"/>
    <cellStyle name="Migliaia 28 3 2 3 2" xfId="30622" xr:uid="{00000000-0005-0000-0000-00001C7A0000}"/>
    <cellStyle name="Migliaia 28 3 2 4" xfId="19864" xr:uid="{00000000-0005-0000-0000-00001D7A0000}"/>
    <cellStyle name="Migliaia 28 3 2 4 2" xfId="37680" xr:uid="{00000000-0005-0000-0000-00001E7A0000}"/>
    <cellStyle name="Migliaia 28 3 2 5" xfId="4276" xr:uid="{00000000-0005-0000-0000-00001F7A0000}"/>
    <cellStyle name="Migliaia 28 3 2 5 2" xfId="23617" xr:uid="{00000000-0005-0000-0000-0000207A0000}"/>
    <cellStyle name="Migliaia 28 3 2 6" xfId="21825" xr:uid="{00000000-0005-0000-0000-0000217A0000}"/>
    <cellStyle name="Migliaia 28 3 2 7" xfId="38635" xr:uid="{00000000-0005-0000-0000-0000227A0000}"/>
    <cellStyle name="Migliaia 28 3 2 8" xfId="39521" xr:uid="{00000000-0005-0000-0000-0000237A0000}"/>
    <cellStyle name="Migliaia 28 3 2 9" xfId="39978" xr:uid="{00000000-0005-0000-0000-0000247A0000}"/>
    <cellStyle name="Migliaia 28 3 3" xfId="12125" xr:uid="{00000000-0005-0000-0000-0000257A0000}"/>
    <cellStyle name="Migliaia 28 3 3 2" xfId="20854" xr:uid="{00000000-0005-0000-0000-0000267A0000}"/>
    <cellStyle name="Migliaia 28 3 3 2 2" xfId="38171" xr:uid="{00000000-0005-0000-0000-0000277A0000}"/>
    <cellStyle name="Migliaia 28 3 3 2 3" xfId="39126" xr:uid="{00000000-0005-0000-0000-0000287A0000}"/>
    <cellStyle name="Migliaia 28 3 3 3" xfId="19865" xr:uid="{00000000-0005-0000-0000-0000297A0000}"/>
    <cellStyle name="Migliaia 28 3 3 3 2" xfId="37681" xr:uid="{00000000-0005-0000-0000-00002A7A0000}"/>
    <cellStyle name="Migliaia 28 3 3 4" xfId="38636" xr:uid="{00000000-0005-0000-0000-00002B7A0000}"/>
    <cellStyle name="Migliaia 28 3 4" xfId="12687" xr:uid="{00000000-0005-0000-0000-00002C7A0000}"/>
    <cellStyle name="Migliaia 28 3 4 2" xfId="20853" xr:uid="{00000000-0005-0000-0000-00002D7A0000}"/>
    <cellStyle name="Migliaia 28 3 4 2 2" xfId="38170" xr:uid="{00000000-0005-0000-0000-00002E7A0000}"/>
    <cellStyle name="Migliaia 28 3 4 3" xfId="30621" xr:uid="{00000000-0005-0000-0000-00002F7A0000}"/>
    <cellStyle name="Migliaia 28 3 4 4" xfId="39125" xr:uid="{00000000-0005-0000-0000-0000307A0000}"/>
    <cellStyle name="Migliaia 28 3 5" xfId="19863" xr:uid="{00000000-0005-0000-0000-0000317A0000}"/>
    <cellStyle name="Migliaia 28 3 5 2" xfId="37679" xr:uid="{00000000-0005-0000-0000-0000327A0000}"/>
    <cellStyle name="Migliaia 28 3 6" xfId="4275" xr:uid="{00000000-0005-0000-0000-0000337A0000}"/>
    <cellStyle name="Migliaia 28 3 6 2" xfId="23616" xr:uid="{00000000-0005-0000-0000-0000347A0000}"/>
    <cellStyle name="Migliaia 28 3 7" xfId="21824" xr:uid="{00000000-0005-0000-0000-0000357A0000}"/>
    <cellStyle name="Migliaia 28 3 8" xfId="38634" xr:uid="{00000000-0005-0000-0000-0000367A0000}"/>
    <cellStyle name="Migliaia 28 3 9" xfId="39520" xr:uid="{00000000-0005-0000-0000-0000377A0000}"/>
    <cellStyle name="Migliaia 28 4" xfId="496" xr:uid="{00000000-0005-0000-0000-0000387A0000}"/>
    <cellStyle name="Migliaia 28 4 10" xfId="2679" xr:uid="{00000000-0005-0000-0000-0000397A0000}"/>
    <cellStyle name="Migliaia 28 4 2" xfId="1908" xr:uid="{00000000-0005-0000-0000-00003A7A0000}"/>
    <cellStyle name="Migliaia 28 4 2 2" xfId="20856" xr:uid="{00000000-0005-0000-0000-00003B7A0000}"/>
    <cellStyle name="Migliaia 28 4 2 2 2" xfId="38173" xr:uid="{00000000-0005-0000-0000-00003C7A0000}"/>
    <cellStyle name="Migliaia 28 4 2 2 3" xfId="39128" xr:uid="{00000000-0005-0000-0000-00003D7A0000}"/>
    <cellStyle name="Migliaia 28 4 2 3" xfId="37683" xr:uid="{00000000-0005-0000-0000-00003E7A0000}"/>
    <cellStyle name="Migliaia 28 4 2 4" xfId="38638" xr:uid="{00000000-0005-0000-0000-00003F7A0000}"/>
    <cellStyle name="Migliaia 28 4 3" xfId="20855" xr:uid="{00000000-0005-0000-0000-0000407A0000}"/>
    <cellStyle name="Migliaia 28 4 3 2" xfId="38172" xr:uid="{00000000-0005-0000-0000-0000417A0000}"/>
    <cellStyle name="Migliaia 28 4 3 3" xfId="39127" xr:uid="{00000000-0005-0000-0000-0000427A0000}"/>
    <cellStyle name="Migliaia 28 4 4" xfId="19866" xr:uid="{00000000-0005-0000-0000-0000437A0000}"/>
    <cellStyle name="Migliaia 28 4 4 2" xfId="37682" xr:uid="{00000000-0005-0000-0000-0000447A0000}"/>
    <cellStyle name="Migliaia 28 4 5" xfId="12127" xr:uid="{00000000-0005-0000-0000-0000457A0000}"/>
    <cellStyle name="Migliaia 28 4 6" xfId="21826" xr:uid="{00000000-0005-0000-0000-0000467A0000}"/>
    <cellStyle name="Migliaia 28 4 7" xfId="38637" xr:uid="{00000000-0005-0000-0000-0000477A0000}"/>
    <cellStyle name="Migliaia 28 4 8" xfId="39979" xr:uid="{00000000-0005-0000-0000-0000487A0000}"/>
    <cellStyle name="Migliaia 28 4 9" xfId="40465" xr:uid="{00000000-0005-0000-0000-0000497A0000}"/>
    <cellStyle name="Migliaia 28 5" xfId="497" xr:uid="{00000000-0005-0000-0000-00004A7A0000}"/>
    <cellStyle name="Migliaia 28 5 2" xfId="19867" xr:uid="{00000000-0005-0000-0000-00004B7A0000}"/>
    <cellStyle name="Migliaia 28 5 2 2" xfId="37684" xr:uid="{00000000-0005-0000-0000-00004C7A0000}"/>
    <cellStyle name="Migliaia 28 5 3" xfId="12128" xr:uid="{00000000-0005-0000-0000-00004D7A0000}"/>
    <cellStyle name="Migliaia 28 5 4" xfId="21827" xr:uid="{00000000-0005-0000-0000-00004E7A0000}"/>
    <cellStyle name="Migliaia 28 5 5" xfId="38639" xr:uid="{00000000-0005-0000-0000-00004F7A0000}"/>
    <cellStyle name="Migliaia 28 5 6" xfId="39980" xr:uid="{00000000-0005-0000-0000-0000507A0000}"/>
    <cellStyle name="Migliaia 28 5 7" xfId="40466" xr:uid="{00000000-0005-0000-0000-0000517A0000}"/>
    <cellStyle name="Migliaia 28 6" xfId="1910" xr:uid="{00000000-0005-0000-0000-0000527A0000}"/>
    <cellStyle name="Migliaia 28 6 2" xfId="12123" xr:uid="{00000000-0005-0000-0000-0000537A0000}"/>
    <cellStyle name="Migliaia 28 6 3" xfId="21828" xr:uid="{00000000-0005-0000-0000-0000547A0000}"/>
    <cellStyle name="Migliaia 28 6 4" xfId="39981" xr:uid="{00000000-0005-0000-0000-0000557A0000}"/>
    <cellStyle name="Migliaia 28 6 5" xfId="40467" xr:uid="{00000000-0005-0000-0000-0000567A0000}"/>
    <cellStyle name="Migliaia 28 7" xfId="2446" xr:uid="{00000000-0005-0000-0000-0000577A0000}"/>
    <cellStyle name="Migliaia 28 7 2" xfId="30619" xr:uid="{00000000-0005-0000-0000-0000587A0000}"/>
    <cellStyle name="Migliaia 28 8" xfId="19861" xr:uid="{00000000-0005-0000-0000-0000597A0000}"/>
    <cellStyle name="Migliaia 28 8 2" xfId="37677" xr:uid="{00000000-0005-0000-0000-00005A7A0000}"/>
    <cellStyle name="Migliaia 28 9" xfId="4273" xr:uid="{00000000-0005-0000-0000-00005B7A0000}"/>
    <cellStyle name="Migliaia 28 9 2" xfId="23614" xr:uid="{00000000-0005-0000-0000-00005C7A0000}"/>
    <cellStyle name="Migliaia 29" xfId="498" xr:uid="{00000000-0005-0000-0000-00005D7A0000}"/>
    <cellStyle name="Migliaia 29 10" xfId="21829" xr:uid="{00000000-0005-0000-0000-00005E7A0000}"/>
    <cellStyle name="Migliaia 29 11" xfId="38640" xr:uid="{00000000-0005-0000-0000-00005F7A0000}"/>
    <cellStyle name="Migliaia 29 12" xfId="39522" xr:uid="{00000000-0005-0000-0000-0000607A0000}"/>
    <cellStyle name="Migliaia 29 13" xfId="39982" xr:uid="{00000000-0005-0000-0000-0000617A0000}"/>
    <cellStyle name="Migliaia 29 14" xfId="40468" xr:uid="{00000000-0005-0000-0000-0000627A0000}"/>
    <cellStyle name="Migliaia 29 2" xfId="499" xr:uid="{00000000-0005-0000-0000-0000637A0000}"/>
    <cellStyle name="Migliaia 29 2 10" xfId="39983" xr:uid="{00000000-0005-0000-0000-0000647A0000}"/>
    <cellStyle name="Migliaia 29 2 11" xfId="40469" xr:uid="{00000000-0005-0000-0000-0000657A0000}"/>
    <cellStyle name="Migliaia 29 2 2" xfId="1911" xr:uid="{00000000-0005-0000-0000-0000667A0000}"/>
    <cellStyle name="Migliaia 29 2 2 2" xfId="12860" xr:uid="{00000000-0005-0000-0000-0000677A0000}"/>
    <cellStyle name="Migliaia 29 2 2 2 2" xfId="30821" xr:uid="{00000000-0005-0000-0000-0000687A0000}"/>
    <cellStyle name="Migliaia 29 2 2 3" xfId="20857" xr:uid="{00000000-0005-0000-0000-0000697A0000}"/>
    <cellStyle name="Migliaia 29 2 2 3 2" xfId="38174" xr:uid="{00000000-0005-0000-0000-00006A7A0000}"/>
    <cellStyle name="Migliaia 29 2 2 4" xfId="23819" xr:uid="{00000000-0005-0000-0000-00006B7A0000}"/>
    <cellStyle name="Migliaia 29 2 2 5" xfId="39129" xr:uid="{00000000-0005-0000-0000-00006C7A0000}"/>
    <cellStyle name="Migliaia 29 2 2 6" xfId="39735" xr:uid="{00000000-0005-0000-0000-00006D7A0000}"/>
    <cellStyle name="Migliaia 29 2 3" xfId="12130" xr:uid="{00000000-0005-0000-0000-00006E7A0000}"/>
    <cellStyle name="Migliaia 29 2 4" xfId="12689" xr:uid="{00000000-0005-0000-0000-00006F7A0000}"/>
    <cellStyle name="Migliaia 29 2 4 2" xfId="30624" xr:uid="{00000000-0005-0000-0000-0000707A0000}"/>
    <cellStyle name="Migliaia 29 2 5" xfId="19869" xr:uid="{00000000-0005-0000-0000-0000717A0000}"/>
    <cellStyle name="Migliaia 29 2 5 2" xfId="37686" xr:uid="{00000000-0005-0000-0000-0000727A0000}"/>
    <cellStyle name="Migliaia 29 2 6" xfId="4278" xr:uid="{00000000-0005-0000-0000-0000737A0000}"/>
    <cellStyle name="Migliaia 29 2 6 2" xfId="23619" xr:uid="{00000000-0005-0000-0000-0000747A0000}"/>
    <cellStyle name="Migliaia 29 2 7" xfId="21830" xr:uid="{00000000-0005-0000-0000-0000757A0000}"/>
    <cellStyle name="Migliaia 29 2 8" xfId="38641" xr:uid="{00000000-0005-0000-0000-0000767A0000}"/>
    <cellStyle name="Migliaia 29 2 9" xfId="39523" xr:uid="{00000000-0005-0000-0000-0000777A0000}"/>
    <cellStyle name="Migliaia 29 3" xfId="500" xr:uid="{00000000-0005-0000-0000-0000787A0000}"/>
    <cellStyle name="Migliaia 29 3 10" xfId="39984" xr:uid="{00000000-0005-0000-0000-0000797A0000}"/>
    <cellStyle name="Migliaia 29 3 11" xfId="40470" xr:uid="{00000000-0005-0000-0000-00007A7A0000}"/>
    <cellStyle name="Migliaia 29 3 2" xfId="501" xr:uid="{00000000-0005-0000-0000-00007B7A0000}"/>
    <cellStyle name="Migliaia 29 3 2 10" xfId="40471" xr:uid="{00000000-0005-0000-0000-00007C7A0000}"/>
    <cellStyle name="Migliaia 29 3 2 2" xfId="12132" xr:uid="{00000000-0005-0000-0000-00007D7A0000}"/>
    <cellStyle name="Migliaia 29 3 2 3" xfId="12691" xr:uid="{00000000-0005-0000-0000-00007E7A0000}"/>
    <cellStyle name="Migliaia 29 3 2 3 2" xfId="30626" xr:uid="{00000000-0005-0000-0000-00007F7A0000}"/>
    <cellStyle name="Migliaia 29 3 2 4" xfId="19871" xr:uid="{00000000-0005-0000-0000-0000807A0000}"/>
    <cellStyle name="Migliaia 29 3 2 4 2" xfId="37688" xr:uid="{00000000-0005-0000-0000-0000817A0000}"/>
    <cellStyle name="Migliaia 29 3 2 5" xfId="4280" xr:uid="{00000000-0005-0000-0000-0000827A0000}"/>
    <cellStyle name="Migliaia 29 3 2 5 2" xfId="23621" xr:uid="{00000000-0005-0000-0000-0000837A0000}"/>
    <cellStyle name="Migliaia 29 3 2 6" xfId="21832" xr:uid="{00000000-0005-0000-0000-0000847A0000}"/>
    <cellStyle name="Migliaia 29 3 2 7" xfId="38643" xr:uid="{00000000-0005-0000-0000-0000857A0000}"/>
    <cellStyle name="Migliaia 29 3 2 8" xfId="39525" xr:uid="{00000000-0005-0000-0000-0000867A0000}"/>
    <cellStyle name="Migliaia 29 3 2 9" xfId="39985" xr:uid="{00000000-0005-0000-0000-0000877A0000}"/>
    <cellStyle name="Migliaia 29 3 3" xfId="12131" xr:uid="{00000000-0005-0000-0000-0000887A0000}"/>
    <cellStyle name="Migliaia 29 3 3 2" xfId="20859" xr:uid="{00000000-0005-0000-0000-0000897A0000}"/>
    <cellStyle name="Migliaia 29 3 3 2 2" xfId="38176" xr:uid="{00000000-0005-0000-0000-00008A7A0000}"/>
    <cellStyle name="Migliaia 29 3 3 2 3" xfId="39131" xr:uid="{00000000-0005-0000-0000-00008B7A0000}"/>
    <cellStyle name="Migliaia 29 3 3 3" xfId="19872" xr:uid="{00000000-0005-0000-0000-00008C7A0000}"/>
    <cellStyle name="Migliaia 29 3 3 3 2" xfId="37689" xr:uid="{00000000-0005-0000-0000-00008D7A0000}"/>
    <cellStyle name="Migliaia 29 3 3 4" xfId="38644" xr:uid="{00000000-0005-0000-0000-00008E7A0000}"/>
    <cellStyle name="Migliaia 29 3 4" xfId="12690" xr:uid="{00000000-0005-0000-0000-00008F7A0000}"/>
    <cellStyle name="Migliaia 29 3 4 2" xfId="20858" xr:uid="{00000000-0005-0000-0000-0000907A0000}"/>
    <cellStyle name="Migliaia 29 3 4 2 2" xfId="38175" xr:uid="{00000000-0005-0000-0000-0000917A0000}"/>
    <cellStyle name="Migliaia 29 3 4 3" xfId="30625" xr:uid="{00000000-0005-0000-0000-0000927A0000}"/>
    <cellStyle name="Migliaia 29 3 4 4" xfId="39130" xr:uid="{00000000-0005-0000-0000-0000937A0000}"/>
    <cellStyle name="Migliaia 29 3 5" xfId="19870" xr:uid="{00000000-0005-0000-0000-0000947A0000}"/>
    <cellStyle name="Migliaia 29 3 5 2" xfId="37687" xr:uid="{00000000-0005-0000-0000-0000957A0000}"/>
    <cellStyle name="Migliaia 29 3 6" xfId="4279" xr:uid="{00000000-0005-0000-0000-0000967A0000}"/>
    <cellStyle name="Migliaia 29 3 6 2" xfId="23620" xr:uid="{00000000-0005-0000-0000-0000977A0000}"/>
    <cellStyle name="Migliaia 29 3 7" xfId="21831" xr:uid="{00000000-0005-0000-0000-0000987A0000}"/>
    <cellStyle name="Migliaia 29 3 8" xfId="38642" xr:uid="{00000000-0005-0000-0000-0000997A0000}"/>
    <cellStyle name="Migliaia 29 3 9" xfId="39524" xr:uid="{00000000-0005-0000-0000-00009A7A0000}"/>
    <cellStyle name="Migliaia 29 4" xfId="502" xr:uid="{00000000-0005-0000-0000-00009B7A0000}"/>
    <cellStyle name="Migliaia 29 4 10" xfId="2680" xr:uid="{00000000-0005-0000-0000-00009C7A0000}"/>
    <cellStyle name="Migliaia 29 4 2" xfId="1912" xr:uid="{00000000-0005-0000-0000-00009D7A0000}"/>
    <cellStyle name="Migliaia 29 4 2 2" xfId="20861" xr:uid="{00000000-0005-0000-0000-00009E7A0000}"/>
    <cellStyle name="Migliaia 29 4 2 2 2" xfId="38178" xr:uid="{00000000-0005-0000-0000-00009F7A0000}"/>
    <cellStyle name="Migliaia 29 4 2 2 3" xfId="39133" xr:uid="{00000000-0005-0000-0000-0000A07A0000}"/>
    <cellStyle name="Migliaia 29 4 2 3" xfId="37691" xr:uid="{00000000-0005-0000-0000-0000A17A0000}"/>
    <cellStyle name="Migliaia 29 4 2 4" xfId="38646" xr:uid="{00000000-0005-0000-0000-0000A27A0000}"/>
    <cellStyle name="Migliaia 29 4 3" xfId="20860" xr:uid="{00000000-0005-0000-0000-0000A37A0000}"/>
    <cellStyle name="Migliaia 29 4 3 2" xfId="38177" xr:uid="{00000000-0005-0000-0000-0000A47A0000}"/>
    <cellStyle name="Migliaia 29 4 3 3" xfId="39132" xr:uid="{00000000-0005-0000-0000-0000A57A0000}"/>
    <cellStyle name="Migliaia 29 4 4" xfId="19873" xr:uid="{00000000-0005-0000-0000-0000A67A0000}"/>
    <cellStyle name="Migliaia 29 4 4 2" xfId="37690" xr:uid="{00000000-0005-0000-0000-0000A77A0000}"/>
    <cellStyle name="Migliaia 29 4 5" xfId="12133" xr:uid="{00000000-0005-0000-0000-0000A87A0000}"/>
    <cellStyle name="Migliaia 29 4 6" xfId="21833" xr:uid="{00000000-0005-0000-0000-0000A97A0000}"/>
    <cellStyle name="Migliaia 29 4 7" xfId="38645" xr:uid="{00000000-0005-0000-0000-0000AA7A0000}"/>
    <cellStyle name="Migliaia 29 4 8" xfId="39986" xr:uid="{00000000-0005-0000-0000-0000AB7A0000}"/>
    <cellStyle name="Migliaia 29 4 9" xfId="40472" xr:uid="{00000000-0005-0000-0000-0000AC7A0000}"/>
    <cellStyle name="Migliaia 29 5" xfId="503" xr:uid="{00000000-0005-0000-0000-0000AD7A0000}"/>
    <cellStyle name="Migliaia 29 5 2" xfId="19874" xr:uid="{00000000-0005-0000-0000-0000AE7A0000}"/>
    <cellStyle name="Migliaia 29 5 2 2" xfId="37692" xr:uid="{00000000-0005-0000-0000-0000AF7A0000}"/>
    <cellStyle name="Migliaia 29 5 3" xfId="12134" xr:uid="{00000000-0005-0000-0000-0000B07A0000}"/>
    <cellStyle name="Migliaia 29 5 4" xfId="21834" xr:uid="{00000000-0005-0000-0000-0000B17A0000}"/>
    <cellStyle name="Migliaia 29 5 5" xfId="38647" xr:uid="{00000000-0005-0000-0000-0000B27A0000}"/>
    <cellStyle name="Migliaia 29 5 6" xfId="39987" xr:uid="{00000000-0005-0000-0000-0000B37A0000}"/>
    <cellStyle name="Migliaia 29 5 7" xfId="40473" xr:uid="{00000000-0005-0000-0000-0000B47A0000}"/>
    <cellStyle name="Migliaia 29 6" xfId="1913" xr:uid="{00000000-0005-0000-0000-0000B57A0000}"/>
    <cellStyle name="Migliaia 29 6 2" xfId="12129" xr:uid="{00000000-0005-0000-0000-0000B67A0000}"/>
    <cellStyle name="Migliaia 29 6 3" xfId="21835" xr:uid="{00000000-0005-0000-0000-0000B77A0000}"/>
    <cellStyle name="Migliaia 29 6 4" xfId="39988" xr:uid="{00000000-0005-0000-0000-0000B87A0000}"/>
    <cellStyle name="Migliaia 29 6 5" xfId="40474" xr:uid="{00000000-0005-0000-0000-0000B97A0000}"/>
    <cellStyle name="Migliaia 29 7" xfId="2447" xr:uid="{00000000-0005-0000-0000-0000BA7A0000}"/>
    <cellStyle name="Migliaia 29 7 2" xfId="30623" xr:uid="{00000000-0005-0000-0000-0000BB7A0000}"/>
    <cellStyle name="Migliaia 29 8" xfId="19868" xr:uid="{00000000-0005-0000-0000-0000BC7A0000}"/>
    <cellStyle name="Migliaia 29 8 2" xfId="37685" xr:uid="{00000000-0005-0000-0000-0000BD7A0000}"/>
    <cellStyle name="Migliaia 29 9" xfId="4277" xr:uid="{00000000-0005-0000-0000-0000BE7A0000}"/>
    <cellStyle name="Migliaia 29 9 2" xfId="23618" xr:uid="{00000000-0005-0000-0000-0000BF7A0000}"/>
    <cellStyle name="Migliaia 3" xfId="504" xr:uid="{00000000-0005-0000-0000-0000C07A0000}"/>
    <cellStyle name="Migliaia 3 10" xfId="21836" xr:uid="{00000000-0005-0000-0000-0000C17A0000}"/>
    <cellStyle name="Migliaia 3 11" xfId="38648" xr:uid="{00000000-0005-0000-0000-0000C27A0000}"/>
    <cellStyle name="Migliaia 3 12" xfId="39526" xr:uid="{00000000-0005-0000-0000-0000C37A0000}"/>
    <cellStyle name="Migliaia 3 13" xfId="39989" xr:uid="{00000000-0005-0000-0000-0000C47A0000}"/>
    <cellStyle name="Migliaia 3 14" xfId="40475" xr:uid="{00000000-0005-0000-0000-0000C57A0000}"/>
    <cellStyle name="Migliaia 3 2" xfId="505" xr:uid="{00000000-0005-0000-0000-0000C67A0000}"/>
    <cellStyle name="Migliaia 3 2 10" xfId="39990" xr:uid="{00000000-0005-0000-0000-0000C77A0000}"/>
    <cellStyle name="Migliaia 3 2 11" xfId="40476" xr:uid="{00000000-0005-0000-0000-0000C87A0000}"/>
    <cellStyle name="Migliaia 3 2 2" xfId="1914" xr:uid="{00000000-0005-0000-0000-0000C97A0000}"/>
    <cellStyle name="Migliaia 3 2 2 2" xfId="12861" xr:uid="{00000000-0005-0000-0000-0000CA7A0000}"/>
    <cellStyle name="Migliaia 3 2 2 2 2" xfId="30822" xr:uid="{00000000-0005-0000-0000-0000CB7A0000}"/>
    <cellStyle name="Migliaia 3 2 2 3" xfId="20862" xr:uid="{00000000-0005-0000-0000-0000CC7A0000}"/>
    <cellStyle name="Migliaia 3 2 2 3 2" xfId="38179" xr:uid="{00000000-0005-0000-0000-0000CD7A0000}"/>
    <cellStyle name="Migliaia 3 2 2 4" xfId="23820" xr:uid="{00000000-0005-0000-0000-0000CE7A0000}"/>
    <cellStyle name="Migliaia 3 2 2 5" xfId="39134" xr:uid="{00000000-0005-0000-0000-0000CF7A0000}"/>
    <cellStyle name="Migliaia 3 2 2 6" xfId="39736" xr:uid="{00000000-0005-0000-0000-0000D07A0000}"/>
    <cellStyle name="Migliaia 3 2 3" xfId="12136" xr:uid="{00000000-0005-0000-0000-0000D17A0000}"/>
    <cellStyle name="Migliaia 3 2 4" xfId="12692" xr:uid="{00000000-0005-0000-0000-0000D27A0000}"/>
    <cellStyle name="Migliaia 3 2 4 2" xfId="30628" xr:uid="{00000000-0005-0000-0000-0000D37A0000}"/>
    <cellStyle name="Migliaia 3 2 5" xfId="19876" xr:uid="{00000000-0005-0000-0000-0000D47A0000}"/>
    <cellStyle name="Migliaia 3 2 5 2" xfId="37694" xr:uid="{00000000-0005-0000-0000-0000D57A0000}"/>
    <cellStyle name="Migliaia 3 2 6" xfId="4282" xr:uid="{00000000-0005-0000-0000-0000D67A0000}"/>
    <cellStyle name="Migliaia 3 2 6 2" xfId="23623" xr:uid="{00000000-0005-0000-0000-0000D77A0000}"/>
    <cellStyle name="Migliaia 3 2 7" xfId="21837" xr:uid="{00000000-0005-0000-0000-0000D87A0000}"/>
    <cellStyle name="Migliaia 3 2 8" xfId="38649" xr:uid="{00000000-0005-0000-0000-0000D97A0000}"/>
    <cellStyle name="Migliaia 3 2 9" xfId="39527" xr:uid="{00000000-0005-0000-0000-0000DA7A0000}"/>
    <cellStyle name="Migliaia 3 3" xfId="506" xr:uid="{00000000-0005-0000-0000-0000DB7A0000}"/>
    <cellStyle name="Migliaia 3 3 10" xfId="39991" xr:uid="{00000000-0005-0000-0000-0000DC7A0000}"/>
    <cellStyle name="Migliaia 3 3 11" xfId="40477" xr:uid="{00000000-0005-0000-0000-0000DD7A0000}"/>
    <cellStyle name="Migliaia 3 3 2" xfId="507" xr:uid="{00000000-0005-0000-0000-0000DE7A0000}"/>
    <cellStyle name="Migliaia 3 3 2 10" xfId="40478" xr:uid="{00000000-0005-0000-0000-0000DF7A0000}"/>
    <cellStyle name="Migliaia 3 3 2 2" xfId="12138" xr:uid="{00000000-0005-0000-0000-0000E07A0000}"/>
    <cellStyle name="Migliaia 3 3 2 3" xfId="12694" xr:uid="{00000000-0005-0000-0000-0000E17A0000}"/>
    <cellStyle name="Migliaia 3 3 2 3 2" xfId="30630" xr:uid="{00000000-0005-0000-0000-0000E27A0000}"/>
    <cellStyle name="Migliaia 3 3 2 4" xfId="19878" xr:uid="{00000000-0005-0000-0000-0000E37A0000}"/>
    <cellStyle name="Migliaia 3 3 2 4 2" xfId="37696" xr:uid="{00000000-0005-0000-0000-0000E47A0000}"/>
    <cellStyle name="Migliaia 3 3 2 5" xfId="4284" xr:uid="{00000000-0005-0000-0000-0000E57A0000}"/>
    <cellStyle name="Migliaia 3 3 2 5 2" xfId="23625" xr:uid="{00000000-0005-0000-0000-0000E67A0000}"/>
    <cellStyle name="Migliaia 3 3 2 6" xfId="21839" xr:uid="{00000000-0005-0000-0000-0000E77A0000}"/>
    <cellStyle name="Migliaia 3 3 2 7" xfId="38651" xr:uid="{00000000-0005-0000-0000-0000E87A0000}"/>
    <cellStyle name="Migliaia 3 3 2 8" xfId="39529" xr:uid="{00000000-0005-0000-0000-0000E97A0000}"/>
    <cellStyle name="Migliaia 3 3 2 9" xfId="39992" xr:uid="{00000000-0005-0000-0000-0000EA7A0000}"/>
    <cellStyle name="Migliaia 3 3 3" xfId="12137" xr:uid="{00000000-0005-0000-0000-0000EB7A0000}"/>
    <cellStyle name="Migliaia 3 3 3 2" xfId="20864" xr:uid="{00000000-0005-0000-0000-0000EC7A0000}"/>
    <cellStyle name="Migliaia 3 3 3 2 2" xfId="38181" xr:uid="{00000000-0005-0000-0000-0000ED7A0000}"/>
    <cellStyle name="Migliaia 3 3 3 2 3" xfId="39136" xr:uid="{00000000-0005-0000-0000-0000EE7A0000}"/>
    <cellStyle name="Migliaia 3 3 3 3" xfId="19879" xr:uid="{00000000-0005-0000-0000-0000EF7A0000}"/>
    <cellStyle name="Migliaia 3 3 3 3 2" xfId="37697" xr:uid="{00000000-0005-0000-0000-0000F07A0000}"/>
    <cellStyle name="Migliaia 3 3 3 4" xfId="38652" xr:uid="{00000000-0005-0000-0000-0000F17A0000}"/>
    <cellStyle name="Migliaia 3 3 4" xfId="12693" xr:uid="{00000000-0005-0000-0000-0000F27A0000}"/>
    <cellStyle name="Migliaia 3 3 4 2" xfId="20863" xr:uid="{00000000-0005-0000-0000-0000F37A0000}"/>
    <cellStyle name="Migliaia 3 3 4 2 2" xfId="38180" xr:uid="{00000000-0005-0000-0000-0000F47A0000}"/>
    <cellStyle name="Migliaia 3 3 4 3" xfId="30629" xr:uid="{00000000-0005-0000-0000-0000F57A0000}"/>
    <cellStyle name="Migliaia 3 3 4 4" xfId="39135" xr:uid="{00000000-0005-0000-0000-0000F67A0000}"/>
    <cellStyle name="Migliaia 3 3 5" xfId="19877" xr:uid="{00000000-0005-0000-0000-0000F77A0000}"/>
    <cellStyle name="Migliaia 3 3 5 2" xfId="37695" xr:uid="{00000000-0005-0000-0000-0000F87A0000}"/>
    <cellStyle name="Migliaia 3 3 6" xfId="4283" xr:uid="{00000000-0005-0000-0000-0000F97A0000}"/>
    <cellStyle name="Migliaia 3 3 6 2" xfId="23624" xr:uid="{00000000-0005-0000-0000-0000FA7A0000}"/>
    <cellStyle name="Migliaia 3 3 7" xfId="21838" xr:uid="{00000000-0005-0000-0000-0000FB7A0000}"/>
    <cellStyle name="Migliaia 3 3 8" xfId="38650" xr:uid="{00000000-0005-0000-0000-0000FC7A0000}"/>
    <cellStyle name="Migliaia 3 3 9" xfId="39528" xr:uid="{00000000-0005-0000-0000-0000FD7A0000}"/>
    <cellStyle name="Migliaia 3 4" xfId="508" xr:uid="{00000000-0005-0000-0000-0000FE7A0000}"/>
    <cellStyle name="Migliaia 3 4 10" xfId="2681" xr:uid="{00000000-0005-0000-0000-0000FF7A0000}"/>
    <cellStyle name="Migliaia 3 4 2" xfId="1915" xr:uid="{00000000-0005-0000-0000-0000007B0000}"/>
    <cellStyle name="Migliaia 3 4 2 2" xfId="20866" xr:uid="{00000000-0005-0000-0000-0000017B0000}"/>
    <cellStyle name="Migliaia 3 4 2 2 2" xfId="38183" xr:uid="{00000000-0005-0000-0000-0000027B0000}"/>
    <cellStyle name="Migliaia 3 4 2 2 3" xfId="39138" xr:uid="{00000000-0005-0000-0000-0000037B0000}"/>
    <cellStyle name="Migliaia 3 4 2 3" xfId="37699" xr:uid="{00000000-0005-0000-0000-0000047B0000}"/>
    <cellStyle name="Migliaia 3 4 2 4" xfId="38654" xr:uid="{00000000-0005-0000-0000-0000057B0000}"/>
    <cellStyle name="Migliaia 3 4 3" xfId="20865" xr:uid="{00000000-0005-0000-0000-0000067B0000}"/>
    <cellStyle name="Migliaia 3 4 3 2" xfId="38182" xr:uid="{00000000-0005-0000-0000-0000077B0000}"/>
    <cellStyle name="Migliaia 3 4 3 3" xfId="39137" xr:uid="{00000000-0005-0000-0000-0000087B0000}"/>
    <cellStyle name="Migliaia 3 4 4" xfId="19880" xr:uid="{00000000-0005-0000-0000-0000097B0000}"/>
    <cellStyle name="Migliaia 3 4 4 2" xfId="37698" xr:uid="{00000000-0005-0000-0000-00000A7B0000}"/>
    <cellStyle name="Migliaia 3 4 5" xfId="12139" xr:uid="{00000000-0005-0000-0000-00000B7B0000}"/>
    <cellStyle name="Migliaia 3 4 6" xfId="21840" xr:uid="{00000000-0005-0000-0000-00000C7B0000}"/>
    <cellStyle name="Migliaia 3 4 7" xfId="38653" xr:uid="{00000000-0005-0000-0000-00000D7B0000}"/>
    <cellStyle name="Migliaia 3 4 8" xfId="39993" xr:uid="{00000000-0005-0000-0000-00000E7B0000}"/>
    <cellStyle name="Migliaia 3 4 9" xfId="40479" xr:uid="{00000000-0005-0000-0000-00000F7B0000}"/>
    <cellStyle name="Migliaia 3 5" xfId="509" xr:uid="{00000000-0005-0000-0000-0000107B0000}"/>
    <cellStyle name="Migliaia 3 5 2" xfId="19881" xr:uid="{00000000-0005-0000-0000-0000117B0000}"/>
    <cellStyle name="Migliaia 3 5 2 2" xfId="37700" xr:uid="{00000000-0005-0000-0000-0000127B0000}"/>
    <cellStyle name="Migliaia 3 5 3" xfId="12140" xr:uid="{00000000-0005-0000-0000-0000137B0000}"/>
    <cellStyle name="Migliaia 3 5 4" xfId="21841" xr:uid="{00000000-0005-0000-0000-0000147B0000}"/>
    <cellStyle name="Migliaia 3 5 5" xfId="38655" xr:uid="{00000000-0005-0000-0000-0000157B0000}"/>
    <cellStyle name="Migliaia 3 5 6" xfId="39994" xr:uid="{00000000-0005-0000-0000-0000167B0000}"/>
    <cellStyle name="Migliaia 3 5 7" xfId="40480" xr:uid="{00000000-0005-0000-0000-0000177B0000}"/>
    <cellStyle name="Migliaia 3 6" xfId="1916" xr:uid="{00000000-0005-0000-0000-0000187B0000}"/>
    <cellStyle name="Migliaia 3 6 2" xfId="12135" xr:uid="{00000000-0005-0000-0000-0000197B0000}"/>
    <cellStyle name="Migliaia 3 6 3" xfId="21842" xr:uid="{00000000-0005-0000-0000-00001A7B0000}"/>
    <cellStyle name="Migliaia 3 6 4" xfId="39995" xr:uid="{00000000-0005-0000-0000-00001B7B0000}"/>
    <cellStyle name="Migliaia 3 6 5" xfId="40481" xr:uid="{00000000-0005-0000-0000-00001C7B0000}"/>
    <cellStyle name="Migliaia 3 7" xfId="2448" xr:uid="{00000000-0005-0000-0000-00001D7B0000}"/>
    <cellStyle name="Migliaia 3 7 2" xfId="30627" xr:uid="{00000000-0005-0000-0000-00001E7B0000}"/>
    <cellStyle name="Migliaia 3 8" xfId="19875" xr:uid="{00000000-0005-0000-0000-00001F7B0000}"/>
    <cellStyle name="Migliaia 3 8 2" xfId="37693" xr:uid="{00000000-0005-0000-0000-0000207B0000}"/>
    <cellStyle name="Migliaia 3 9" xfId="4281" xr:uid="{00000000-0005-0000-0000-0000217B0000}"/>
    <cellStyle name="Migliaia 3 9 2" xfId="23622" xr:uid="{00000000-0005-0000-0000-0000227B0000}"/>
    <cellStyle name="Migliaia 30" xfId="510" xr:uid="{00000000-0005-0000-0000-0000237B0000}"/>
    <cellStyle name="Migliaia 30 10" xfId="21843" xr:uid="{00000000-0005-0000-0000-0000247B0000}"/>
    <cellStyle name="Migliaia 30 11" xfId="38656" xr:uid="{00000000-0005-0000-0000-0000257B0000}"/>
    <cellStyle name="Migliaia 30 12" xfId="39530" xr:uid="{00000000-0005-0000-0000-0000267B0000}"/>
    <cellStyle name="Migliaia 30 13" xfId="39996" xr:uid="{00000000-0005-0000-0000-0000277B0000}"/>
    <cellStyle name="Migliaia 30 14" xfId="40482" xr:uid="{00000000-0005-0000-0000-0000287B0000}"/>
    <cellStyle name="Migliaia 30 2" xfId="511" xr:uid="{00000000-0005-0000-0000-0000297B0000}"/>
    <cellStyle name="Migliaia 30 2 10" xfId="39997" xr:uid="{00000000-0005-0000-0000-00002A7B0000}"/>
    <cellStyle name="Migliaia 30 2 11" xfId="40483" xr:uid="{00000000-0005-0000-0000-00002B7B0000}"/>
    <cellStyle name="Migliaia 30 2 2" xfId="1917" xr:uid="{00000000-0005-0000-0000-00002C7B0000}"/>
    <cellStyle name="Migliaia 30 2 2 2" xfId="12862" xr:uid="{00000000-0005-0000-0000-00002D7B0000}"/>
    <cellStyle name="Migliaia 30 2 2 2 2" xfId="30823" xr:uid="{00000000-0005-0000-0000-00002E7B0000}"/>
    <cellStyle name="Migliaia 30 2 2 3" xfId="20867" xr:uid="{00000000-0005-0000-0000-00002F7B0000}"/>
    <cellStyle name="Migliaia 30 2 2 3 2" xfId="38184" xr:uid="{00000000-0005-0000-0000-0000307B0000}"/>
    <cellStyle name="Migliaia 30 2 2 4" xfId="23821" xr:uid="{00000000-0005-0000-0000-0000317B0000}"/>
    <cellStyle name="Migliaia 30 2 2 5" xfId="39139" xr:uid="{00000000-0005-0000-0000-0000327B0000}"/>
    <cellStyle name="Migliaia 30 2 2 6" xfId="39737" xr:uid="{00000000-0005-0000-0000-0000337B0000}"/>
    <cellStyle name="Migliaia 30 2 3" xfId="12142" xr:uid="{00000000-0005-0000-0000-0000347B0000}"/>
    <cellStyle name="Migliaia 30 2 4" xfId="12695" xr:uid="{00000000-0005-0000-0000-0000357B0000}"/>
    <cellStyle name="Migliaia 30 2 4 2" xfId="30632" xr:uid="{00000000-0005-0000-0000-0000367B0000}"/>
    <cellStyle name="Migliaia 30 2 5" xfId="19883" xr:uid="{00000000-0005-0000-0000-0000377B0000}"/>
    <cellStyle name="Migliaia 30 2 5 2" xfId="37702" xr:uid="{00000000-0005-0000-0000-0000387B0000}"/>
    <cellStyle name="Migliaia 30 2 6" xfId="4286" xr:uid="{00000000-0005-0000-0000-0000397B0000}"/>
    <cellStyle name="Migliaia 30 2 6 2" xfId="23627" xr:uid="{00000000-0005-0000-0000-00003A7B0000}"/>
    <cellStyle name="Migliaia 30 2 7" xfId="21844" xr:uid="{00000000-0005-0000-0000-00003B7B0000}"/>
    <cellStyle name="Migliaia 30 2 8" xfId="38657" xr:uid="{00000000-0005-0000-0000-00003C7B0000}"/>
    <cellStyle name="Migliaia 30 2 9" xfId="39531" xr:uid="{00000000-0005-0000-0000-00003D7B0000}"/>
    <cellStyle name="Migliaia 30 3" xfId="512" xr:uid="{00000000-0005-0000-0000-00003E7B0000}"/>
    <cellStyle name="Migliaia 30 3 10" xfId="39998" xr:uid="{00000000-0005-0000-0000-00003F7B0000}"/>
    <cellStyle name="Migliaia 30 3 11" xfId="40484" xr:uid="{00000000-0005-0000-0000-0000407B0000}"/>
    <cellStyle name="Migliaia 30 3 2" xfId="513" xr:uid="{00000000-0005-0000-0000-0000417B0000}"/>
    <cellStyle name="Migliaia 30 3 2 10" xfId="40485" xr:uid="{00000000-0005-0000-0000-0000427B0000}"/>
    <cellStyle name="Migliaia 30 3 2 2" xfId="12144" xr:uid="{00000000-0005-0000-0000-0000437B0000}"/>
    <cellStyle name="Migliaia 30 3 2 3" xfId="12697" xr:uid="{00000000-0005-0000-0000-0000447B0000}"/>
    <cellStyle name="Migliaia 30 3 2 3 2" xfId="30634" xr:uid="{00000000-0005-0000-0000-0000457B0000}"/>
    <cellStyle name="Migliaia 30 3 2 4" xfId="19885" xr:uid="{00000000-0005-0000-0000-0000467B0000}"/>
    <cellStyle name="Migliaia 30 3 2 4 2" xfId="37704" xr:uid="{00000000-0005-0000-0000-0000477B0000}"/>
    <cellStyle name="Migliaia 30 3 2 5" xfId="4288" xr:uid="{00000000-0005-0000-0000-0000487B0000}"/>
    <cellStyle name="Migliaia 30 3 2 5 2" xfId="23629" xr:uid="{00000000-0005-0000-0000-0000497B0000}"/>
    <cellStyle name="Migliaia 30 3 2 6" xfId="21846" xr:uid="{00000000-0005-0000-0000-00004A7B0000}"/>
    <cellStyle name="Migliaia 30 3 2 7" xfId="38659" xr:uid="{00000000-0005-0000-0000-00004B7B0000}"/>
    <cellStyle name="Migliaia 30 3 2 8" xfId="39533" xr:uid="{00000000-0005-0000-0000-00004C7B0000}"/>
    <cellStyle name="Migliaia 30 3 2 9" xfId="39999" xr:uid="{00000000-0005-0000-0000-00004D7B0000}"/>
    <cellStyle name="Migliaia 30 3 3" xfId="12143" xr:uid="{00000000-0005-0000-0000-00004E7B0000}"/>
    <cellStyle name="Migliaia 30 3 3 2" xfId="20869" xr:uid="{00000000-0005-0000-0000-00004F7B0000}"/>
    <cellStyle name="Migliaia 30 3 3 2 2" xfId="38186" xr:uid="{00000000-0005-0000-0000-0000507B0000}"/>
    <cellStyle name="Migliaia 30 3 3 2 3" xfId="39141" xr:uid="{00000000-0005-0000-0000-0000517B0000}"/>
    <cellStyle name="Migliaia 30 3 3 3" xfId="19886" xr:uid="{00000000-0005-0000-0000-0000527B0000}"/>
    <cellStyle name="Migliaia 30 3 3 3 2" xfId="37705" xr:uid="{00000000-0005-0000-0000-0000537B0000}"/>
    <cellStyle name="Migliaia 30 3 3 4" xfId="38660" xr:uid="{00000000-0005-0000-0000-0000547B0000}"/>
    <cellStyle name="Migliaia 30 3 4" xfId="12696" xr:uid="{00000000-0005-0000-0000-0000557B0000}"/>
    <cellStyle name="Migliaia 30 3 4 2" xfId="20868" xr:uid="{00000000-0005-0000-0000-0000567B0000}"/>
    <cellStyle name="Migliaia 30 3 4 2 2" xfId="38185" xr:uid="{00000000-0005-0000-0000-0000577B0000}"/>
    <cellStyle name="Migliaia 30 3 4 3" xfId="30633" xr:uid="{00000000-0005-0000-0000-0000587B0000}"/>
    <cellStyle name="Migliaia 30 3 4 4" xfId="39140" xr:uid="{00000000-0005-0000-0000-0000597B0000}"/>
    <cellStyle name="Migliaia 30 3 5" xfId="19884" xr:uid="{00000000-0005-0000-0000-00005A7B0000}"/>
    <cellStyle name="Migliaia 30 3 5 2" xfId="37703" xr:uid="{00000000-0005-0000-0000-00005B7B0000}"/>
    <cellStyle name="Migliaia 30 3 6" xfId="4287" xr:uid="{00000000-0005-0000-0000-00005C7B0000}"/>
    <cellStyle name="Migliaia 30 3 6 2" xfId="23628" xr:uid="{00000000-0005-0000-0000-00005D7B0000}"/>
    <cellStyle name="Migliaia 30 3 7" xfId="21845" xr:uid="{00000000-0005-0000-0000-00005E7B0000}"/>
    <cellStyle name="Migliaia 30 3 8" xfId="38658" xr:uid="{00000000-0005-0000-0000-00005F7B0000}"/>
    <cellStyle name="Migliaia 30 3 9" xfId="39532" xr:uid="{00000000-0005-0000-0000-0000607B0000}"/>
    <cellStyle name="Migliaia 30 4" xfId="514" xr:uid="{00000000-0005-0000-0000-0000617B0000}"/>
    <cellStyle name="Migliaia 30 4 10" xfId="2682" xr:uid="{00000000-0005-0000-0000-0000627B0000}"/>
    <cellStyle name="Migliaia 30 4 2" xfId="1918" xr:uid="{00000000-0005-0000-0000-0000637B0000}"/>
    <cellStyle name="Migliaia 30 4 2 2" xfId="20871" xr:uid="{00000000-0005-0000-0000-0000647B0000}"/>
    <cellStyle name="Migliaia 30 4 2 2 2" xfId="38188" xr:uid="{00000000-0005-0000-0000-0000657B0000}"/>
    <cellStyle name="Migliaia 30 4 2 2 3" xfId="39143" xr:uid="{00000000-0005-0000-0000-0000667B0000}"/>
    <cellStyle name="Migliaia 30 4 2 3" xfId="37707" xr:uid="{00000000-0005-0000-0000-0000677B0000}"/>
    <cellStyle name="Migliaia 30 4 2 4" xfId="38662" xr:uid="{00000000-0005-0000-0000-0000687B0000}"/>
    <cellStyle name="Migliaia 30 4 3" xfId="20870" xr:uid="{00000000-0005-0000-0000-0000697B0000}"/>
    <cellStyle name="Migliaia 30 4 3 2" xfId="38187" xr:uid="{00000000-0005-0000-0000-00006A7B0000}"/>
    <cellStyle name="Migliaia 30 4 3 3" xfId="39142" xr:uid="{00000000-0005-0000-0000-00006B7B0000}"/>
    <cellStyle name="Migliaia 30 4 4" xfId="19887" xr:uid="{00000000-0005-0000-0000-00006C7B0000}"/>
    <cellStyle name="Migliaia 30 4 4 2" xfId="37706" xr:uid="{00000000-0005-0000-0000-00006D7B0000}"/>
    <cellStyle name="Migliaia 30 4 5" xfId="12145" xr:uid="{00000000-0005-0000-0000-00006E7B0000}"/>
    <cellStyle name="Migliaia 30 4 6" xfId="21847" xr:uid="{00000000-0005-0000-0000-00006F7B0000}"/>
    <cellStyle name="Migliaia 30 4 7" xfId="38661" xr:uid="{00000000-0005-0000-0000-0000707B0000}"/>
    <cellStyle name="Migliaia 30 4 8" xfId="40000" xr:uid="{00000000-0005-0000-0000-0000717B0000}"/>
    <cellStyle name="Migliaia 30 4 9" xfId="40486" xr:uid="{00000000-0005-0000-0000-0000727B0000}"/>
    <cellStyle name="Migliaia 30 5" xfId="515" xr:uid="{00000000-0005-0000-0000-0000737B0000}"/>
    <cellStyle name="Migliaia 30 5 2" xfId="19888" xr:uid="{00000000-0005-0000-0000-0000747B0000}"/>
    <cellStyle name="Migliaia 30 5 2 2" xfId="37708" xr:uid="{00000000-0005-0000-0000-0000757B0000}"/>
    <cellStyle name="Migliaia 30 5 3" xfId="12146" xr:uid="{00000000-0005-0000-0000-0000767B0000}"/>
    <cellStyle name="Migliaia 30 5 4" xfId="21848" xr:uid="{00000000-0005-0000-0000-0000777B0000}"/>
    <cellStyle name="Migliaia 30 5 5" xfId="38663" xr:uid="{00000000-0005-0000-0000-0000787B0000}"/>
    <cellStyle name="Migliaia 30 5 6" xfId="40001" xr:uid="{00000000-0005-0000-0000-0000797B0000}"/>
    <cellStyle name="Migliaia 30 5 7" xfId="40487" xr:uid="{00000000-0005-0000-0000-00007A7B0000}"/>
    <cellStyle name="Migliaia 30 6" xfId="1919" xr:uid="{00000000-0005-0000-0000-00007B7B0000}"/>
    <cellStyle name="Migliaia 30 6 2" xfId="12141" xr:uid="{00000000-0005-0000-0000-00007C7B0000}"/>
    <cellStyle name="Migliaia 30 6 3" xfId="21849" xr:uid="{00000000-0005-0000-0000-00007D7B0000}"/>
    <cellStyle name="Migliaia 30 6 4" xfId="40002" xr:uid="{00000000-0005-0000-0000-00007E7B0000}"/>
    <cellStyle name="Migliaia 30 6 5" xfId="40488" xr:uid="{00000000-0005-0000-0000-00007F7B0000}"/>
    <cellStyle name="Migliaia 30 7" xfId="2449" xr:uid="{00000000-0005-0000-0000-0000807B0000}"/>
    <cellStyle name="Migliaia 30 7 2" xfId="30631" xr:uid="{00000000-0005-0000-0000-0000817B0000}"/>
    <cellStyle name="Migliaia 30 8" xfId="19882" xr:uid="{00000000-0005-0000-0000-0000827B0000}"/>
    <cellStyle name="Migliaia 30 8 2" xfId="37701" xr:uid="{00000000-0005-0000-0000-0000837B0000}"/>
    <cellStyle name="Migliaia 30 9" xfId="4285" xr:uid="{00000000-0005-0000-0000-0000847B0000}"/>
    <cellStyle name="Migliaia 30 9 2" xfId="23626" xr:uid="{00000000-0005-0000-0000-0000857B0000}"/>
    <cellStyle name="Migliaia 31" xfId="516" xr:uid="{00000000-0005-0000-0000-0000867B0000}"/>
    <cellStyle name="Migliaia 31 10" xfId="21850" xr:uid="{00000000-0005-0000-0000-0000877B0000}"/>
    <cellStyle name="Migliaia 31 11" xfId="38664" xr:uid="{00000000-0005-0000-0000-0000887B0000}"/>
    <cellStyle name="Migliaia 31 12" xfId="39534" xr:uid="{00000000-0005-0000-0000-0000897B0000}"/>
    <cellStyle name="Migliaia 31 13" xfId="40003" xr:uid="{00000000-0005-0000-0000-00008A7B0000}"/>
    <cellStyle name="Migliaia 31 14" xfId="40489" xr:uid="{00000000-0005-0000-0000-00008B7B0000}"/>
    <cellStyle name="Migliaia 31 2" xfId="517" xr:uid="{00000000-0005-0000-0000-00008C7B0000}"/>
    <cellStyle name="Migliaia 31 2 10" xfId="40004" xr:uid="{00000000-0005-0000-0000-00008D7B0000}"/>
    <cellStyle name="Migliaia 31 2 11" xfId="40490" xr:uid="{00000000-0005-0000-0000-00008E7B0000}"/>
    <cellStyle name="Migliaia 31 2 2" xfId="1920" xr:uid="{00000000-0005-0000-0000-00008F7B0000}"/>
    <cellStyle name="Migliaia 31 2 2 2" xfId="12863" xr:uid="{00000000-0005-0000-0000-0000907B0000}"/>
    <cellStyle name="Migliaia 31 2 2 2 2" xfId="30824" xr:uid="{00000000-0005-0000-0000-0000917B0000}"/>
    <cellStyle name="Migliaia 31 2 2 3" xfId="20872" xr:uid="{00000000-0005-0000-0000-0000927B0000}"/>
    <cellStyle name="Migliaia 31 2 2 3 2" xfId="38189" xr:uid="{00000000-0005-0000-0000-0000937B0000}"/>
    <cellStyle name="Migliaia 31 2 2 4" xfId="23822" xr:uid="{00000000-0005-0000-0000-0000947B0000}"/>
    <cellStyle name="Migliaia 31 2 2 5" xfId="39144" xr:uid="{00000000-0005-0000-0000-0000957B0000}"/>
    <cellStyle name="Migliaia 31 2 2 6" xfId="39738" xr:uid="{00000000-0005-0000-0000-0000967B0000}"/>
    <cellStyle name="Migliaia 31 2 3" xfId="12148" xr:uid="{00000000-0005-0000-0000-0000977B0000}"/>
    <cellStyle name="Migliaia 31 2 4" xfId="12698" xr:uid="{00000000-0005-0000-0000-0000987B0000}"/>
    <cellStyle name="Migliaia 31 2 4 2" xfId="30636" xr:uid="{00000000-0005-0000-0000-0000997B0000}"/>
    <cellStyle name="Migliaia 31 2 5" xfId="19890" xr:uid="{00000000-0005-0000-0000-00009A7B0000}"/>
    <cellStyle name="Migliaia 31 2 5 2" xfId="37710" xr:uid="{00000000-0005-0000-0000-00009B7B0000}"/>
    <cellStyle name="Migliaia 31 2 6" xfId="4290" xr:uid="{00000000-0005-0000-0000-00009C7B0000}"/>
    <cellStyle name="Migliaia 31 2 6 2" xfId="23631" xr:uid="{00000000-0005-0000-0000-00009D7B0000}"/>
    <cellStyle name="Migliaia 31 2 7" xfId="21851" xr:uid="{00000000-0005-0000-0000-00009E7B0000}"/>
    <cellStyle name="Migliaia 31 2 8" xfId="38665" xr:uid="{00000000-0005-0000-0000-00009F7B0000}"/>
    <cellStyle name="Migliaia 31 2 9" xfId="39535" xr:uid="{00000000-0005-0000-0000-0000A07B0000}"/>
    <cellStyle name="Migliaia 31 3" xfId="518" xr:uid="{00000000-0005-0000-0000-0000A17B0000}"/>
    <cellStyle name="Migliaia 31 3 10" xfId="40005" xr:uid="{00000000-0005-0000-0000-0000A27B0000}"/>
    <cellStyle name="Migliaia 31 3 11" xfId="40491" xr:uid="{00000000-0005-0000-0000-0000A37B0000}"/>
    <cellStyle name="Migliaia 31 3 2" xfId="519" xr:uid="{00000000-0005-0000-0000-0000A47B0000}"/>
    <cellStyle name="Migliaia 31 3 2 10" xfId="40492" xr:uid="{00000000-0005-0000-0000-0000A57B0000}"/>
    <cellStyle name="Migliaia 31 3 2 2" xfId="12150" xr:uid="{00000000-0005-0000-0000-0000A67B0000}"/>
    <cellStyle name="Migliaia 31 3 2 3" xfId="12700" xr:uid="{00000000-0005-0000-0000-0000A77B0000}"/>
    <cellStyle name="Migliaia 31 3 2 3 2" xfId="30638" xr:uid="{00000000-0005-0000-0000-0000A87B0000}"/>
    <cellStyle name="Migliaia 31 3 2 4" xfId="19892" xr:uid="{00000000-0005-0000-0000-0000A97B0000}"/>
    <cellStyle name="Migliaia 31 3 2 4 2" xfId="37712" xr:uid="{00000000-0005-0000-0000-0000AA7B0000}"/>
    <cellStyle name="Migliaia 31 3 2 5" xfId="4292" xr:uid="{00000000-0005-0000-0000-0000AB7B0000}"/>
    <cellStyle name="Migliaia 31 3 2 5 2" xfId="23633" xr:uid="{00000000-0005-0000-0000-0000AC7B0000}"/>
    <cellStyle name="Migliaia 31 3 2 6" xfId="21853" xr:uid="{00000000-0005-0000-0000-0000AD7B0000}"/>
    <cellStyle name="Migliaia 31 3 2 7" xfId="38667" xr:uid="{00000000-0005-0000-0000-0000AE7B0000}"/>
    <cellStyle name="Migliaia 31 3 2 8" xfId="39537" xr:uid="{00000000-0005-0000-0000-0000AF7B0000}"/>
    <cellStyle name="Migliaia 31 3 2 9" xfId="40006" xr:uid="{00000000-0005-0000-0000-0000B07B0000}"/>
    <cellStyle name="Migliaia 31 3 3" xfId="12149" xr:uid="{00000000-0005-0000-0000-0000B17B0000}"/>
    <cellStyle name="Migliaia 31 3 3 2" xfId="20874" xr:uid="{00000000-0005-0000-0000-0000B27B0000}"/>
    <cellStyle name="Migliaia 31 3 3 2 2" xfId="38191" xr:uid="{00000000-0005-0000-0000-0000B37B0000}"/>
    <cellStyle name="Migliaia 31 3 3 2 3" xfId="39146" xr:uid="{00000000-0005-0000-0000-0000B47B0000}"/>
    <cellStyle name="Migliaia 31 3 3 3" xfId="19893" xr:uid="{00000000-0005-0000-0000-0000B57B0000}"/>
    <cellStyle name="Migliaia 31 3 3 3 2" xfId="37713" xr:uid="{00000000-0005-0000-0000-0000B67B0000}"/>
    <cellStyle name="Migliaia 31 3 3 4" xfId="38668" xr:uid="{00000000-0005-0000-0000-0000B77B0000}"/>
    <cellStyle name="Migliaia 31 3 4" xfId="12699" xr:uid="{00000000-0005-0000-0000-0000B87B0000}"/>
    <cellStyle name="Migliaia 31 3 4 2" xfId="20873" xr:uid="{00000000-0005-0000-0000-0000B97B0000}"/>
    <cellStyle name="Migliaia 31 3 4 2 2" xfId="38190" xr:uid="{00000000-0005-0000-0000-0000BA7B0000}"/>
    <cellStyle name="Migliaia 31 3 4 3" xfId="30637" xr:uid="{00000000-0005-0000-0000-0000BB7B0000}"/>
    <cellStyle name="Migliaia 31 3 4 4" xfId="39145" xr:uid="{00000000-0005-0000-0000-0000BC7B0000}"/>
    <cellStyle name="Migliaia 31 3 5" xfId="19891" xr:uid="{00000000-0005-0000-0000-0000BD7B0000}"/>
    <cellStyle name="Migliaia 31 3 5 2" xfId="37711" xr:uid="{00000000-0005-0000-0000-0000BE7B0000}"/>
    <cellStyle name="Migliaia 31 3 6" xfId="4291" xr:uid="{00000000-0005-0000-0000-0000BF7B0000}"/>
    <cellStyle name="Migliaia 31 3 6 2" xfId="23632" xr:uid="{00000000-0005-0000-0000-0000C07B0000}"/>
    <cellStyle name="Migliaia 31 3 7" xfId="21852" xr:uid="{00000000-0005-0000-0000-0000C17B0000}"/>
    <cellStyle name="Migliaia 31 3 8" xfId="38666" xr:uid="{00000000-0005-0000-0000-0000C27B0000}"/>
    <cellStyle name="Migliaia 31 3 9" xfId="39536" xr:uid="{00000000-0005-0000-0000-0000C37B0000}"/>
    <cellStyle name="Migliaia 31 4" xfId="520" xr:uid="{00000000-0005-0000-0000-0000C47B0000}"/>
    <cellStyle name="Migliaia 31 4 10" xfId="2683" xr:uid="{00000000-0005-0000-0000-0000C57B0000}"/>
    <cellStyle name="Migliaia 31 4 2" xfId="1921" xr:uid="{00000000-0005-0000-0000-0000C67B0000}"/>
    <cellStyle name="Migliaia 31 4 2 2" xfId="20876" xr:uid="{00000000-0005-0000-0000-0000C77B0000}"/>
    <cellStyle name="Migliaia 31 4 2 2 2" xfId="38193" xr:uid="{00000000-0005-0000-0000-0000C87B0000}"/>
    <cellStyle name="Migliaia 31 4 2 2 3" xfId="39148" xr:uid="{00000000-0005-0000-0000-0000C97B0000}"/>
    <cellStyle name="Migliaia 31 4 2 3" xfId="37715" xr:uid="{00000000-0005-0000-0000-0000CA7B0000}"/>
    <cellStyle name="Migliaia 31 4 2 4" xfId="38670" xr:uid="{00000000-0005-0000-0000-0000CB7B0000}"/>
    <cellStyle name="Migliaia 31 4 3" xfId="20875" xr:uid="{00000000-0005-0000-0000-0000CC7B0000}"/>
    <cellStyle name="Migliaia 31 4 3 2" xfId="38192" xr:uid="{00000000-0005-0000-0000-0000CD7B0000}"/>
    <cellStyle name="Migliaia 31 4 3 3" xfId="39147" xr:uid="{00000000-0005-0000-0000-0000CE7B0000}"/>
    <cellStyle name="Migliaia 31 4 4" xfId="19894" xr:uid="{00000000-0005-0000-0000-0000CF7B0000}"/>
    <cellStyle name="Migliaia 31 4 4 2" xfId="37714" xr:uid="{00000000-0005-0000-0000-0000D07B0000}"/>
    <cellStyle name="Migliaia 31 4 5" xfId="12151" xr:uid="{00000000-0005-0000-0000-0000D17B0000}"/>
    <cellStyle name="Migliaia 31 4 6" xfId="21854" xr:uid="{00000000-0005-0000-0000-0000D27B0000}"/>
    <cellStyle name="Migliaia 31 4 7" xfId="38669" xr:uid="{00000000-0005-0000-0000-0000D37B0000}"/>
    <cellStyle name="Migliaia 31 4 8" xfId="40007" xr:uid="{00000000-0005-0000-0000-0000D47B0000}"/>
    <cellStyle name="Migliaia 31 4 9" xfId="40493" xr:uid="{00000000-0005-0000-0000-0000D57B0000}"/>
    <cellStyle name="Migliaia 31 5" xfId="521" xr:uid="{00000000-0005-0000-0000-0000D67B0000}"/>
    <cellStyle name="Migliaia 31 5 2" xfId="19895" xr:uid="{00000000-0005-0000-0000-0000D77B0000}"/>
    <cellStyle name="Migliaia 31 5 2 2" xfId="37716" xr:uid="{00000000-0005-0000-0000-0000D87B0000}"/>
    <cellStyle name="Migliaia 31 5 3" xfId="12152" xr:uid="{00000000-0005-0000-0000-0000D97B0000}"/>
    <cellStyle name="Migliaia 31 5 4" xfId="21855" xr:uid="{00000000-0005-0000-0000-0000DA7B0000}"/>
    <cellStyle name="Migliaia 31 5 5" xfId="38671" xr:uid="{00000000-0005-0000-0000-0000DB7B0000}"/>
    <cellStyle name="Migliaia 31 5 6" xfId="40008" xr:uid="{00000000-0005-0000-0000-0000DC7B0000}"/>
    <cellStyle name="Migliaia 31 5 7" xfId="40494" xr:uid="{00000000-0005-0000-0000-0000DD7B0000}"/>
    <cellStyle name="Migliaia 31 6" xfId="1922" xr:uid="{00000000-0005-0000-0000-0000DE7B0000}"/>
    <cellStyle name="Migliaia 31 6 2" xfId="12147" xr:uid="{00000000-0005-0000-0000-0000DF7B0000}"/>
    <cellStyle name="Migliaia 31 6 3" xfId="21856" xr:uid="{00000000-0005-0000-0000-0000E07B0000}"/>
    <cellStyle name="Migliaia 31 6 4" xfId="40009" xr:uid="{00000000-0005-0000-0000-0000E17B0000}"/>
    <cellStyle name="Migliaia 31 6 5" xfId="40495" xr:uid="{00000000-0005-0000-0000-0000E27B0000}"/>
    <cellStyle name="Migliaia 31 7" xfId="2450" xr:uid="{00000000-0005-0000-0000-0000E37B0000}"/>
    <cellStyle name="Migliaia 31 7 2" xfId="30635" xr:uid="{00000000-0005-0000-0000-0000E47B0000}"/>
    <cellStyle name="Migliaia 31 8" xfId="19889" xr:uid="{00000000-0005-0000-0000-0000E57B0000}"/>
    <cellStyle name="Migliaia 31 8 2" xfId="37709" xr:uid="{00000000-0005-0000-0000-0000E67B0000}"/>
    <cellStyle name="Migliaia 31 9" xfId="4289" xr:uid="{00000000-0005-0000-0000-0000E77B0000}"/>
    <cellStyle name="Migliaia 31 9 2" xfId="23630" xr:uid="{00000000-0005-0000-0000-0000E87B0000}"/>
    <cellStyle name="Migliaia 32" xfId="522" xr:uid="{00000000-0005-0000-0000-0000E97B0000}"/>
    <cellStyle name="Migliaia 32 10" xfId="21857" xr:uid="{00000000-0005-0000-0000-0000EA7B0000}"/>
    <cellStyle name="Migliaia 32 11" xfId="38672" xr:uid="{00000000-0005-0000-0000-0000EB7B0000}"/>
    <cellStyle name="Migliaia 32 12" xfId="39538" xr:uid="{00000000-0005-0000-0000-0000EC7B0000}"/>
    <cellStyle name="Migliaia 32 13" xfId="40010" xr:uid="{00000000-0005-0000-0000-0000ED7B0000}"/>
    <cellStyle name="Migliaia 32 14" xfId="40496" xr:uid="{00000000-0005-0000-0000-0000EE7B0000}"/>
    <cellStyle name="Migliaia 32 2" xfId="523" xr:uid="{00000000-0005-0000-0000-0000EF7B0000}"/>
    <cellStyle name="Migliaia 32 2 10" xfId="40011" xr:uid="{00000000-0005-0000-0000-0000F07B0000}"/>
    <cellStyle name="Migliaia 32 2 11" xfId="40497" xr:uid="{00000000-0005-0000-0000-0000F17B0000}"/>
    <cellStyle name="Migliaia 32 2 2" xfId="1923" xr:uid="{00000000-0005-0000-0000-0000F27B0000}"/>
    <cellStyle name="Migliaia 32 2 2 2" xfId="12864" xr:uid="{00000000-0005-0000-0000-0000F37B0000}"/>
    <cellStyle name="Migliaia 32 2 2 2 2" xfId="30825" xr:uid="{00000000-0005-0000-0000-0000F47B0000}"/>
    <cellStyle name="Migliaia 32 2 2 3" xfId="20877" xr:uid="{00000000-0005-0000-0000-0000F57B0000}"/>
    <cellStyle name="Migliaia 32 2 2 3 2" xfId="38194" xr:uid="{00000000-0005-0000-0000-0000F67B0000}"/>
    <cellStyle name="Migliaia 32 2 2 4" xfId="23823" xr:uid="{00000000-0005-0000-0000-0000F77B0000}"/>
    <cellStyle name="Migliaia 32 2 2 5" xfId="39149" xr:uid="{00000000-0005-0000-0000-0000F87B0000}"/>
    <cellStyle name="Migliaia 32 2 2 6" xfId="39739" xr:uid="{00000000-0005-0000-0000-0000F97B0000}"/>
    <cellStyle name="Migliaia 32 2 3" xfId="12154" xr:uid="{00000000-0005-0000-0000-0000FA7B0000}"/>
    <cellStyle name="Migliaia 32 2 4" xfId="12701" xr:uid="{00000000-0005-0000-0000-0000FB7B0000}"/>
    <cellStyle name="Migliaia 32 2 4 2" xfId="30640" xr:uid="{00000000-0005-0000-0000-0000FC7B0000}"/>
    <cellStyle name="Migliaia 32 2 5" xfId="19897" xr:uid="{00000000-0005-0000-0000-0000FD7B0000}"/>
    <cellStyle name="Migliaia 32 2 5 2" xfId="37718" xr:uid="{00000000-0005-0000-0000-0000FE7B0000}"/>
    <cellStyle name="Migliaia 32 2 6" xfId="4294" xr:uid="{00000000-0005-0000-0000-0000FF7B0000}"/>
    <cellStyle name="Migliaia 32 2 6 2" xfId="23635" xr:uid="{00000000-0005-0000-0000-0000007C0000}"/>
    <cellStyle name="Migliaia 32 2 7" xfId="21858" xr:uid="{00000000-0005-0000-0000-0000017C0000}"/>
    <cellStyle name="Migliaia 32 2 8" xfId="38673" xr:uid="{00000000-0005-0000-0000-0000027C0000}"/>
    <cellStyle name="Migliaia 32 2 9" xfId="39539" xr:uid="{00000000-0005-0000-0000-0000037C0000}"/>
    <cellStyle name="Migliaia 32 3" xfId="524" xr:uid="{00000000-0005-0000-0000-0000047C0000}"/>
    <cellStyle name="Migliaia 32 3 10" xfId="40012" xr:uid="{00000000-0005-0000-0000-0000057C0000}"/>
    <cellStyle name="Migliaia 32 3 11" xfId="40498" xr:uid="{00000000-0005-0000-0000-0000067C0000}"/>
    <cellStyle name="Migliaia 32 3 2" xfId="525" xr:uid="{00000000-0005-0000-0000-0000077C0000}"/>
    <cellStyle name="Migliaia 32 3 2 10" xfId="40499" xr:uid="{00000000-0005-0000-0000-0000087C0000}"/>
    <cellStyle name="Migliaia 32 3 2 2" xfId="12156" xr:uid="{00000000-0005-0000-0000-0000097C0000}"/>
    <cellStyle name="Migliaia 32 3 2 3" xfId="12703" xr:uid="{00000000-0005-0000-0000-00000A7C0000}"/>
    <cellStyle name="Migliaia 32 3 2 3 2" xfId="30642" xr:uid="{00000000-0005-0000-0000-00000B7C0000}"/>
    <cellStyle name="Migliaia 32 3 2 4" xfId="19899" xr:uid="{00000000-0005-0000-0000-00000C7C0000}"/>
    <cellStyle name="Migliaia 32 3 2 4 2" xfId="37720" xr:uid="{00000000-0005-0000-0000-00000D7C0000}"/>
    <cellStyle name="Migliaia 32 3 2 5" xfId="4296" xr:uid="{00000000-0005-0000-0000-00000E7C0000}"/>
    <cellStyle name="Migliaia 32 3 2 5 2" xfId="23637" xr:uid="{00000000-0005-0000-0000-00000F7C0000}"/>
    <cellStyle name="Migliaia 32 3 2 6" xfId="21860" xr:uid="{00000000-0005-0000-0000-0000107C0000}"/>
    <cellStyle name="Migliaia 32 3 2 7" xfId="38675" xr:uid="{00000000-0005-0000-0000-0000117C0000}"/>
    <cellStyle name="Migliaia 32 3 2 8" xfId="39541" xr:uid="{00000000-0005-0000-0000-0000127C0000}"/>
    <cellStyle name="Migliaia 32 3 2 9" xfId="40013" xr:uid="{00000000-0005-0000-0000-0000137C0000}"/>
    <cellStyle name="Migliaia 32 3 3" xfId="12155" xr:uid="{00000000-0005-0000-0000-0000147C0000}"/>
    <cellStyle name="Migliaia 32 3 3 2" xfId="20879" xr:uid="{00000000-0005-0000-0000-0000157C0000}"/>
    <cellStyle name="Migliaia 32 3 3 2 2" xfId="38196" xr:uid="{00000000-0005-0000-0000-0000167C0000}"/>
    <cellStyle name="Migliaia 32 3 3 2 3" xfId="39151" xr:uid="{00000000-0005-0000-0000-0000177C0000}"/>
    <cellStyle name="Migliaia 32 3 3 3" xfId="19900" xr:uid="{00000000-0005-0000-0000-0000187C0000}"/>
    <cellStyle name="Migliaia 32 3 3 3 2" xfId="37721" xr:uid="{00000000-0005-0000-0000-0000197C0000}"/>
    <cellStyle name="Migliaia 32 3 3 4" xfId="38676" xr:uid="{00000000-0005-0000-0000-00001A7C0000}"/>
    <cellStyle name="Migliaia 32 3 4" xfId="12702" xr:uid="{00000000-0005-0000-0000-00001B7C0000}"/>
    <cellStyle name="Migliaia 32 3 4 2" xfId="20878" xr:uid="{00000000-0005-0000-0000-00001C7C0000}"/>
    <cellStyle name="Migliaia 32 3 4 2 2" xfId="38195" xr:uid="{00000000-0005-0000-0000-00001D7C0000}"/>
    <cellStyle name="Migliaia 32 3 4 3" xfId="30641" xr:uid="{00000000-0005-0000-0000-00001E7C0000}"/>
    <cellStyle name="Migliaia 32 3 4 4" xfId="39150" xr:uid="{00000000-0005-0000-0000-00001F7C0000}"/>
    <cellStyle name="Migliaia 32 3 5" xfId="19898" xr:uid="{00000000-0005-0000-0000-0000207C0000}"/>
    <cellStyle name="Migliaia 32 3 5 2" xfId="37719" xr:uid="{00000000-0005-0000-0000-0000217C0000}"/>
    <cellStyle name="Migliaia 32 3 6" xfId="4295" xr:uid="{00000000-0005-0000-0000-0000227C0000}"/>
    <cellStyle name="Migliaia 32 3 6 2" xfId="23636" xr:uid="{00000000-0005-0000-0000-0000237C0000}"/>
    <cellStyle name="Migliaia 32 3 7" xfId="21859" xr:uid="{00000000-0005-0000-0000-0000247C0000}"/>
    <cellStyle name="Migliaia 32 3 8" xfId="38674" xr:uid="{00000000-0005-0000-0000-0000257C0000}"/>
    <cellStyle name="Migliaia 32 3 9" xfId="39540" xr:uid="{00000000-0005-0000-0000-0000267C0000}"/>
    <cellStyle name="Migliaia 32 4" xfId="526" xr:uid="{00000000-0005-0000-0000-0000277C0000}"/>
    <cellStyle name="Migliaia 32 4 10" xfId="2684" xr:uid="{00000000-0005-0000-0000-0000287C0000}"/>
    <cellStyle name="Migliaia 32 4 2" xfId="1924" xr:uid="{00000000-0005-0000-0000-0000297C0000}"/>
    <cellStyle name="Migliaia 32 4 2 2" xfId="20881" xr:uid="{00000000-0005-0000-0000-00002A7C0000}"/>
    <cellStyle name="Migliaia 32 4 2 2 2" xfId="38198" xr:uid="{00000000-0005-0000-0000-00002B7C0000}"/>
    <cellStyle name="Migliaia 32 4 2 2 3" xfId="39153" xr:uid="{00000000-0005-0000-0000-00002C7C0000}"/>
    <cellStyle name="Migliaia 32 4 2 3" xfId="37723" xr:uid="{00000000-0005-0000-0000-00002D7C0000}"/>
    <cellStyle name="Migliaia 32 4 2 4" xfId="38678" xr:uid="{00000000-0005-0000-0000-00002E7C0000}"/>
    <cellStyle name="Migliaia 32 4 3" xfId="20880" xr:uid="{00000000-0005-0000-0000-00002F7C0000}"/>
    <cellStyle name="Migliaia 32 4 3 2" xfId="38197" xr:uid="{00000000-0005-0000-0000-0000307C0000}"/>
    <cellStyle name="Migliaia 32 4 3 3" xfId="39152" xr:uid="{00000000-0005-0000-0000-0000317C0000}"/>
    <cellStyle name="Migliaia 32 4 4" xfId="19901" xr:uid="{00000000-0005-0000-0000-0000327C0000}"/>
    <cellStyle name="Migliaia 32 4 4 2" xfId="37722" xr:uid="{00000000-0005-0000-0000-0000337C0000}"/>
    <cellStyle name="Migliaia 32 4 5" xfId="12157" xr:uid="{00000000-0005-0000-0000-0000347C0000}"/>
    <cellStyle name="Migliaia 32 4 6" xfId="21861" xr:uid="{00000000-0005-0000-0000-0000357C0000}"/>
    <cellStyle name="Migliaia 32 4 7" xfId="38677" xr:uid="{00000000-0005-0000-0000-0000367C0000}"/>
    <cellStyle name="Migliaia 32 4 8" xfId="40014" xr:uid="{00000000-0005-0000-0000-0000377C0000}"/>
    <cellStyle name="Migliaia 32 4 9" xfId="40500" xr:uid="{00000000-0005-0000-0000-0000387C0000}"/>
    <cellStyle name="Migliaia 32 5" xfId="527" xr:uid="{00000000-0005-0000-0000-0000397C0000}"/>
    <cellStyle name="Migliaia 32 5 2" xfId="19902" xr:uid="{00000000-0005-0000-0000-00003A7C0000}"/>
    <cellStyle name="Migliaia 32 5 2 2" xfId="37724" xr:uid="{00000000-0005-0000-0000-00003B7C0000}"/>
    <cellStyle name="Migliaia 32 5 3" xfId="12158" xr:uid="{00000000-0005-0000-0000-00003C7C0000}"/>
    <cellStyle name="Migliaia 32 5 4" xfId="21862" xr:uid="{00000000-0005-0000-0000-00003D7C0000}"/>
    <cellStyle name="Migliaia 32 5 5" xfId="38679" xr:uid="{00000000-0005-0000-0000-00003E7C0000}"/>
    <cellStyle name="Migliaia 32 5 6" xfId="40015" xr:uid="{00000000-0005-0000-0000-00003F7C0000}"/>
    <cellStyle name="Migliaia 32 5 7" xfId="40501" xr:uid="{00000000-0005-0000-0000-0000407C0000}"/>
    <cellStyle name="Migliaia 32 6" xfId="1925" xr:uid="{00000000-0005-0000-0000-0000417C0000}"/>
    <cellStyle name="Migliaia 32 6 2" xfId="12153" xr:uid="{00000000-0005-0000-0000-0000427C0000}"/>
    <cellStyle name="Migliaia 32 6 3" xfId="21863" xr:uid="{00000000-0005-0000-0000-0000437C0000}"/>
    <cellStyle name="Migliaia 32 6 4" xfId="40016" xr:uid="{00000000-0005-0000-0000-0000447C0000}"/>
    <cellStyle name="Migliaia 32 6 5" xfId="40502" xr:uid="{00000000-0005-0000-0000-0000457C0000}"/>
    <cellStyle name="Migliaia 32 7" xfId="2451" xr:uid="{00000000-0005-0000-0000-0000467C0000}"/>
    <cellStyle name="Migliaia 32 7 2" xfId="30639" xr:uid="{00000000-0005-0000-0000-0000477C0000}"/>
    <cellStyle name="Migliaia 32 8" xfId="19896" xr:uid="{00000000-0005-0000-0000-0000487C0000}"/>
    <cellStyle name="Migliaia 32 8 2" xfId="37717" xr:uid="{00000000-0005-0000-0000-0000497C0000}"/>
    <cellStyle name="Migliaia 32 9" xfId="4293" xr:uid="{00000000-0005-0000-0000-00004A7C0000}"/>
    <cellStyle name="Migliaia 32 9 2" xfId="23634" xr:uid="{00000000-0005-0000-0000-00004B7C0000}"/>
    <cellStyle name="Migliaia 33" xfId="528" xr:uid="{00000000-0005-0000-0000-00004C7C0000}"/>
    <cellStyle name="Migliaia 33 10" xfId="21864" xr:uid="{00000000-0005-0000-0000-00004D7C0000}"/>
    <cellStyle name="Migliaia 33 11" xfId="38680" xr:uid="{00000000-0005-0000-0000-00004E7C0000}"/>
    <cellStyle name="Migliaia 33 12" xfId="39542" xr:uid="{00000000-0005-0000-0000-00004F7C0000}"/>
    <cellStyle name="Migliaia 33 13" xfId="40017" xr:uid="{00000000-0005-0000-0000-0000507C0000}"/>
    <cellStyle name="Migliaia 33 14" xfId="40503" xr:uid="{00000000-0005-0000-0000-0000517C0000}"/>
    <cellStyle name="Migliaia 33 2" xfId="529" xr:uid="{00000000-0005-0000-0000-0000527C0000}"/>
    <cellStyle name="Migliaia 33 2 10" xfId="40018" xr:uid="{00000000-0005-0000-0000-0000537C0000}"/>
    <cellStyle name="Migliaia 33 2 11" xfId="40504" xr:uid="{00000000-0005-0000-0000-0000547C0000}"/>
    <cellStyle name="Migliaia 33 2 2" xfId="1926" xr:uid="{00000000-0005-0000-0000-0000557C0000}"/>
    <cellStyle name="Migliaia 33 2 2 2" xfId="12865" xr:uid="{00000000-0005-0000-0000-0000567C0000}"/>
    <cellStyle name="Migliaia 33 2 2 2 2" xfId="30826" xr:uid="{00000000-0005-0000-0000-0000577C0000}"/>
    <cellStyle name="Migliaia 33 2 2 3" xfId="20882" xr:uid="{00000000-0005-0000-0000-0000587C0000}"/>
    <cellStyle name="Migliaia 33 2 2 3 2" xfId="38199" xr:uid="{00000000-0005-0000-0000-0000597C0000}"/>
    <cellStyle name="Migliaia 33 2 2 4" xfId="23824" xr:uid="{00000000-0005-0000-0000-00005A7C0000}"/>
    <cellStyle name="Migliaia 33 2 2 5" xfId="39154" xr:uid="{00000000-0005-0000-0000-00005B7C0000}"/>
    <cellStyle name="Migliaia 33 2 2 6" xfId="39740" xr:uid="{00000000-0005-0000-0000-00005C7C0000}"/>
    <cellStyle name="Migliaia 33 2 3" xfId="12160" xr:uid="{00000000-0005-0000-0000-00005D7C0000}"/>
    <cellStyle name="Migliaia 33 2 4" xfId="12704" xr:uid="{00000000-0005-0000-0000-00005E7C0000}"/>
    <cellStyle name="Migliaia 33 2 4 2" xfId="30644" xr:uid="{00000000-0005-0000-0000-00005F7C0000}"/>
    <cellStyle name="Migliaia 33 2 5" xfId="19904" xr:uid="{00000000-0005-0000-0000-0000607C0000}"/>
    <cellStyle name="Migliaia 33 2 5 2" xfId="37726" xr:uid="{00000000-0005-0000-0000-0000617C0000}"/>
    <cellStyle name="Migliaia 33 2 6" xfId="4298" xr:uid="{00000000-0005-0000-0000-0000627C0000}"/>
    <cellStyle name="Migliaia 33 2 6 2" xfId="23639" xr:uid="{00000000-0005-0000-0000-0000637C0000}"/>
    <cellStyle name="Migliaia 33 2 7" xfId="21865" xr:uid="{00000000-0005-0000-0000-0000647C0000}"/>
    <cellStyle name="Migliaia 33 2 8" xfId="38681" xr:uid="{00000000-0005-0000-0000-0000657C0000}"/>
    <cellStyle name="Migliaia 33 2 9" xfId="39543" xr:uid="{00000000-0005-0000-0000-0000667C0000}"/>
    <cellStyle name="Migliaia 33 3" xfId="530" xr:uid="{00000000-0005-0000-0000-0000677C0000}"/>
    <cellStyle name="Migliaia 33 3 10" xfId="40019" xr:uid="{00000000-0005-0000-0000-0000687C0000}"/>
    <cellStyle name="Migliaia 33 3 11" xfId="40505" xr:uid="{00000000-0005-0000-0000-0000697C0000}"/>
    <cellStyle name="Migliaia 33 3 2" xfId="531" xr:uid="{00000000-0005-0000-0000-00006A7C0000}"/>
    <cellStyle name="Migliaia 33 3 2 10" xfId="40506" xr:uid="{00000000-0005-0000-0000-00006B7C0000}"/>
    <cellStyle name="Migliaia 33 3 2 2" xfId="12162" xr:uid="{00000000-0005-0000-0000-00006C7C0000}"/>
    <cellStyle name="Migliaia 33 3 2 3" xfId="12706" xr:uid="{00000000-0005-0000-0000-00006D7C0000}"/>
    <cellStyle name="Migliaia 33 3 2 3 2" xfId="30646" xr:uid="{00000000-0005-0000-0000-00006E7C0000}"/>
    <cellStyle name="Migliaia 33 3 2 4" xfId="19906" xr:uid="{00000000-0005-0000-0000-00006F7C0000}"/>
    <cellStyle name="Migliaia 33 3 2 4 2" xfId="37728" xr:uid="{00000000-0005-0000-0000-0000707C0000}"/>
    <cellStyle name="Migliaia 33 3 2 5" xfId="4300" xr:uid="{00000000-0005-0000-0000-0000717C0000}"/>
    <cellStyle name="Migliaia 33 3 2 5 2" xfId="23641" xr:uid="{00000000-0005-0000-0000-0000727C0000}"/>
    <cellStyle name="Migliaia 33 3 2 6" xfId="21867" xr:uid="{00000000-0005-0000-0000-0000737C0000}"/>
    <cellStyle name="Migliaia 33 3 2 7" xfId="38683" xr:uid="{00000000-0005-0000-0000-0000747C0000}"/>
    <cellStyle name="Migliaia 33 3 2 8" xfId="39545" xr:uid="{00000000-0005-0000-0000-0000757C0000}"/>
    <cellStyle name="Migliaia 33 3 2 9" xfId="40020" xr:uid="{00000000-0005-0000-0000-0000767C0000}"/>
    <cellStyle name="Migliaia 33 3 3" xfId="12161" xr:uid="{00000000-0005-0000-0000-0000777C0000}"/>
    <cellStyle name="Migliaia 33 3 3 2" xfId="20884" xr:uid="{00000000-0005-0000-0000-0000787C0000}"/>
    <cellStyle name="Migliaia 33 3 3 2 2" xfId="38201" xr:uid="{00000000-0005-0000-0000-0000797C0000}"/>
    <cellStyle name="Migliaia 33 3 3 2 3" xfId="39156" xr:uid="{00000000-0005-0000-0000-00007A7C0000}"/>
    <cellStyle name="Migliaia 33 3 3 3" xfId="19907" xr:uid="{00000000-0005-0000-0000-00007B7C0000}"/>
    <cellStyle name="Migliaia 33 3 3 3 2" xfId="37729" xr:uid="{00000000-0005-0000-0000-00007C7C0000}"/>
    <cellStyle name="Migliaia 33 3 3 4" xfId="38684" xr:uid="{00000000-0005-0000-0000-00007D7C0000}"/>
    <cellStyle name="Migliaia 33 3 4" xfId="12705" xr:uid="{00000000-0005-0000-0000-00007E7C0000}"/>
    <cellStyle name="Migliaia 33 3 4 2" xfId="20883" xr:uid="{00000000-0005-0000-0000-00007F7C0000}"/>
    <cellStyle name="Migliaia 33 3 4 2 2" xfId="38200" xr:uid="{00000000-0005-0000-0000-0000807C0000}"/>
    <cellStyle name="Migliaia 33 3 4 3" xfId="30645" xr:uid="{00000000-0005-0000-0000-0000817C0000}"/>
    <cellStyle name="Migliaia 33 3 4 4" xfId="39155" xr:uid="{00000000-0005-0000-0000-0000827C0000}"/>
    <cellStyle name="Migliaia 33 3 5" xfId="19905" xr:uid="{00000000-0005-0000-0000-0000837C0000}"/>
    <cellStyle name="Migliaia 33 3 5 2" xfId="37727" xr:uid="{00000000-0005-0000-0000-0000847C0000}"/>
    <cellStyle name="Migliaia 33 3 6" xfId="4299" xr:uid="{00000000-0005-0000-0000-0000857C0000}"/>
    <cellStyle name="Migliaia 33 3 6 2" xfId="23640" xr:uid="{00000000-0005-0000-0000-0000867C0000}"/>
    <cellStyle name="Migliaia 33 3 7" xfId="21866" xr:uid="{00000000-0005-0000-0000-0000877C0000}"/>
    <cellStyle name="Migliaia 33 3 8" xfId="38682" xr:uid="{00000000-0005-0000-0000-0000887C0000}"/>
    <cellStyle name="Migliaia 33 3 9" xfId="39544" xr:uid="{00000000-0005-0000-0000-0000897C0000}"/>
    <cellStyle name="Migliaia 33 4" xfId="532" xr:uid="{00000000-0005-0000-0000-00008A7C0000}"/>
    <cellStyle name="Migliaia 33 4 10" xfId="2685" xr:uid="{00000000-0005-0000-0000-00008B7C0000}"/>
    <cellStyle name="Migliaia 33 4 2" xfId="1927" xr:uid="{00000000-0005-0000-0000-00008C7C0000}"/>
    <cellStyle name="Migliaia 33 4 2 2" xfId="20886" xr:uid="{00000000-0005-0000-0000-00008D7C0000}"/>
    <cellStyle name="Migliaia 33 4 2 2 2" xfId="38203" xr:uid="{00000000-0005-0000-0000-00008E7C0000}"/>
    <cellStyle name="Migliaia 33 4 2 2 3" xfId="39158" xr:uid="{00000000-0005-0000-0000-00008F7C0000}"/>
    <cellStyle name="Migliaia 33 4 2 3" xfId="37731" xr:uid="{00000000-0005-0000-0000-0000907C0000}"/>
    <cellStyle name="Migliaia 33 4 2 4" xfId="38686" xr:uid="{00000000-0005-0000-0000-0000917C0000}"/>
    <cellStyle name="Migliaia 33 4 3" xfId="20885" xr:uid="{00000000-0005-0000-0000-0000927C0000}"/>
    <cellStyle name="Migliaia 33 4 3 2" xfId="38202" xr:uid="{00000000-0005-0000-0000-0000937C0000}"/>
    <cellStyle name="Migliaia 33 4 3 3" xfId="39157" xr:uid="{00000000-0005-0000-0000-0000947C0000}"/>
    <cellStyle name="Migliaia 33 4 4" xfId="19908" xr:uid="{00000000-0005-0000-0000-0000957C0000}"/>
    <cellStyle name="Migliaia 33 4 4 2" xfId="37730" xr:uid="{00000000-0005-0000-0000-0000967C0000}"/>
    <cellStyle name="Migliaia 33 4 5" xfId="12163" xr:uid="{00000000-0005-0000-0000-0000977C0000}"/>
    <cellStyle name="Migliaia 33 4 6" xfId="21868" xr:uid="{00000000-0005-0000-0000-0000987C0000}"/>
    <cellStyle name="Migliaia 33 4 7" xfId="38685" xr:uid="{00000000-0005-0000-0000-0000997C0000}"/>
    <cellStyle name="Migliaia 33 4 8" xfId="40021" xr:uid="{00000000-0005-0000-0000-00009A7C0000}"/>
    <cellStyle name="Migliaia 33 4 9" xfId="40507" xr:uid="{00000000-0005-0000-0000-00009B7C0000}"/>
    <cellStyle name="Migliaia 33 5" xfId="533" xr:uid="{00000000-0005-0000-0000-00009C7C0000}"/>
    <cellStyle name="Migliaia 33 5 2" xfId="19909" xr:uid="{00000000-0005-0000-0000-00009D7C0000}"/>
    <cellStyle name="Migliaia 33 5 2 2" xfId="37732" xr:uid="{00000000-0005-0000-0000-00009E7C0000}"/>
    <cellStyle name="Migliaia 33 5 3" xfId="12164" xr:uid="{00000000-0005-0000-0000-00009F7C0000}"/>
    <cellStyle name="Migliaia 33 5 4" xfId="21869" xr:uid="{00000000-0005-0000-0000-0000A07C0000}"/>
    <cellStyle name="Migliaia 33 5 5" xfId="38687" xr:uid="{00000000-0005-0000-0000-0000A17C0000}"/>
    <cellStyle name="Migliaia 33 5 6" xfId="40022" xr:uid="{00000000-0005-0000-0000-0000A27C0000}"/>
    <cellStyle name="Migliaia 33 5 7" xfId="40508" xr:uid="{00000000-0005-0000-0000-0000A37C0000}"/>
    <cellStyle name="Migliaia 33 6" xfId="1928" xr:uid="{00000000-0005-0000-0000-0000A47C0000}"/>
    <cellStyle name="Migliaia 33 6 2" xfId="12159" xr:uid="{00000000-0005-0000-0000-0000A57C0000}"/>
    <cellStyle name="Migliaia 33 6 3" xfId="21870" xr:uid="{00000000-0005-0000-0000-0000A67C0000}"/>
    <cellStyle name="Migliaia 33 6 4" xfId="40023" xr:uid="{00000000-0005-0000-0000-0000A77C0000}"/>
    <cellStyle name="Migliaia 33 6 5" xfId="40509" xr:uid="{00000000-0005-0000-0000-0000A87C0000}"/>
    <cellStyle name="Migliaia 33 7" xfId="2452" xr:uid="{00000000-0005-0000-0000-0000A97C0000}"/>
    <cellStyle name="Migliaia 33 7 2" xfId="30643" xr:uid="{00000000-0005-0000-0000-0000AA7C0000}"/>
    <cellStyle name="Migliaia 33 8" xfId="19903" xr:uid="{00000000-0005-0000-0000-0000AB7C0000}"/>
    <cellStyle name="Migliaia 33 8 2" xfId="37725" xr:uid="{00000000-0005-0000-0000-0000AC7C0000}"/>
    <cellStyle name="Migliaia 33 9" xfId="4297" xr:uid="{00000000-0005-0000-0000-0000AD7C0000}"/>
    <cellStyle name="Migliaia 33 9 2" xfId="23638" xr:uid="{00000000-0005-0000-0000-0000AE7C0000}"/>
    <cellStyle name="Migliaia 34" xfId="534" xr:uid="{00000000-0005-0000-0000-0000AF7C0000}"/>
    <cellStyle name="Migliaia 34 10" xfId="21871" xr:uid="{00000000-0005-0000-0000-0000B07C0000}"/>
    <cellStyle name="Migliaia 34 11" xfId="38688" xr:uid="{00000000-0005-0000-0000-0000B17C0000}"/>
    <cellStyle name="Migliaia 34 12" xfId="39546" xr:uid="{00000000-0005-0000-0000-0000B27C0000}"/>
    <cellStyle name="Migliaia 34 13" xfId="40024" xr:uid="{00000000-0005-0000-0000-0000B37C0000}"/>
    <cellStyle name="Migliaia 34 14" xfId="40510" xr:uid="{00000000-0005-0000-0000-0000B47C0000}"/>
    <cellStyle name="Migliaia 34 2" xfId="535" xr:uid="{00000000-0005-0000-0000-0000B57C0000}"/>
    <cellStyle name="Migliaia 34 2 10" xfId="40025" xr:uid="{00000000-0005-0000-0000-0000B67C0000}"/>
    <cellStyle name="Migliaia 34 2 11" xfId="40511" xr:uid="{00000000-0005-0000-0000-0000B77C0000}"/>
    <cellStyle name="Migliaia 34 2 2" xfId="1929" xr:uid="{00000000-0005-0000-0000-0000B87C0000}"/>
    <cellStyle name="Migliaia 34 2 2 2" xfId="12866" xr:uid="{00000000-0005-0000-0000-0000B97C0000}"/>
    <cellStyle name="Migliaia 34 2 2 2 2" xfId="30827" xr:uid="{00000000-0005-0000-0000-0000BA7C0000}"/>
    <cellStyle name="Migliaia 34 2 2 3" xfId="20887" xr:uid="{00000000-0005-0000-0000-0000BB7C0000}"/>
    <cellStyle name="Migliaia 34 2 2 3 2" xfId="38204" xr:uid="{00000000-0005-0000-0000-0000BC7C0000}"/>
    <cellStyle name="Migliaia 34 2 2 4" xfId="23825" xr:uid="{00000000-0005-0000-0000-0000BD7C0000}"/>
    <cellStyle name="Migliaia 34 2 2 5" xfId="39159" xr:uid="{00000000-0005-0000-0000-0000BE7C0000}"/>
    <cellStyle name="Migliaia 34 2 2 6" xfId="39741" xr:uid="{00000000-0005-0000-0000-0000BF7C0000}"/>
    <cellStyle name="Migliaia 34 2 3" xfId="12166" xr:uid="{00000000-0005-0000-0000-0000C07C0000}"/>
    <cellStyle name="Migliaia 34 2 4" xfId="12707" xr:uid="{00000000-0005-0000-0000-0000C17C0000}"/>
    <cellStyle name="Migliaia 34 2 4 2" xfId="30648" xr:uid="{00000000-0005-0000-0000-0000C27C0000}"/>
    <cellStyle name="Migliaia 34 2 5" xfId="19911" xr:uid="{00000000-0005-0000-0000-0000C37C0000}"/>
    <cellStyle name="Migliaia 34 2 5 2" xfId="37734" xr:uid="{00000000-0005-0000-0000-0000C47C0000}"/>
    <cellStyle name="Migliaia 34 2 6" xfId="4302" xr:uid="{00000000-0005-0000-0000-0000C57C0000}"/>
    <cellStyle name="Migliaia 34 2 6 2" xfId="23643" xr:uid="{00000000-0005-0000-0000-0000C67C0000}"/>
    <cellStyle name="Migliaia 34 2 7" xfId="21872" xr:uid="{00000000-0005-0000-0000-0000C77C0000}"/>
    <cellStyle name="Migliaia 34 2 8" xfId="38689" xr:uid="{00000000-0005-0000-0000-0000C87C0000}"/>
    <cellStyle name="Migliaia 34 2 9" xfId="39547" xr:uid="{00000000-0005-0000-0000-0000C97C0000}"/>
    <cellStyle name="Migliaia 34 3" xfId="536" xr:uid="{00000000-0005-0000-0000-0000CA7C0000}"/>
    <cellStyle name="Migliaia 34 3 10" xfId="40026" xr:uid="{00000000-0005-0000-0000-0000CB7C0000}"/>
    <cellStyle name="Migliaia 34 3 11" xfId="40512" xr:uid="{00000000-0005-0000-0000-0000CC7C0000}"/>
    <cellStyle name="Migliaia 34 3 2" xfId="537" xr:uid="{00000000-0005-0000-0000-0000CD7C0000}"/>
    <cellStyle name="Migliaia 34 3 2 10" xfId="40513" xr:uid="{00000000-0005-0000-0000-0000CE7C0000}"/>
    <cellStyle name="Migliaia 34 3 2 2" xfId="12168" xr:uid="{00000000-0005-0000-0000-0000CF7C0000}"/>
    <cellStyle name="Migliaia 34 3 2 3" xfId="12709" xr:uid="{00000000-0005-0000-0000-0000D07C0000}"/>
    <cellStyle name="Migliaia 34 3 2 3 2" xfId="30650" xr:uid="{00000000-0005-0000-0000-0000D17C0000}"/>
    <cellStyle name="Migliaia 34 3 2 4" xfId="19913" xr:uid="{00000000-0005-0000-0000-0000D27C0000}"/>
    <cellStyle name="Migliaia 34 3 2 4 2" xfId="37736" xr:uid="{00000000-0005-0000-0000-0000D37C0000}"/>
    <cellStyle name="Migliaia 34 3 2 5" xfId="4304" xr:uid="{00000000-0005-0000-0000-0000D47C0000}"/>
    <cellStyle name="Migliaia 34 3 2 5 2" xfId="23645" xr:uid="{00000000-0005-0000-0000-0000D57C0000}"/>
    <cellStyle name="Migliaia 34 3 2 6" xfId="21874" xr:uid="{00000000-0005-0000-0000-0000D67C0000}"/>
    <cellStyle name="Migliaia 34 3 2 7" xfId="38691" xr:uid="{00000000-0005-0000-0000-0000D77C0000}"/>
    <cellStyle name="Migliaia 34 3 2 8" xfId="39549" xr:uid="{00000000-0005-0000-0000-0000D87C0000}"/>
    <cellStyle name="Migliaia 34 3 2 9" xfId="40027" xr:uid="{00000000-0005-0000-0000-0000D97C0000}"/>
    <cellStyle name="Migliaia 34 3 3" xfId="12167" xr:uid="{00000000-0005-0000-0000-0000DA7C0000}"/>
    <cellStyle name="Migliaia 34 3 3 2" xfId="20889" xr:uid="{00000000-0005-0000-0000-0000DB7C0000}"/>
    <cellStyle name="Migliaia 34 3 3 2 2" xfId="38206" xr:uid="{00000000-0005-0000-0000-0000DC7C0000}"/>
    <cellStyle name="Migliaia 34 3 3 2 3" xfId="39161" xr:uid="{00000000-0005-0000-0000-0000DD7C0000}"/>
    <cellStyle name="Migliaia 34 3 3 3" xfId="19914" xr:uid="{00000000-0005-0000-0000-0000DE7C0000}"/>
    <cellStyle name="Migliaia 34 3 3 3 2" xfId="37737" xr:uid="{00000000-0005-0000-0000-0000DF7C0000}"/>
    <cellStyle name="Migliaia 34 3 3 4" xfId="38692" xr:uid="{00000000-0005-0000-0000-0000E07C0000}"/>
    <cellStyle name="Migliaia 34 3 4" xfId="12708" xr:uid="{00000000-0005-0000-0000-0000E17C0000}"/>
    <cellStyle name="Migliaia 34 3 4 2" xfId="20888" xr:uid="{00000000-0005-0000-0000-0000E27C0000}"/>
    <cellStyle name="Migliaia 34 3 4 2 2" xfId="38205" xr:uid="{00000000-0005-0000-0000-0000E37C0000}"/>
    <cellStyle name="Migliaia 34 3 4 3" xfId="30649" xr:uid="{00000000-0005-0000-0000-0000E47C0000}"/>
    <cellStyle name="Migliaia 34 3 4 4" xfId="39160" xr:uid="{00000000-0005-0000-0000-0000E57C0000}"/>
    <cellStyle name="Migliaia 34 3 5" xfId="19912" xr:uid="{00000000-0005-0000-0000-0000E67C0000}"/>
    <cellStyle name="Migliaia 34 3 5 2" xfId="37735" xr:uid="{00000000-0005-0000-0000-0000E77C0000}"/>
    <cellStyle name="Migliaia 34 3 6" xfId="4303" xr:uid="{00000000-0005-0000-0000-0000E87C0000}"/>
    <cellStyle name="Migliaia 34 3 6 2" xfId="23644" xr:uid="{00000000-0005-0000-0000-0000E97C0000}"/>
    <cellStyle name="Migliaia 34 3 7" xfId="21873" xr:uid="{00000000-0005-0000-0000-0000EA7C0000}"/>
    <cellStyle name="Migliaia 34 3 8" xfId="38690" xr:uid="{00000000-0005-0000-0000-0000EB7C0000}"/>
    <cellStyle name="Migliaia 34 3 9" xfId="39548" xr:uid="{00000000-0005-0000-0000-0000EC7C0000}"/>
    <cellStyle name="Migliaia 34 4" xfId="538" xr:uid="{00000000-0005-0000-0000-0000ED7C0000}"/>
    <cellStyle name="Migliaia 34 4 10" xfId="2686" xr:uid="{00000000-0005-0000-0000-0000EE7C0000}"/>
    <cellStyle name="Migliaia 34 4 2" xfId="1930" xr:uid="{00000000-0005-0000-0000-0000EF7C0000}"/>
    <cellStyle name="Migliaia 34 4 2 2" xfId="20891" xr:uid="{00000000-0005-0000-0000-0000F07C0000}"/>
    <cellStyle name="Migliaia 34 4 2 2 2" xfId="38208" xr:uid="{00000000-0005-0000-0000-0000F17C0000}"/>
    <cellStyle name="Migliaia 34 4 2 2 3" xfId="39163" xr:uid="{00000000-0005-0000-0000-0000F27C0000}"/>
    <cellStyle name="Migliaia 34 4 2 3" xfId="37739" xr:uid="{00000000-0005-0000-0000-0000F37C0000}"/>
    <cellStyle name="Migliaia 34 4 2 4" xfId="38694" xr:uid="{00000000-0005-0000-0000-0000F47C0000}"/>
    <cellStyle name="Migliaia 34 4 3" xfId="20890" xr:uid="{00000000-0005-0000-0000-0000F57C0000}"/>
    <cellStyle name="Migliaia 34 4 3 2" xfId="38207" xr:uid="{00000000-0005-0000-0000-0000F67C0000}"/>
    <cellStyle name="Migliaia 34 4 3 3" xfId="39162" xr:uid="{00000000-0005-0000-0000-0000F77C0000}"/>
    <cellStyle name="Migliaia 34 4 4" xfId="19915" xr:uid="{00000000-0005-0000-0000-0000F87C0000}"/>
    <cellStyle name="Migliaia 34 4 4 2" xfId="37738" xr:uid="{00000000-0005-0000-0000-0000F97C0000}"/>
    <cellStyle name="Migliaia 34 4 5" xfId="12169" xr:uid="{00000000-0005-0000-0000-0000FA7C0000}"/>
    <cellStyle name="Migliaia 34 4 6" xfId="21875" xr:uid="{00000000-0005-0000-0000-0000FB7C0000}"/>
    <cellStyle name="Migliaia 34 4 7" xfId="38693" xr:uid="{00000000-0005-0000-0000-0000FC7C0000}"/>
    <cellStyle name="Migliaia 34 4 8" xfId="40028" xr:uid="{00000000-0005-0000-0000-0000FD7C0000}"/>
    <cellStyle name="Migliaia 34 4 9" xfId="40514" xr:uid="{00000000-0005-0000-0000-0000FE7C0000}"/>
    <cellStyle name="Migliaia 34 5" xfId="539" xr:uid="{00000000-0005-0000-0000-0000FF7C0000}"/>
    <cellStyle name="Migliaia 34 5 2" xfId="19916" xr:uid="{00000000-0005-0000-0000-0000007D0000}"/>
    <cellStyle name="Migliaia 34 5 2 2" xfId="37740" xr:uid="{00000000-0005-0000-0000-0000017D0000}"/>
    <cellStyle name="Migliaia 34 5 3" xfId="12170" xr:uid="{00000000-0005-0000-0000-0000027D0000}"/>
    <cellStyle name="Migliaia 34 5 4" xfId="21876" xr:uid="{00000000-0005-0000-0000-0000037D0000}"/>
    <cellStyle name="Migliaia 34 5 5" xfId="38695" xr:uid="{00000000-0005-0000-0000-0000047D0000}"/>
    <cellStyle name="Migliaia 34 5 6" xfId="40029" xr:uid="{00000000-0005-0000-0000-0000057D0000}"/>
    <cellStyle name="Migliaia 34 5 7" xfId="40515" xr:uid="{00000000-0005-0000-0000-0000067D0000}"/>
    <cellStyle name="Migliaia 34 6" xfId="1931" xr:uid="{00000000-0005-0000-0000-0000077D0000}"/>
    <cellStyle name="Migliaia 34 6 2" xfId="12165" xr:uid="{00000000-0005-0000-0000-0000087D0000}"/>
    <cellStyle name="Migliaia 34 6 3" xfId="21877" xr:uid="{00000000-0005-0000-0000-0000097D0000}"/>
    <cellStyle name="Migliaia 34 6 4" xfId="40030" xr:uid="{00000000-0005-0000-0000-00000A7D0000}"/>
    <cellStyle name="Migliaia 34 6 5" xfId="40516" xr:uid="{00000000-0005-0000-0000-00000B7D0000}"/>
    <cellStyle name="Migliaia 34 7" xfId="2453" xr:uid="{00000000-0005-0000-0000-00000C7D0000}"/>
    <cellStyle name="Migliaia 34 7 2" xfId="30647" xr:uid="{00000000-0005-0000-0000-00000D7D0000}"/>
    <cellStyle name="Migliaia 34 8" xfId="19910" xr:uid="{00000000-0005-0000-0000-00000E7D0000}"/>
    <cellStyle name="Migliaia 34 8 2" xfId="37733" xr:uid="{00000000-0005-0000-0000-00000F7D0000}"/>
    <cellStyle name="Migliaia 34 9" xfId="4301" xr:uid="{00000000-0005-0000-0000-0000107D0000}"/>
    <cellStyle name="Migliaia 34 9 2" xfId="23642" xr:uid="{00000000-0005-0000-0000-0000117D0000}"/>
    <cellStyle name="Migliaia 35" xfId="540" xr:uid="{00000000-0005-0000-0000-0000127D0000}"/>
    <cellStyle name="Migliaia 35 10" xfId="21878" xr:uid="{00000000-0005-0000-0000-0000137D0000}"/>
    <cellStyle name="Migliaia 35 11" xfId="38696" xr:uid="{00000000-0005-0000-0000-0000147D0000}"/>
    <cellStyle name="Migliaia 35 12" xfId="39550" xr:uid="{00000000-0005-0000-0000-0000157D0000}"/>
    <cellStyle name="Migliaia 35 13" xfId="40031" xr:uid="{00000000-0005-0000-0000-0000167D0000}"/>
    <cellStyle name="Migliaia 35 14" xfId="40517" xr:uid="{00000000-0005-0000-0000-0000177D0000}"/>
    <cellStyle name="Migliaia 35 2" xfId="541" xr:uid="{00000000-0005-0000-0000-0000187D0000}"/>
    <cellStyle name="Migliaia 35 2 10" xfId="40032" xr:uid="{00000000-0005-0000-0000-0000197D0000}"/>
    <cellStyle name="Migliaia 35 2 11" xfId="40518" xr:uid="{00000000-0005-0000-0000-00001A7D0000}"/>
    <cellStyle name="Migliaia 35 2 2" xfId="1932" xr:uid="{00000000-0005-0000-0000-00001B7D0000}"/>
    <cellStyle name="Migliaia 35 2 2 2" xfId="12867" xr:uid="{00000000-0005-0000-0000-00001C7D0000}"/>
    <cellStyle name="Migliaia 35 2 2 2 2" xfId="30828" xr:uid="{00000000-0005-0000-0000-00001D7D0000}"/>
    <cellStyle name="Migliaia 35 2 2 3" xfId="20892" xr:uid="{00000000-0005-0000-0000-00001E7D0000}"/>
    <cellStyle name="Migliaia 35 2 2 3 2" xfId="38209" xr:uid="{00000000-0005-0000-0000-00001F7D0000}"/>
    <cellStyle name="Migliaia 35 2 2 4" xfId="23826" xr:uid="{00000000-0005-0000-0000-0000207D0000}"/>
    <cellStyle name="Migliaia 35 2 2 5" xfId="39164" xr:uid="{00000000-0005-0000-0000-0000217D0000}"/>
    <cellStyle name="Migliaia 35 2 2 6" xfId="39742" xr:uid="{00000000-0005-0000-0000-0000227D0000}"/>
    <cellStyle name="Migliaia 35 2 3" xfId="12172" xr:uid="{00000000-0005-0000-0000-0000237D0000}"/>
    <cellStyle name="Migliaia 35 2 4" xfId="12710" xr:uid="{00000000-0005-0000-0000-0000247D0000}"/>
    <cellStyle name="Migliaia 35 2 4 2" xfId="30652" xr:uid="{00000000-0005-0000-0000-0000257D0000}"/>
    <cellStyle name="Migliaia 35 2 5" xfId="19918" xr:uid="{00000000-0005-0000-0000-0000267D0000}"/>
    <cellStyle name="Migliaia 35 2 5 2" xfId="37742" xr:uid="{00000000-0005-0000-0000-0000277D0000}"/>
    <cellStyle name="Migliaia 35 2 6" xfId="4306" xr:uid="{00000000-0005-0000-0000-0000287D0000}"/>
    <cellStyle name="Migliaia 35 2 6 2" xfId="23647" xr:uid="{00000000-0005-0000-0000-0000297D0000}"/>
    <cellStyle name="Migliaia 35 2 7" xfId="21879" xr:uid="{00000000-0005-0000-0000-00002A7D0000}"/>
    <cellStyle name="Migliaia 35 2 8" xfId="38697" xr:uid="{00000000-0005-0000-0000-00002B7D0000}"/>
    <cellStyle name="Migliaia 35 2 9" xfId="39551" xr:uid="{00000000-0005-0000-0000-00002C7D0000}"/>
    <cellStyle name="Migliaia 35 3" xfId="542" xr:uid="{00000000-0005-0000-0000-00002D7D0000}"/>
    <cellStyle name="Migliaia 35 3 10" xfId="40033" xr:uid="{00000000-0005-0000-0000-00002E7D0000}"/>
    <cellStyle name="Migliaia 35 3 11" xfId="40519" xr:uid="{00000000-0005-0000-0000-00002F7D0000}"/>
    <cellStyle name="Migliaia 35 3 2" xfId="543" xr:uid="{00000000-0005-0000-0000-0000307D0000}"/>
    <cellStyle name="Migliaia 35 3 2 10" xfId="40520" xr:uid="{00000000-0005-0000-0000-0000317D0000}"/>
    <cellStyle name="Migliaia 35 3 2 2" xfId="12174" xr:uid="{00000000-0005-0000-0000-0000327D0000}"/>
    <cellStyle name="Migliaia 35 3 2 3" xfId="12712" xr:uid="{00000000-0005-0000-0000-0000337D0000}"/>
    <cellStyle name="Migliaia 35 3 2 3 2" xfId="30654" xr:uid="{00000000-0005-0000-0000-0000347D0000}"/>
    <cellStyle name="Migliaia 35 3 2 4" xfId="19920" xr:uid="{00000000-0005-0000-0000-0000357D0000}"/>
    <cellStyle name="Migliaia 35 3 2 4 2" xfId="37744" xr:uid="{00000000-0005-0000-0000-0000367D0000}"/>
    <cellStyle name="Migliaia 35 3 2 5" xfId="4308" xr:uid="{00000000-0005-0000-0000-0000377D0000}"/>
    <cellStyle name="Migliaia 35 3 2 5 2" xfId="23649" xr:uid="{00000000-0005-0000-0000-0000387D0000}"/>
    <cellStyle name="Migliaia 35 3 2 6" xfId="21881" xr:uid="{00000000-0005-0000-0000-0000397D0000}"/>
    <cellStyle name="Migliaia 35 3 2 7" xfId="38699" xr:uid="{00000000-0005-0000-0000-00003A7D0000}"/>
    <cellStyle name="Migliaia 35 3 2 8" xfId="39553" xr:uid="{00000000-0005-0000-0000-00003B7D0000}"/>
    <cellStyle name="Migliaia 35 3 2 9" xfId="40034" xr:uid="{00000000-0005-0000-0000-00003C7D0000}"/>
    <cellStyle name="Migliaia 35 3 3" xfId="12173" xr:uid="{00000000-0005-0000-0000-00003D7D0000}"/>
    <cellStyle name="Migliaia 35 3 3 2" xfId="20894" xr:uid="{00000000-0005-0000-0000-00003E7D0000}"/>
    <cellStyle name="Migliaia 35 3 3 2 2" xfId="38211" xr:uid="{00000000-0005-0000-0000-00003F7D0000}"/>
    <cellStyle name="Migliaia 35 3 3 2 3" xfId="39166" xr:uid="{00000000-0005-0000-0000-0000407D0000}"/>
    <cellStyle name="Migliaia 35 3 3 3" xfId="19921" xr:uid="{00000000-0005-0000-0000-0000417D0000}"/>
    <cellStyle name="Migliaia 35 3 3 3 2" xfId="37745" xr:uid="{00000000-0005-0000-0000-0000427D0000}"/>
    <cellStyle name="Migliaia 35 3 3 4" xfId="38700" xr:uid="{00000000-0005-0000-0000-0000437D0000}"/>
    <cellStyle name="Migliaia 35 3 4" xfId="12711" xr:uid="{00000000-0005-0000-0000-0000447D0000}"/>
    <cellStyle name="Migliaia 35 3 4 2" xfId="20893" xr:uid="{00000000-0005-0000-0000-0000457D0000}"/>
    <cellStyle name="Migliaia 35 3 4 2 2" xfId="38210" xr:uid="{00000000-0005-0000-0000-0000467D0000}"/>
    <cellStyle name="Migliaia 35 3 4 3" xfId="30653" xr:uid="{00000000-0005-0000-0000-0000477D0000}"/>
    <cellStyle name="Migliaia 35 3 4 4" xfId="39165" xr:uid="{00000000-0005-0000-0000-0000487D0000}"/>
    <cellStyle name="Migliaia 35 3 5" xfId="19919" xr:uid="{00000000-0005-0000-0000-0000497D0000}"/>
    <cellStyle name="Migliaia 35 3 5 2" xfId="37743" xr:uid="{00000000-0005-0000-0000-00004A7D0000}"/>
    <cellStyle name="Migliaia 35 3 6" xfId="4307" xr:uid="{00000000-0005-0000-0000-00004B7D0000}"/>
    <cellStyle name="Migliaia 35 3 6 2" xfId="23648" xr:uid="{00000000-0005-0000-0000-00004C7D0000}"/>
    <cellStyle name="Migliaia 35 3 7" xfId="21880" xr:uid="{00000000-0005-0000-0000-00004D7D0000}"/>
    <cellStyle name="Migliaia 35 3 8" xfId="38698" xr:uid="{00000000-0005-0000-0000-00004E7D0000}"/>
    <cellStyle name="Migliaia 35 3 9" xfId="39552" xr:uid="{00000000-0005-0000-0000-00004F7D0000}"/>
    <cellStyle name="Migliaia 35 4" xfId="544" xr:uid="{00000000-0005-0000-0000-0000507D0000}"/>
    <cellStyle name="Migliaia 35 4 10" xfId="2687" xr:uid="{00000000-0005-0000-0000-0000517D0000}"/>
    <cellStyle name="Migliaia 35 4 2" xfId="1933" xr:uid="{00000000-0005-0000-0000-0000527D0000}"/>
    <cellStyle name="Migliaia 35 4 2 2" xfId="20896" xr:uid="{00000000-0005-0000-0000-0000537D0000}"/>
    <cellStyle name="Migliaia 35 4 2 2 2" xfId="38213" xr:uid="{00000000-0005-0000-0000-0000547D0000}"/>
    <cellStyle name="Migliaia 35 4 2 2 3" xfId="39168" xr:uid="{00000000-0005-0000-0000-0000557D0000}"/>
    <cellStyle name="Migliaia 35 4 2 3" xfId="37747" xr:uid="{00000000-0005-0000-0000-0000567D0000}"/>
    <cellStyle name="Migliaia 35 4 2 4" xfId="38702" xr:uid="{00000000-0005-0000-0000-0000577D0000}"/>
    <cellStyle name="Migliaia 35 4 3" xfId="20895" xr:uid="{00000000-0005-0000-0000-0000587D0000}"/>
    <cellStyle name="Migliaia 35 4 3 2" xfId="38212" xr:uid="{00000000-0005-0000-0000-0000597D0000}"/>
    <cellStyle name="Migliaia 35 4 3 3" xfId="39167" xr:uid="{00000000-0005-0000-0000-00005A7D0000}"/>
    <cellStyle name="Migliaia 35 4 4" xfId="19922" xr:uid="{00000000-0005-0000-0000-00005B7D0000}"/>
    <cellStyle name="Migliaia 35 4 4 2" xfId="37746" xr:uid="{00000000-0005-0000-0000-00005C7D0000}"/>
    <cellStyle name="Migliaia 35 4 5" xfId="12175" xr:uid="{00000000-0005-0000-0000-00005D7D0000}"/>
    <cellStyle name="Migliaia 35 4 6" xfId="21882" xr:uid="{00000000-0005-0000-0000-00005E7D0000}"/>
    <cellStyle name="Migliaia 35 4 7" xfId="38701" xr:uid="{00000000-0005-0000-0000-00005F7D0000}"/>
    <cellStyle name="Migliaia 35 4 8" xfId="40035" xr:uid="{00000000-0005-0000-0000-0000607D0000}"/>
    <cellStyle name="Migliaia 35 4 9" xfId="40521" xr:uid="{00000000-0005-0000-0000-0000617D0000}"/>
    <cellStyle name="Migliaia 35 5" xfId="545" xr:uid="{00000000-0005-0000-0000-0000627D0000}"/>
    <cellStyle name="Migliaia 35 5 2" xfId="19923" xr:uid="{00000000-0005-0000-0000-0000637D0000}"/>
    <cellStyle name="Migliaia 35 5 2 2" xfId="37748" xr:uid="{00000000-0005-0000-0000-0000647D0000}"/>
    <cellStyle name="Migliaia 35 5 3" xfId="12176" xr:uid="{00000000-0005-0000-0000-0000657D0000}"/>
    <cellStyle name="Migliaia 35 5 4" xfId="21883" xr:uid="{00000000-0005-0000-0000-0000667D0000}"/>
    <cellStyle name="Migliaia 35 5 5" xfId="38703" xr:uid="{00000000-0005-0000-0000-0000677D0000}"/>
    <cellStyle name="Migliaia 35 5 6" xfId="40036" xr:uid="{00000000-0005-0000-0000-0000687D0000}"/>
    <cellStyle name="Migliaia 35 5 7" xfId="40522" xr:uid="{00000000-0005-0000-0000-0000697D0000}"/>
    <cellStyle name="Migliaia 35 6" xfId="1934" xr:uid="{00000000-0005-0000-0000-00006A7D0000}"/>
    <cellStyle name="Migliaia 35 6 2" xfId="12171" xr:uid="{00000000-0005-0000-0000-00006B7D0000}"/>
    <cellStyle name="Migliaia 35 6 3" xfId="21884" xr:uid="{00000000-0005-0000-0000-00006C7D0000}"/>
    <cellStyle name="Migliaia 35 6 4" xfId="40037" xr:uid="{00000000-0005-0000-0000-00006D7D0000}"/>
    <cellStyle name="Migliaia 35 6 5" xfId="40523" xr:uid="{00000000-0005-0000-0000-00006E7D0000}"/>
    <cellStyle name="Migliaia 35 7" xfId="2454" xr:uid="{00000000-0005-0000-0000-00006F7D0000}"/>
    <cellStyle name="Migliaia 35 7 2" xfId="30651" xr:uid="{00000000-0005-0000-0000-0000707D0000}"/>
    <cellStyle name="Migliaia 35 8" xfId="19917" xr:uid="{00000000-0005-0000-0000-0000717D0000}"/>
    <cellStyle name="Migliaia 35 8 2" xfId="37741" xr:uid="{00000000-0005-0000-0000-0000727D0000}"/>
    <cellStyle name="Migliaia 35 9" xfId="4305" xr:uid="{00000000-0005-0000-0000-0000737D0000}"/>
    <cellStyle name="Migliaia 35 9 2" xfId="23646" xr:uid="{00000000-0005-0000-0000-0000747D0000}"/>
    <cellStyle name="Migliaia 36" xfId="546" xr:uid="{00000000-0005-0000-0000-0000757D0000}"/>
    <cellStyle name="Migliaia 36 10" xfId="21885" xr:uid="{00000000-0005-0000-0000-0000767D0000}"/>
    <cellStyle name="Migliaia 36 11" xfId="38704" xr:uid="{00000000-0005-0000-0000-0000777D0000}"/>
    <cellStyle name="Migliaia 36 12" xfId="39554" xr:uid="{00000000-0005-0000-0000-0000787D0000}"/>
    <cellStyle name="Migliaia 36 13" xfId="40038" xr:uid="{00000000-0005-0000-0000-0000797D0000}"/>
    <cellStyle name="Migliaia 36 14" xfId="40524" xr:uid="{00000000-0005-0000-0000-00007A7D0000}"/>
    <cellStyle name="Migliaia 36 2" xfId="547" xr:uid="{00000000-0005-0000-0000-00007B7D0000}"/>
    <cellStyle name="Migliaia 36 2 10" xfId="40039" xr:uid="{00000000-0005-0000-0000-00007C7D0000}"/>
    <cellStyle name="Migliaia 36 2 11" xfId="40525" xr:uid="{00000000-0005-0000-0000-00007D7D0000}"/>
    <cellStyle name="Migliaia 36 2 2" xfId="1935" xr:uid="{00000000-0005-0000-0000-00007E7D0000}"/>
    <cellStyle name="Migliaia 36 2 2 2" xfId="12868" xr:uid="{00000000-0005-0000-0000-00007F7D0000}"/>
    <cellStyle name="Migliaia 36 2 2 2 2" xfId="30829" xr:uid="{00000000-0005-0000-0000-0000807D0000}"/>
    <cellStyle name="Migliaia 36 2 2 3" xfId="20897" xr:uid="{00000000-0005-0000-0000-0000817D0000}"/>
    <cellStyle name="Migliaia 36 2 2 3 2" xfId="38214" xr:uid="{00000000-0005-0000-0000-0000827D0000}"/>
    <cellStyle name="Migliaia 36 2 2 4" xfId="23827" xr:uid="{00000000-0005-0000-0000-0000837D0000}"/>
    <cellStyle name="Migliaia 36 2 2 5" xfId="39169" xr:uid="{00000000-0005-0000-0000-0000847D0000}"/>
    <cellStyle name="Migliaia 36 2 2 6" xfId="39743" xr:uid="{00000000-0005-0000-0000-0000857D0000}"/>
    <cellStyle name="Migliaia 36 2 3" xfId="12178" xr:uid="{00000000-0005-0000-0000-0000867D0000}"/>
    <cellStyle name="Migliaia 36 2 4" xfId="12713" xr:uid="{00000000-0005-0000-0000-0000877D0000}"/>
    <cellStyle name="Migliaia 36 2 4 2" xfId="30656" xr:uid="{00000000-0005-0000-0000-0000887D0000}"/>
    <cellStyle name="Migliaia 36 2 5" xfId="19925" xr:uid="{00000000-0005-0000-0000-0000897D0000}"/>
    <cellStyle name="Migliaia 36 2 5 2" xfId="37750" xr:uid="{00000000-0005-0000-0000-00008A7D0000}"/>
    <cellStyle name="Migliaia 36 2 6" xfId="4310" xr:uid="{00000000-0005-0000-0000-00008B7D0000}"/>
    <cellStyle name="Migliaia 36 2 6 2" xfId="23651" xr:uid="{00000000-0005-0000-0000-00008C7D0000}"/>
    <cellStyle name="Migliaia 36 2 7" xfId="21886" xr:uid="{00000000-0005-0000-0000-00008D7D0000}"/>
    <cellStyle name="Migliaia 36 2 8" xfId="38705" xr:uid="{00000000-0005-0000-0000-00008E7D0000}"/>
    <cellStyle name="Migliaia 36 2 9" xfId="39555" xr:uid="{00000000-0005-0000-0000-00008F7D0000}"/>
    <cellStyle name="Migliaia 36 3" xfId="548" xr:uid="{00000000-0005-0000-0000-0000907D0000}"/>
    <cellStyle name="Migliaia 36 3 10" xfId="40040" xr:uid="{00000000-0005-0000-0000-0000917D0000}"/>
    <cellStyle name="Migliaia 36 3 11" xfId="40526" xr:uid="{00000000-0005-0000-0000-0000927D0000}"/>
    <cellStyle name="Migliaia 36 3 2" xfId="549" xr:uid="{00000000-0005-0000-0000-0000937D0000}"/>
    <cellStyle name="Migliaia 36 3 2 10" xfId="40527" xr:uid="{00000000-0005-0000-0000-0000947D0000}"/>
    <cellStyle name="Migliaia 36 3 2 2" xfId="12180" xr:uid="{00000000-0005-0000-0000-0000957D0000}"/>
    <cellStyle name="Migliaia 36 3 2 3" xfId="12715" xr:uid="{00000000-0005-0000-0000-0000967D0000}"/>
    <cellStyle name="Migliaia 36 3 2 3 2" xfId="30658" xr:uid="{00000000-0005-0000-0000-0000977D0000}"/>
    <cellStyle name="Migliaia 36 3 2 4" xfId="19927" xr:uid="{00000000-0005-0000-0000-0000987D0000}"/>
    <cellStyle name="Migliaia 36 3 2 4 2" xfId="37752" xr:uid="{00000000-0005-0000-0000-0000997D0000}"/>
    <cellStyle name="Migliaia 36 3 2 5" xfId="4312" xr:uid="{00000000-0005-0000-0000-00009A7D0000}"/>
    <cellStyle name="Migliaia 36 3 2 5 2" xfId="23653" xr:uid="{00000000-0005-0000-0000-00009B7D0000}"/>
    <cellStyle name="Migliaia 36 3 2 6" xfId="21888" xr:uid="{00000000-0005-0000-0000-00009C7D0000}"/>
    <cellStyle name="Migliaia 36 3 2 7" xfId="38707" xr:uid="{00000000-0005-0000-0000-00009D7D0000}"/>
    <cellStyle name="Migliaia 36 3 2 8" xfId="39557" xr:uid="{00000000-0005-0000-0000-00009E7D0000}"/>
    <cellStyle name="Migliaia 36 3 2 9" xfId="40041" xr:uid="{00000000-0005-0000-0000-00009F7D0000}"/>
    <cellStyle name="Migliaia 36 3 3" xfId="12179" xr:uid="{00000000-0005-0000-0000-0000A07D0000}"/>
    <cellStyle name="Migliaia 36 3 3 2" xfId="20899" xr:uid="{00000000-0005-0000-0000-0000A17D0000}"/>
    <cellStyle name="Migliaia 36 3 3 2 2" xfId="38216" xr:uid="{00000000-0005-0000-0000-0000A27D0000}"/>
    <cellStyle name="Migliaia 36 3 3 2 3" xfId="39171" xr:uid="{00000000-0005-0000-0000-0000A37D0000}"/>
    <cellStyle name="Migliaia 36 3 3 3" xfId="19928" xr:uid="{00000000-0005-0000-0000-0000A47D0000}"/>
    <cellStyle name="Migliaia 36 3 3 3 2" xfId="37753" xr:uid="{00000000-0005-0000-0000-0000A57D0000}"/>
    <cellStyle name="Migliaia 36 3 3 4" xfId="38708" xr:uid="{00000000-0005-0000-0000-0000A67D0000}"/>
    <cellStyle name="Migliaia 36 3 4" xfId="12714" xr:uid="{00000000-0005-0000-0000-0000A77D0000}"/>
    <cellStyle name="Migliaia 36 3 4 2" xfId="20898" xr:uid="{00000000-0005-0000-0000-0000A87D0000}"/>
    <cellStyle name="Migliaia 36 3 4 2 2" xfId="38215" xr:uid="{00000000-0005-0000-0000-0000A97D0000}"/>
    <cellStyle name="Migliaia 36 3 4 3" xfId="30657" xr:uid="{00000000-0005-0000-0000-0000AA7D0000}"/>
    <cellStyle name="Migliaia 36 3 4 4" xfId="39170" xr:uid="{00000000-0005-0000-0000-0000AB7D0000}"/>
    <cellStyle name="Migliaia 36 3 5" xfId="19926" xr:uid="{00000000-0005-0000-0000-0000AC7D0000}"/>
    <cellStyle name="Migliaia 36 3 5 2" xfId="37751" xr:uid="{00000000-0005-0000-0000-0000AD7D0000}"/>
    <cellStyle name="Migliaia 36 3 6" xfId="4311" xr:uid="{00000000-0005-0000-0000-0000AE7D0000}"/>
    <cellStyle name="Migliaia 36 3 6 2" xfId="23652" xr:uid="{00000000-0005-0000-0000-0000AF7D0000}"/>
    <cellStyle name="Migliaia 36 3 7" xfId="21887" xr:uid="{00000000-0005-0000-0000-0000B07D0000}"/>
    <cellStyle name="Migliaia 36 3 8" xfId="38706" xr:uid="{00000000-0005-0000-0000-0000B17D0000}"/>
    <cellStyle name="Migliaia 36 3 9" xfId="39556" xr:uid="{00000000-0005-0000-0000-0000B27D0000}"/>
    <cellStyle name="Migliaia 36 4" xfId="550" xr:uid="{00000000-0005-0000-0000-0000B37D0000}"/>
    <cellStyle name="Migliaia 36 4 10" xfId="2688" xr:uid="{00000000-0005-0000-0000-0000B47D0000}"/>
    <cellStyle name="Migliaia 36 4 2" xfId="1936" xr:uid="{00000000-0005-0000-0000-0000B57D0000}"/>
    <cellStyle name="Migliaia 36 4 2 2" xfId="20901" xr:uid="{00000000-0005-0000-0000-0000B67D0000}"/>
    <cellStyle name="Migliaia 36 4 2 2 2" xfId="38218" xr:uid="{00000000-0005-0000-0000-0000B77D0000}"/>
    <cellStyle name="Migliaia 36 4 2 2 3" xfId="39173" xr:uid="{00000000-0005-0000-0000-0000B87D0000}"/>
    <cellStyle name="Migliaia 36 4 2 3" xfId="37755" xr:uid="{00000000-0005-0000-0000-0000B97D0000}"/>
    <cellStyle name="Migliaia 36 4 2 4" xfId="38710" xr:uid="{00000000-0005-0000-0000-0000BA7D0000}"/>
    <cellStyle name="Migliaia 36 4 3" xfId="20900" xr:uid="{00000000-0005-0000-0000-0000BB7D0000}"/>
    <cellStyle name="Migliaia 36 4 3 2" xfId="38217" xr:uid="{00000000-0005-0000-0000-0000BC7D0000}"/>
    <cellStyle name="Migliaia 36 4 3 3" xfId="39172" xr:uid="{00000000-0005-0000-0000-0000BD7D0000}"/>
    <cellStyle name="Migliaia 36 4 4" xfId="19929" xr:uid="{00000000-0005-0000-0000-0000BE7D0000}"/>
    <cellStyle name="Migliaia 36 4 4 2" xfId="37754" xr:uid="{00000000-0005-0000-0000-0000BF7D0000}"/>
    <cellStyle name="Migliaia 36 4 5" xfId="12181" xr:uid="{00000000-0005-0000-0000-0000C07D0000}"/>
    <cellStyle name="Migliaia 36 4 6" xfId="21889" xr:uid="{00000000-0005-0000-0000-0000C17D0000}"/>
    <cellStyle name="Migliaia 36 4 7" xfId="38709" xr:uid="{00000000-0005-0000-0000-0000C27D0000}"/>
    <cellStyle name="Migliaia 36 4 8" xfId="40042" xr:uid="{00000000-0005-0000-0000-0000C37D0000}"/>
    <cellStyle name="Migliaia 36 4 9" xfId="40528" xr:uid="{00000000-0005-0000-0000-0000C47D0000}"/>
    <cellStyle name="Migliaia 36 5" xfId="551" xr:uid="{00000000-0005-0000-0000-0000C57D0000}"/>
    <cellStyle name="Migliaia 36 5 2" xfId="19930" xr:uid="{00000000-0005-0000-0000-0000C67D0000}"/>
    <cellStyle name="Migliaia 36 5 2 2" xfId="37756" xr:uid="{00000000-0005-0000-0000-0000C77D0000}"/>
    <cellStyle name="Migliaia 36 5 3" xfId="12182" xr:uid="{00000000-0005-0000-0000-0000C87D0000}"/>
    <cellStyle name="Migliaia 36 5 4" xfId="21890" xr:uid="{00000000-0005-0000-0000-0000C97D0000}"/>
    <cellStyle name="Migliaia 36 5 5" xfId="38711" xr:uid="{00000000-0005-0000-0000-0000CA7D0000}"/>
    <cellStyle name="Migliaia 36 5 6" xfId="40043" xr:uid="{00000000-0005-0000-0000-0000CB7D0000}"/>
    <cellStyle name="Migliaia 36 5 7" xfId="40529" xr:uid="{00000000-0005-0000-0000-0000CC7D0000}"/>
    <cellStyle name="Migliaia 36 6" xfId="1937" xr:uid="{00000000-0005-0000-0000-0000CD7D0000}"/>
    <cellStyle name="Migliaia 36 6 2" xfId="12177" xr:uid="{00000000-0005-0000-0000-0000CE7D0000}"/>
    <cellStyle name="Migliaia 36 6 3" xfId="21891" xr:uid="{00000000-0005-0000-0000-0000CF7D0000}"/>
    <cellStyle name="Migliaia 36 6 4" xfId="40044" xr:uid="{00000000-0005-0000-0000-0000D07D0000}"/>
    <cellStyle name="Migliaia 36 6 5" xfId="40530" xr:uid="{00000000-0005-0000-0000-0000D17D0000}"/>
    <cellStyle name="Migliaia 36 7" xfId="2455" xr:uid="{00000000-0005-0000-0000-0000D27D0000}"/>
    <cellStyle name="Migliaia 36 7 2" xfId="30655" xr:uid="{00000000-0005-0000-0000-0000D37D0000}"/>
    <cellStyle name="Migliaia 36 8" xfId="19924" xr:uid="{00000000-0005-0000-0000-0000D47D0000}"/>
    <cellStyle name="Migliaia 36 8 2" xfId="37749" xr:uid="{00000000-0005-0000-0000-0000D57D0000}"/>
    <cellStyle name="Migliaia 36 9" xfId="4309" xr:uid="{00000000-0005-0000-0000-0000D67D0000}"/>
    <cellStyle name="Migliaia 36 9 2" xfId="23650" xr:uid="{00000000-0005-0000-0000-0000D77D0000}"/>
    <cellStyle name="Migliaia 37" xfId="552" xr:uid="{00000000-0005-0000-0000-0000D87D0000}"/>
    <cellStyle name="Migliaia 37 10" xfId="21892" xr:uid="{00000000-0005-0000-0000-0000D97D0000}"/>
    <cellStyle name="Migliaia 37 11" xfId="38712" xr:uid="{00000000-0005-0000-0000-0000DA7D0000}"/>
    <cellStyle name="Migliaia 37 12" xfId="39558" xr:uid="{00000000-0005-0000-0000-0000DB7D0000}"/>
    <cellStyle name="Migliaia 37 13" xfId="40045" xr:uid="{00000000-0005-0000-0000-0000DC7D0000}"/>
    <cellStyle name="Migliaia 37 14" xfId="40531" xr:uid="{00000000-0005-0000-0000-0000DD7D0000}"/>
    <cellStyle name="Migliaia 37 2" xfId="553" xr:uid="{00000000-0005-0000-0000-0000DE7D0000}"/>
    <cellStyle name="Migliaia 37 2 10" xfId="40046" xr:uid="{00000000-0005-0000-0000-0000DF7D0000}"/>
    <cellStyle name="Migliaia 37 2 11" xfId="40532" xr:uid="{00000000-0005-0000-0000-0000E07D0000}"/>
    <cellStyle name="Migliaia 37 2 2" xfId="1938" xr:uid="{00000000-0005-0000-0000-0000E17D0000}"/>
    <cellStyle name="Migliaia 37 2 2 2" xfId="12869" xr:uid="{00000000-0005-0000-0000-0000E27D0000}"/>
    <cellStyle name="Migliaia 37 2 2 2 2" xfId="30830" xr:uid="{00000000-0005-0000-0000-0000E37D0000}"/>
    <cellStyle name="Migliaia 37 2 2 3" xfId="20902" xr:uid="{00000000-0005-0000-0000-0000E47D0000}"/>
    <cellStyle name="Migliaia 37 2 2 3 2" xfId="38219" xr:uid="{00000000-0005-0000-0000-0000E57D0000}"/>
    <cellStyle name="Migliaia 37 2 2 4" xfId="23828" xr:uid="{00000000-0005-0000-0000-0000E67D0000}"/>
    <cellStyle name="Migliaia 37 2 2 5" xfId="39174" xr:uid="{00000000-0005-0000-0000-0000E77D0000}"/>
    <cellStyle name="Migliaia 37 2 2 6" xfId="39744" xr:uid="{00000000-0005-0000-0000-0000E87D0000}"/>
    <cellStyle name="Migliaia 37 2 3" xfId="12184" xr:uid="{00000000-0005-0000-0000-0000E97D0000}"/>
    <cellStyle name="Migliaia 37 2 4" xfId="12716" xr:uid="{00000000-0005-0000-0000-0000EA7D0000}"/>
    <cellStyle name="Migliaia 37 2 4 2" xfId="30660" xr:uid="{00000000-0005-0000-0000-0000EB7D0000}"/>
    <cellStyle name="Migliaia 37 2 5" xfId="19932" xr:uid="{00000000-0005-0000-0000-0000EC7D0000}"/>
    <cellStyle name="Migliaia 37 2 5 2" xfId="37758" xr:uid="{00000000-0005-0000-0000-0000ED7D0000}"/>
    <cellStyle name="Migliaia 37 2 6" xfId="4314" xr:uid="{00000000-0005-0000-0000-0000EE7D0000}"/>
    <cellStyle name="Migliaia 37 2 6 2" xfId="23655" xr:uid="{00000000-0005-0000-0000-0000EF7D0000}"/>
    <cellStyle name="Migliaia 37 2 7" xfId="21893" xr:uid="{00000000-0005-0000-0000-0000F07D0000}"/>
    <cellStyle name="Migliaia 37 2 8" xfId="38713" xr:uid="{00000000-0005-0000-0000-0000F17D0000}"/>
    <cellStyle name="Migliaia 37 2 9" xfId="39559" xr:uid="{00000000-0005-0000-0000-0000F27D0000}"/>
    <cellStyle name="Migliaia 37 3" xfId="554" xr:uid="{00000000-0005-0000-0000-0000F37D0000}"/>
    <cellStyle name="Migliaia 37 3 10" xfId="40047" xr:uid="{00000000-0005-0000-0000-0000F47D0000}"/>
    <cellStyle name="Migliaia 37 3 11" xfId="40533" xr:uid="{00000000-0005-0000-0000-0000F57D0000}"/>
    <cellStyle name="Migliaia 37 3 2" xfId="555" xr:uid="{00000000-0005-0000-0000-0000F67D0000}"/>
    <cellStyle name="Migliaia 37 3 2 10" xfId="40534" xr:uid="{00000000-0005-0000-0000-0000F77D0000}"/>
    <cellStyle name="Migliaia 37 3 2 2" xfId="12186" xr:uid="{00000000-0005-0000-0000-0000F87D0000}"/>
    <cellStyle name="Migliaia 37 3 2 3" xfId="12718" xr:uid="{00000000-0005-0000-0000-0000F97D0000}"/>
    <cellStyle name="Migliaia 37 3 2 3 2" xfId="30662" xr:uid="{00000000-0005-0000-0000-0000FA7D0000}"/>
    <cellStyle name="Migliaia 37 3 2 4" xfId="19934" xr:uid="{00000000-0005-0000-0000-0000FB7D0000}"/>
    <cellStyle name="Migliaia 37 3 2 4 2" xfId="37760" xr:uid="{00000000-0005-0000-0000-0000FC7D0000}"/>
    <cellStyle name="Migliaia 37 3 2 5" xfId="4316" xr:uid="{00000000-0005-0000-0000-0000FD7D0000}"/>
    <cellStyle name="Migliaia 37 3 2 5 2" xfId="23657" xr:uid="{00000000-0005-0000-0000-0000FE7D0000}"/>
    <cellStyle name="Migliaia 37 3 2 6" xfId="21895" xr:uid="{00000000-0005-0000-0000-0000FF7D0000}"/>
    <cellStyle name="Migliaia 37 3 2 7" xfId="38715" xr:uid="{00000000-0005-0000-0000-0000007E0000}"/>
    <cellStyle name="Migliaia 37 3 2 8" xfId="39561" xr:uid="{00000000-0005-0000-0000-0000017E0000}"/>
    <cellStyle name="Migliaia 37 3 2 9" xfId="40048" xr:uid="{00000000-0005-0000-0000-0000027E0000}"/>
    <cellStyle name="Migliaia 37 3 3" xfId="12185" xr:uid="{00000000-0005-0000-0000-0000037E0000}"/>
    <cellStyle name="Migliaia 37 3 3 2" xfId="20904" xr:uid="{00000000-0005-0000-0000-0000047E0000}"/>
    <cellStyle name="Migliaia 37 3 3 2 2" xfId="38221" xr:uid="{00000000-0005-0000-0000-0000057E0000}"/>
    <cellStyle name="Migliaia 37 3 3 2 3" xfId="39176" xr:uid="{00000000-0005-0000-0000-0000067E0000}"/>
    <cellStyle name="Migliaia 37 3 3 3" xfId="19935" xr:uid="{00000000-0005-0000-0000-0000077E0000}"/>
    <cellStyle name="Migliaia 37 3 3 3 2" xfId="37761" xr:uid="{00000000-0005-0000-0000-0000087E0000}"/>
    <cellStyle name="Migliaia 37 3 3 4" xfId="38716" xr:uid="{00000000-0005-0000-0000-0000097E0000}"/>
    <cellStyle name="Migliaia 37 3 4" xfId="12717" xr:uid="{00000000-0005-0000-0000-00000A7E0000}"/>
    <cellStyle name="Migliaia 37 3 4 2" xfId="20903" xr:uid="{00000000-0005-0000-0000-00000B7E0000}"/>
    <cellStyle name="Migliaia 37 3 4 2 2" xfId="38220" xr:uid="{00000000-0005-0000-0000-00000C7E0000}"/>
    <cellStyle name="Migliaia 37 3 4 3" xfId="30661" xr:uid="{00000000-0005-0000-0000-00000D7E0000}"/>
    <cellStyle name="Migliaia 37 3 4 4" xfId="39175" xr:uid="{00000000-0005-0000-0000-00000E7E0000}"/>
    <cellStyle name="Migliaia 37 3 5" xfId="19933" xr:uid="{00000000-0005-0000-0000-00000F7E0000}"/>
    <cellStyle name="Migliaia 37 3 5 2" xfId="37759" xr:uid="{00000000-0005-0000-0000-0000107E0000}"/>
    <cellStyle name="Migliaia 37 3 6" xfId="4315" xr:uid="{00000000-0005-0000-0000-0000117E0000}"/>
    <cellStyle name="Migliaia 37 3 6 2" xfId="23656" xr:uid="{00000000-0005-0000-0000-0000127E0000}"/>
    <cellStyle name="Migliaia 37 3 7" xfId="21894" xr:uid="{00000000-0005-0000-0000-0000137E0000}"/>
    <cellStyle name="Migliaia 37 3 8" xfId="38714" xr:uid="{00000000-0005-0000-0000-0000147E0000}"/>
    <cellStyle name="Migliaia 37 3 9" xfId="39560" xr:uid="{00000000-0005-0000-0000-0000157E0000}"/>
    <cellStyle name="Migliaia 37 4" xfId="556" xr:uid="{00000000-0005-0000-0000-0000167E0000}"/>
    <cellStyle name="Migliaia 37 4 10" xfId="2689" xr:uid="{00000000-0005-0000-0000-0000177E0000}"/>
    <cellStyle name="Migliaia 37 4 2" xfId="1939" xr:uid="{00000000-0005-0000-0000-0000187E0000}"/>
    <cellStyle name="Migliaia 37 4 2 2" xfId="20906" xr:uid="{00000000-0005-0000-0000-0000197E0000}"/>
    <cellStyle name="Migliaia 37 4 2 2 2" xfId="38223" xr:uid="{00000000-0005-0000-0000-00001A7E0000}"/>
    <cellStyle name="Migliaia 37 4 2 2 3" xfId="39178" xr:uid="{00000000-0005-0000-0000-00001B7E0000}"/>
    <cellStyle name="Migliaia 37 4 2 3" xfId="37763" xr:uid="{00000000-0005-0000-0000-00001C7E0000}"/>
    <cellStyle name="Migliaia 37 4 2 4" xfId="38718" xr:uid="{00000000-0005-0000-0000-00001D7E0000}"/>
    <cellStyle name="Migliaia 37 4 3" xfId="20905" xr:uid="{00000000-0005-0000-0000-00001E7E0000}"/>
    <cellStyle name="Migliaia 37 4 3 2" xfId="38222" xr:uid="{00000000-0005-0000-0000-00001F7E0000}"/>
    <cellStyle name="Migliaia 37 4 3 3" xfId="39177" xr:uid="{00000000-0005-0000-0000-0000207E0000}"/>
    <cellStyle name="Migliaia 37 4 4" xfId="19936" xr:uid="{00000000-0005-0000-0000-0000217E0000}"/>
    <cellStyle name="Migliaia 37 4 4 2" xfId="37762" xr:uid="{00000000-0005-0000-0000-0000227E0000}"/>
    <cellStyle name="Migliaia 37 4 5" xfId="12187" xr:uid="{00000000-0005-0000-0000-0000237E0000}"/>
    <cellStyle name="Migliaia 37 4 6" xfId="21896" xr:uid="{00000000-0005-0000-0000-0000247E0000}"/>
    <cellStyle name="Migliaia 37 4 7" xfId="38717" xr:uid="{00000000-0005-0000-0000-0000257E0000}"/>
    <cellStyle name="Migliaia 37 4 8" xfId="40049" xr:uid="{00000000-0005-0000-0000-0000267E0000}"/>
    <cellStyle name="Migliaia 37 4 9" xfId="40535" xr:uid="{00000000-0005-0000-0000-0000277E0000}"/>
    <cellStyle name="Migliaia 37 5" xfId="557" xr:uid="{00000000-0005-0000-0000-0000287E0000}"/>
    <cellStyle name="Migliaia 37 5 2" xfId="19937" xr:uid="{00000000-0005-0000-0000-0000297E0000}"/>
    <cellStyle name="Migliaia 37 5 2 2" xfId="37764" xr:uid="{00000000-0005-0000-0000-00002A7E0000}"/>
    <cellStyle name="Migliaia 37 5 3" xfId="12188" xr:uid="{00000000-0005-0000-0000-00002B7E0000}"/>
    <cellStyle name="Migliaia 37 5 4" xfId="21897" xr:uid="{00000000-0005-0000-0000-00002C7E0000}"/>
    <cellStyle name="Migliaia 37 5 5" xfId="38719" xr:uid="{00000000-0005-0000-0000-00002D7E0000}"/>
    <cellStyle name="Migliaia 37 5 6" xfId="40050" xr:uid="{00000000-0005-0000-0000-00002E7E0000}"/>
    <cellStyle name="Migliaia 37 5 7" xfId="40536" xr:uid="{00000000-0005-0000-0000-00002F7E0000}"/>
    <cellStyle name="Migliaia 37 6" xfId="1940" xr:uid="{00000000-0005-0000-0000-0000307E0000}"/>
    <cellStyle name="Migliaia 37 6 2" xfId="12183" xr:uid="{00000000-0005-0000-0000-0000317E0000}"/>
    <cellStyle name="Migliaia 37 6 3" xfId="21898" xr:uid="{00000000-0005-0000-0000-0000327E0000}"/>
    <cellStyle name="Migliaia 37 6 4" xfId="40051" xr:uid="{00000000-0005-0000-0000-0000337E0000}"/>
    <cellStyle name="Migliaia 37 6 5" xfId="40537" xr:uid="{00000000-0005-0000-0000-0000347E0000}"/>
    <cellStyle name="Migliaia 37 7" xfId="2456" xr:uid="{00000000-0005-0000-0000-0000357E0000}"/>
    <cellStyle name="Migliaia 37 7 2" xfId="30659" xr:uid="{00000000-0005-0000-0000-0000367E0000}"/>
    <cellStyle name="Migliaia 37 8" xfId="19931" xr:uid="{00000000-0005-0000-0000-0000377E0000}"/>
    <cellStyle name="Migliaia 37 8 2" xfId="37757" xr:uid="{00000000-0005-0000-0000-0000387E0000}"/>
    <cellStyle name="Migliaia 37 9" xfId="4313" xr:uid="{00000000-0005-0000-0000-0000397E0000}"/>
    <cellStyle name="Migliaia 37 9 2" xfId="23654" xr:uid="{00000000-0005-0000-0000-00003A7E0000}"/>
    <cellStyle name="Migliaia 38" xfId="558" xr:uid="{00000000-0005-0000-0000-00003B7E0000}"/>
    <cellStyle name="Migliaia 38 10" xfId="21899" xr:uid="{00000000-0005-0000-0000-00003C7E0000}"/>
    <cellStyle name="Migliaia 38 11" xfId="38720" xr:uid="{00000000-0005-0000-0000-00003D7E0000}"/>
    <cellStyle name="Migliaia 38 12" xfId="39562" xr:uid="{00000000-0005-0000-0000-00003E7E0000}"/>
    <cellStyle name="Migliaia 38 13" xfId="40052" xr:uid="{00000000-0005-0000-0000-00003F7E0000}"/>
    <cellStyle name="Migliaia 38 14" xfId="40538" xr:uid="{00000000-0005-0000-0000-0000407E0000}"/>
    <cellStyle name="Migliaia 38 2" xfId="559" xr:uid="{00000000-0005-0000-0000-0000417E0000}"/>
    <cellStyle name="Migliaia 38 2 10" xfId="40053" xr:uid="{00000000-0005-0000-0000-0000427E0000}"/>
    <cellStyle name="Migliaia 38 2 11" xfId="40539" xr:uid="{00000000-0005-0000-0000-0000437E0000}"/>
    <cellStyle name="Migliaia 38 2 2" xfId="1941" xr:uid="{00000000-0005-0000-0000-0000447E0000}"/>
    <cellStyle name="Migliaia 38 2 2 2" xfId="12870" xr:uid="{00000000-0005-0000-0000-0000457E0000}"/>
    <cellStyle name="Migliaia 38 2 2 2 2" xfId="30831" xr:uid="{00000000-0005-0000-0000-0000467E0000}"/>
    <cellStyle name="Migliaia 38 2 2 3" xfId="20907" xr:uid="{00000000-0005-0000-0000-0000477E0000}"/>
    <cellStyle name="Migliaia 38 2 2 3 2" xfId="38224" xr:uid="{00000000-0005-0000-0000-0000487E0000}"/>
    <cellStyle name="Migliaia 38 2 2 4" xfId="23829" xr:uid="{00000000-0005-0000-0000-0000497E0000}"/>
    <cellStyle name="Migliaia 38 2 2 5" xfId="39179" xr:uid="{00000000-0005-0000-0000-00004A7E0000}"/>
    <cellStyle name="Migliaia 38 2 2 6" xfId="39745" xr:uid="{00000000-0005-0000-0000-00004B7E0000}"/>
    <cellStyle name="Migliaia 38 2 3" xfId="12190" xr:uid="{00000000-0005-0000-0000-00004C7E0000}"/>
    <cellStyle name="Migliaia 38 2 4" xfId="12719" xr:uid="{00000000-0005-0000-0000-00004D7E0000}"/>
    <cellStyle name="Migliaia 38 2 4 2" xfId="30664" xr:uid="{00000000-0005-0000-0000-00004E7E0000}"/>
    <cellStyle name="Migliaia 38 2 5" xfId="19939" xr:uid="{00000000-0005-0000-0000-00004F7E0000}"/>
    <cellStyle name="Migliaia 38 2 5 2" xfId="37766" xr:uid="{00000000-0005-0000-0000-0000507E0000}"/>
    <cellStyle name="Migliaia 38 2 6" xfId="4318" xr:uid="{00000000-0005-0000-0000-0000517E0000}"/>
    <cellStyle name="Migliaia 38 2 6 2" xfId="23659" xr:uid="{00000000-0005-0000-0000-0000527E0000}"/>
    <cellStyle name="Migliaia 38 2 7" xfId="21900" xr:uid="{00000000-0005-0000-0000-0000537E0000}"/>
    <cellStyle name="Migliaia 38 2 8" xfId="38721" xr:uid="{00000000-0005-0000-0000-0000547E0000}"/>
    <cellStyle name="Migliaia 38 2 9" xfId="39563" xr:uid="{00000000-0005-0000-0000-0000557E0000}"/>
    <cellStyle name="Migliaia 38 3" xfId="560" xr:uid="{00000000-0005-0000-0000-0000567E0000}"/>
    <cellStyle name="Migliaia 38 3 10" xfId="40054" xr:uid="{00000000-0005-0000-0000-0000577E0000}"/>
    <cellStyle name="Migliaia 38 3 11" xfId="40540" xr:uid="{00000000-0005-0000-0000-0000587E0000}"/>
    <cellStyle name="Migliaia 38 3 2" xfId="561" xr:uid="{00000000-0005-0000-0000-0000597E0000}"/>
    <cellStyle name="Migliaia 38 3 2 10" xfId="40541" xr:uid="{00000000-0005-0000-0000-00005A7E0000}"/>
    <cellStyle name="Migliaia 38 3 2 2" xfId="12192" xr:uid="{00000000-0005-0000-0000-00005B7E0000}"/>
    <cellStyle name="Migliaia 38 3 2 3" xfId="12721" xr:uid="{00000000-0005-0000-0000-00005C7E0000}"/>
    <cellStyle name="Migliaia 38 3 2 3 2" xfId="30666" xr:uid="{00000000-0005-0000-0000-00005D7E0000}"/>
    <cellStyle name="Migliaia 38 3 2 4" xfId="19941" xr:uid="{00000000-0005-0000-0000-00005E7E0000}"/>
    <cellStyle name="Migliaia 38 3 2 4 2" xfId="37768" xr:uid="{00000000-0005-0000-0000-00005F7E0000}"/>
    <cellStyle name="Migliaia 38 3 2 5" xfId="4320" xr:uid="{00000000-0005-0000-0000-0000607E0000}"/>
    <cellStyle name="Migliaia 38 3 2 5 2" xfId="23661" xr:uid="{00000000-0005-0000-0000-0000617E0000}"/>
    <cellStyle name="Migliaia 38 3 2 6" xfId="21902" xr:uid="{00000000-0005-0000-0000-0000627E0000}"/>
    <cellStyle name="Migliaia 38 3 2 7" xfId="38723" xr:uid="{00000000-0005-0000-0000-0000637E0000}"/>
    <cellStyle name="Migliaia 38 3 2 8" xfId="39565" xr:uid="{00000000-0005-0000-0000-0000647E0000}"/>
    <cellStyle name="Migliaia 38 3 2 9" xfId="40055" xr:uid="{00000000-0005-0000-0000-0000657E0000}"/>
    <cellStyle name="Migliaia 38 3 3" xfId="12191" xr:uid="{00000000-0005-0000-0000-0000667E0000}"/>
    <cellStyle name="Migliaia 38 3 3 2" xfId="20909" xr:uid="{00000000-0005-0000-0000-0000677E0000}"/>
    <cellStyle name="Migliaia 38 3 3 2 2" xfId="38226" xr:uid="{00000000-0005-0000-0000-0000687E0000}"/>
    <cellStyle name="Migliaia 38 3 3 2 3" xfId="39181" xr:uid="{00000000-0005-0000-0000-0000697E0000}"/>
    <cellStyle name="Migliaia 38 3 3 3" xfId="19942" xr:uid="{00000000-0005-0000-0000-00006A7E0000}"/>
    <cellStyle name="Migliaia 38 3 3 3 2" xfId="37769" xr:uid="{00000000-0005-0000-0000-00006B7E0000}"/>
    <cellStyle name="Migliaia 38 3 3 4" xfId="38724" xr:uid="{00000000-0005-0000-0000-00006C7E0000}"/>
    <cellStyle name="Migliaia 38 3 4" xfId="12720" xr:uid="{00000000-0005-0000-0000-00006D7E0000}"/>
    <cellStyle name="Migliaia 38 3 4 2" xfId="20908" xr:uid="{00000000-0005-0000-0000-00006E7E0000}"/>
    <cellStyle name="Migliaia 38 3 4 2 2" xfId="38225" xr:uid="{00000000-0005-0000-0000-00006F7E0000}"/>
    <cellStyle name="Migliaia 38 3 4 3" xfId="30665" xr:uid="{00000000-0005-0000-0000-0000707E0000}"/>
    <cellStyle name="Migliaia 38 3 4 4" xfId="39180" xr:uid="{00000000-0005-0000-0000-0000717E0000}"/>
    <cellStyle name="Migliaia 38 3 5" xfId="19940" xr:uid="{00000000-0005-0000-0000-0000727E0000}"/>
    <cellStyle name="Migliaia 38 3 5 2" xfId="37767" xr:uid="{00000000-0005-0000-0000-0000737E0000}"/>
    <cellStyle name="Migliaia 38 3 6" xfId="4319" xr:uid="{00000000-0005-0000-0000-0000747E0000}"/>
    <cellStyle name="Migliaia 38 3 6 2" xfId="23660" xr:uid="{00000000-0005-0000-0000-0000757E0000}"/>
    <cellStyle name="Migliaia 38 3 7" xfId="21901" xr:uid="{00000000-0005-0000-0000-0000767E0000}"/>
    <cellStyle name="Migliaia 38 3 8" xfId="38722" xr:uid="{00000000-0005-0000-0000-0000777E0000}"/>
    <cellStyle name="Migliaia 38 3 9" xfId="39564" xr:uid="{00000000-0005-0000-0000-0000787E0000}"/>
    <cellStyle name="Migliaia 38 4" xfId="562" xr:uid="{00000000-0005-0000-0000-0000797E0000}"/>
    <cellStyle name="Migliaia 38 4 10" xfId="2690" xr:uid="{00000000-0005-0000-0000-00007A7E0000}"/>
    <cellStyle name="Migliaia 38 4 2" xfId="1942" xr:uid="{00000000-0005-0000-0000-00007B7E0000}"/>
    <cellStyle name="Migliaia 38 4 2 2" xfId="20911" xr:uid="{00000000-0005-0000-0000-00007C7E0000}"/>
    <cellStyle name="Migliaia 38 4 2 2 2" xfId="38228" xr:uid="{00000000-0005-0000-0000-00007D7E0000}"/>
    <cellStyle name="Migliaia 38 4 2 2 3" xfId="39183" xr:uid="{00000000-0005-0000-0000-00007E7E0000}"/>
    <cellStyle name="Migliaia 38 4 2 3" xfId="37771" xr:uid="{00000000-0005-0000-0000-00007F7E0000}"/>
    <cellStyle name="Migliaia 38 4 2 4" xfId="38726" xr:uid="{00000000-0005-0000-0000-0000807E0000}"/>
    <cellStyle name="Migliaia 38 4 3" xfId="20910" xr:uid="{00000000-0005-0000-0000-0000817E0000}"/>
    <cellStyle name="Migliaia 38 4 3 2" xfId="38227" xr:uid="{00000000-0005-0000-0000-0000827E0000}"/>
    <cellStyle name="Migliaia 38 4 3 3" xfId="39182" xr:uid="{00000000-0005-0000-0000-0000837E0000}"/>
    <cellStyle name="Migliaia 38 4 4" xfId="19943" xr:uid="{00000000-0005-0000-0000-0000847E0000}"/>
    <cellStyle name="Migliaia 38 4 4 2" xfId="37770" xr:uid="{00000000-0005-0000-0000-0000857E0000}"/>
    <cellStyle name="Migliaia 38 4 5" xfId="12193" xr:uid="{00000000-0005-0000-0000-0000867E0000}"/>
    <cellStyle name="Migliaia 38 4 6" xfId="21903" xr:uid="{00000000-0005-0000-0000-0000877E0000}"/>
    <cellStyle name="Migliaia 38 4 7" xfId="38725" xr:uid="{00000000-0005-0000-0000-0000887E0000}"/>
    <cellStyle name="Migliaia 38 4 8" xfId="40056" xr:uid="{00000000-0005-0000-0000-0000897E0000}"/>
    <cellStyle name="Migliaia 38 4 9" xfId="40542" xr:uid="{00000000-0005-0000-0000-00008A7E0000}"/>
    <cellStyle name="Migliaia 38 5" xfId="563" xr:uid="{00000000-0005-0000-0000-00008B7E0000}"/>
    <cellStyle name="Migliaia 38 5 2" xfId="19944" xr:uid="{00000000-0005-0000-0000-00008C7E0000}"/>
    <cellStyle name="Migliaia 38 5 2 2" xfId="37772" xr:uid="{00000000-0005-0000-0000-00008D7E0000}"/>
    <cellStyle name="Migliaia 38 5 3" xfId="12194" xr:uid="{00000000-0005-0000-0000-00008E7E0000}"/>
    <cellStyle name="Migliaia 38 5 4" xfId="21904" xr:uid="{00000000-0005-0000-0000-00008F7E0000}"/>
    <cellStyle name="Migliaia 38 5 5" xfId="38727" xr:uid="{00000000-0005-0000-0000-0000907E0000}"/>
    <cellStyle name="Migliaia 38 5 6" xfId="40057" xr:uid="{00000000-0005-0000-0000-0000917E0000}"/>
    <cellStyle name="Migliaia 38 5 7" xfId="40543" xr:uid="{00000000-0005-0000-0000-0000927E0000}"/>
    <cellStyle name="Migliaia 38 6" xfId="1943" xr:uid="{00000000-0005-0000-0000-0000937E0000}"/>
    <cellStyle name="Migliaia 38 6 2" xfId="12189" xr:uid="{00000000-0005-0000-0000-0000947E0000}"/>
    <cellStyle name="Migliaia 38 6 3" xfId="21905" xr:uid="{00000000-0005-0000-0000-0000957E0000}"/>
    <cellStyle name="Migliaia 38 6 4" xfId="40058" xr:uid="{00000000-0005-0000-0000-0000967E0000}"/>
    <cellStyle name="Migliaia 38 6 5" xfId="40544" xr:uid="{00000000-0005-0000-0000-0000977E0000}"/>
    <cellStyle name="Migliaia 38 7" xfId="2457" xr:uid="{00000000-0005-0000-0000-0000987E0000}"/>
    <cellStyle name="Migliaia 38 7 2" xfId="30663" xr:uid="{00000000-0005-0000-0000-0000997E0000}"/>
    <cellStyle name="Migliaia 38 8" xfId="19938" xr:uid="{00000000-0005-0000-0000-00009A7E0000}"/>
    <cellStyle name="Migliaia 38 8 2" xfId="37765" xr:uid="{00000000-0005-0000-0000-00009B7E0000}"/>
    <cellStyle name="Migliaia 38 9" xfId="4317" xr:uid="{00000000-0005-0000-0000-00009C7E0000}"/>
    <cellStyle name="Migliaia 38 9 2" xfId="23658" xr:uid="{00000000-0005-0000-0000-00009D7E0000}"/>
    <cellStyle name="Migliaia 39" xfId="564" xr:uid="{00000000-0005-0000-0000-00009E7E0000}"/>
    <cellStyle name="Migliaia 39 10" xfId="21906" xr:uid="{00000000-0005-0000-0000-00009F7E0000}"/>
    <cellStyle name="Migliaia 39 11" xfId="38728" xr:uid="{00000000-0005-0000-0000-0000A07E0000}"/>
    <cellStyle name="Migliaia 39 12" xfId="39566" xr:uid="{00000000-0005-0000-0000-0000A17E0000}"/>
    <cellStyle name="Migliaia 39 13" xfId="40059" xr:uid="{00000000-0005-0000-0000-0000A27E0000}"/>
    <cellStyle name="Migliaia 39 14" xfId="40545" xr:uid="{00000000-0005-0000-0000-0000A37E0000}"/>
    <cellStyle name="Migliaia 39 2" xfId="565" xr:uid="{00000000-0005-0000-0000-0000A47E0000}"/>
    <cellStyle name="Migliaia 39 2 10" xfId="40060" xr:uid="{00000000-0005-0000-0000-0000A57E0000}"/>
    <cellStyle name="Migliaia 39 2 11" xfId="40546" xr:uid="{00000000-0005-0000-0000-0000A67E0000}"/>
    <cellStyle name="Migliaia 39 2 2" xfId="1944" xr:uid="{00000000-0005-0000-0000-0000A77E0000}"/>
    <cellStyle name="Migliaia 39 2 2 2" xfId="12871" xr:uid="{00000000-0005-0000-0000-0000A87E0000}"/>
    <cellStyle name="Migliaia 39 2 2 2 2" xfId="30832" xr:uid="{00000000-0005-0000-0000-0000A97E0000}"/>
    <cellStyle name="Migliaia 39 2 2 3" xfId="20912" xr:uid="{00000000-0005-0000-0000-0000AA7E0000}"/>
    <cellStyle name="Migliaia 39 2 2 3 2" xfId="38229" xr:uid="{00000000-0005-0000-0000-0000AB7E0000}"/>
    <cellStyle name="Migliaia 39 2 2 4" xfId="23830" xr:uid="{00000000-0005-0000-0000-0000AC7E0000}"/>
    <cellStyle name="Migliaia 39 2 2 5" xfId="39184" xr:uid="{00000000-0005-0000-0000-0000AD7E0000}"/>
    <cellStyle name="Migliaia 39 2 2 6" xfId="39746" xr:uid="{00000000-0005-0000-0000-0000AE7E0000}"/>
    <cellStyle name="Migliaia 39 2 3" xfId="12196" xr:uid="{00000000-0005-0000-0000-0000AF7E0000}"/>
    <cellStyle name="Migliaia 39 2 4" xfId="12722" xr:uid="{00000000-0005-0000-0000-0000B07E0000}"/>
    <cellStyle name="Migliaia 39 2 4 2" xfId="30668" xr:uid="{00000000-0005-0000-0000-0000B17E0000}"/>
    <cellStyle name="Migliaia 39 2 5" xfId="19946" xr:uid="{00000000-0005-0000-0000-0000B27E0000}"/>
    <cellStyle name="Migliaia 39 2 5 2" xfId="37774" xr:uid="{00000000-0005-0000-0000-0000B37E0000}"/>
    <cellStyle name="Migliaia 39 2 6" xfId="4322" xr:uid="{00000000-0005-0000-0000-0000B47E0000}"/>
    <cellStyle name="Migliaia 39 2 6 2" xfId="23663" xr:uid="{00000000-0005-0000-0000-0000B57E0000}"/>
    <cellStyle name="Migliaia 39 2 7" xfId="21907" xr:uid="{00000000-0005-0000-0000-0000B67E0000}"/>
    <cellStyle name="Migliaia 39 2 8" xfId="38729" xr:uid="{00000000-0005-0000-0000-0000B77E0000}"/>
    <cellStyle name="Migliaia 39 2 9" xfId="39567" xr:uid="{00000000-0005-0000-0000-0000B87E0000}"/>
    <cellStyle name="Migliaia 39 3" xfId="566" xr:uid="{00000000-0005-0000-0000-0000B97E0000}"/>
    <cellStyle name="Migliaia 39 3 10" xfId="40061" xr:uid="{00000000-0005-0000-0000-0000BA7E0000}"/>
    <cellStyle name="Migliaia 39 3 11" xfId="40547" xr:uid="{00000000-0005-0000-0000-0000BB7E0000}"/>
    <cellStyle name="Migliaia 39 3 2" xfId="567" xr:uid="{00000000-0005-0000-0000-0000BC7E0000}"/>
    <cellStyle name="Migliaia 39 3 2 10" xfId="40548" xr:uid="{00000000-0005-0000-0000-0000BD7E0000}"/>
    <cellStyle name="Migliaia 39 3 2 2" xfId="12198" xr:uid="{00000000-0005-0000-0000-0000BE7E0000}"/>
    <cellStyle name="Migliaia 39 3 2 3" xfId="12724" xr:uid="{00000000-0005-0000-0000-0000BF7E0000}"/>
    <cellStyle name="Migliaia 39 3 2 3 2" xfId="30670" xr:uid="{00000000-0005-0000-0000-0000C07E0000}"/>
    <cellStyle name="Migliaia 39 3 2 4" xfId="19948" xr:uid="{00000000-0005-0000-0000-0000C17E0000}"/>
    <cellStyle name="Migliaia 39 3 2 4 2" xfId="37776" xr:uid="{00000000-0005-0000-0000-0000C27E0000}"/>
    <cellStyle name="Migliaia 39 3 2 5" xfId="4324" xr:uid="{00000000-0005-0000-0000-0000C37E0000}"/>
    <cellStyle name="Migliaia 39 3 2 5 2" xfId="23665" xr:uid="{00000000-0005-0000-0000-0000C47E0000}"/>
    <cellStyle name="Migliaia 39 3 2 6" xfId="21909" xr:uid="{00000000-0005-0000-0000-0000C57E0000}"/>
    <cellStyle name="Migliaia 39 3 2 7" xfId="38731" xr:uid="{00000000-0005-0000-0000-0000C67E0000}"/>
    <cellStyle name="Migliaia 39 3 2 8" xfId="39569" xr:uid="{00000000-0005-0000-0000-0000C77E0000}"/>
    <cellStyle name="Migliaia 39 3 2 9" xfId="40062" xr:uid="{00000000-0005-0000-0000-0000C87E0000}"/>
    <cellStyle name="Migliaia 39 3 3" xfId="12197" xr:uid="{00000000-0005-0000-0000-0000C97E0000}"/>
    <cellStyle name="Migliaia 39 3 3 2" xfId="20914" xr:uid="{00000000-0005-0000-0000-0000CA7E0000}"/>
    <cellStyle name="Migliaia 39 3 3 2 2" xfId="38231" xr:uid="{00000000-0005-0000-0000-0000CB7E0000}"/>
    <cellStyle name="Migliaia 39 3 3 2 3" xfId="39186" xr:uid="{00000000-0005-0000-0000-0000CC7E0000}"/>
    <cellStyle name="Migliaia 39 3 3 3" xfId="19949" xr:uid="{00000000-0005-0000-0000-0000CD7E0000}"/>
    <cellStyle name="Migliaia 39 3 3 3 2" xfId="37777" xr:uid="{00000000-0005-0000-0000-0000CE7E0000}"/>
    <cellStyle name="Migliaia 39 3 3 4" xfId="38732" xr:uid="{00000000-0005-0000-0000-0000CF7E0000}"/>
    <cellStyle name="Migliaia 39 3 4" xfId="12723" xr:uid="{00000000-0005-0000-0000-0000D07E0000}"/>
    <cellStyle name="Migliaia 39 3 4 2" xfId="20913" xr:uid="{00000000-0005-0000-0000-0000D17E0000}"/>
    <cellStyle name="Migliaia 39 3 4 2 2" xfId="38230" xr:uid="{00000000-0005-0000-0000-0000D27E0000}"/>
    <cellStyle name="Migliaia 39 3 4 3" xfId="30669" xr:uid="{00000000-0005-0000-0000-0000D37E0000}"/>
    <cellStyle name="Migliaia 39 3 4 4" xfId="39185" xr:uid="{00000000-0005-0000-0000-0000D47E0000}"/>
    <cellStyle name="Migliaia 39 3 5" xfId="19947" xr:uid="{00000000-0005-0000-0000-0000D57E0000}"/>
    <cellStyle name="Migliaia 39 3 5 2" xfId="37775" xr:uid="{00000000-0005-0000-0000-0000D67E0000}"/>
    <cellStyle name="Migliaia 39 3 6" xfId="4323" xr:uid="{00000000-0005-0000-0000-0000D77E0000}"/>
    <cellStyle name="Migliaia 39 3 6 2" xfId="23664" xr:uid="{00000000-0005-0000-0000-0000D87E0000}"/>
    <cellStyle name="Migliaia 39 3 7" xfId="21908" xr:uid="{00000000-0005-0000-0000-0000D97E0000}"/>
    <cellStyle name="Migliaia 39 3 8" xfId="38730" xr:uid="{00000000-0005-0000-0000-0000DA7E0000}"/>
    <cellStyle name="Migliaia 39 3 9" xfId="39568" xr:uid="{00000000-0005-0000-0000-0000DB7E0000}"/>
    <cellStyle name="Migliaia 39 4" xfId="568" xr:uid="{00000000-0005-0000-0000-0000DC7E0000}"/>
    <cellStyle name="Migliaia 39 4 10" xfId="2691" xr:uid="{00000000-0005-0000-0000-0000DD7E0000}"/>
    <cellStyle name="Migliaia 39 4 2" xfId="1945" xr:uid="{00000000-0005-0000-0000-0000DE7E0000}"/>
    <cellStyle name="Migliaia 39 4 2 2" xfId="20916" xr:uid="{00000000-0005-0000-0000-0000DF7E0000}"/>
    <cellStyle name="Migliaia 39 4 2 2 2" xfId="38233" xr:uid="{00000000-0005-0000-0000-0000E07E0000}"/>
    <cellStyle name="Migliaia 39 4 2 2 3" xfId="39188" xr:uid="{00000000-0005-0000-0000-0000E17E0000}"/>
    <cellStyle name="Migliaia 39 4 2 3" xfId="37779" xr:uid="{00000000-0005-0000-0000-0000E27E0000}"/>
    <cellStyle name="Migliaia 39 4 2 4" xfId="38734" xr:uid="{00000000-0005-0000-0000-0000E37E0000}"/>
    <cellStyle name="Migliaia 39 4 3" xfId="20915" xr:uid="{00000000-0005-0000-0000-0000E47E0000}"/>
    <cellStyle name="Migliaia 39 4 3 2" xfId="38232" xr:uid="{00000000-0005-0000-0000-0000E57E0000}"/>
    <cellStyle name="Migliaia 39 4 3 3" xfId="39187" xr:uid="{00000000-0005-0000-0000-0000E67E0000}"/>
    <cellStyle name="Migliaia 39 4 4" xfId="19950" xr:uid="{00000000-0005-0000-0000-0000E77E0000}"/>
    <cellStyle name="Migliaia 39 4 4 2" xfId="37778" xr:uid="{00000000-0005-0000-0000-0000E87E0000}"/>
    <cellStyle name="Migliaia 39 4 5" xfId="12199" xr:uid="{00000000-0005-0000-0000-0000E97E0000}"/>
    <cellStyle name="Migliaia 39 4 6" xfId="21910" xr:uid="{00000000-0005-0000-0000-0000EA7E0000}"/>
    <cellStyle name="Migliaia 39 4 7" xfId="38733" xr:uid="{00000000-0005-0000-0000-0000EB7E0000}"/>
    <cellStyle name="Migliaia 39 4 8" xfId="40063" xr:uid="{00000000-0005-0000-0000-0000EC7E0000}"/>
    <cellStyle name="Migliaia 39 4 9" xfId="40549" xr:uid="{00000000-0005-0000-0000-0000ED7E0000}"/>
    <cellStyle name="Migliaia 39 5" xfId="569" xr:uid="{00000000-0005-0000-0000-0000EE7E0000}"/>
    <cellStyle name="Migliaia 39 5 2" xfId="19951" xr:uid="{00000000-0005-0000-0000-0000EF7E0000}"/>
    <cellStyle name="Migliaia 39 5 2 2" xfId="37780" xr:uid="{00000000-0005-0000-0000-0000F07E0000}"/>
    <cellStyle name="Migliaia 39 5 3" xfId="12200" xr:uid="{00000000-0005-0000-0000-0000F17E0000}"/>
    <cellStyle name="Migliaia 39 5 4" xfId="21911" xr:uid="{00000000-0005-0000-0000-0000F27E0000}"/>
    <cellStyle name="Migliaia 39 5 5" xfId="38735" xr:uid="{00000000-0005-0000-0000-0000F37E0000}"/>
    <cellStyle name="Migliaia 39 5 6" xfId="40064" xr:uid="{00000000-0005-0000-0000-0000F47E0000}"/>
    <cellStyle name="Migliaia 39 5 7" xfId="40550" xr:uid="{00000000-0005-0000-0000-0000F57E0000}"/>
    <cellStyle name="Migliaia 39 6" xfId="1946" xr:uid="{00000000-0005-0000-0000-0000F67E0000}"/>
    <cellStyle name="Migliaia 39 6 2" xfId="12195" xr:uid="{00000000-0005-0000-0000-0000F77E0000}"/>
    <cellStyle name="Migliaia 39 6 3" xfId="21912" xr:uid="{00000000-0005-0000-0000-0000F87E0000}"/>
    <cellStyle name="Migliaia 39 6 4" xfId="40065" xr:uid="{00000000-0005-0000-0000-0000F97E0000}"/>
    <cellStyle name="Migliaia 39 6 5" xfId="40551" xr:uid="{00000000-0005-0000-0000-0000FA7E0000}"/>
    <cellStyle name="Migliaia 39 7" xfId="2458" xr:uid="{00000000-0005-0000-0000-0000FB7E0000}"/>
    <cellStyle name="Migliaia 39 7 2" xfId="30667" xr:uid="{00000000-0005-0000-0000-0000FC7E0000}"/>
    <cellStyle name="Migliaia 39 8" xfId="19945" xr:uid="{00000000-0005-0000-0000-0000FD7E0000}"/>
    <cellStyle name="Migliaia 39 8 2" xfId="37773" xr:uid="{00000000-0005-0000-0000-0000FE7E0000}"/>
    <cellStyle name="Migliaia 39 9" xfId="4321" xr:uid="{00000000-0005-0000-0000-0000FF7E0000}"/>
    <cellStyle name="Migliaia 39 9 2" xfId="23662" xr:uid="{00000000-0005-0000-0000-0000007F0000}"/>
    <cellStyle name="Migliaia 4" xfId="570" xr:uid="{00000000-0005-0000-0000-0000017F0000}"/>
    <cellStyle name="Migliaia 4 10" xfId="21913" xr:uid="{00000000-0005-0000-0000-0000027F0000}"/>
    <cellStyle name="Migliaia 4 11" xfId="38736" xr:uid="{00000000-0005-0000-0000-0000037F0000}"/>
    <cellStyle name="Migliaia 4 12" xfId="39570" xr:uid="{00000000-0005-0000-0000-0000047F0000}"/>
    <cellStyle name="Migliaia 4 13" xfId="40066" xr:uid="{00000000-0005-0000-0000-0000057F0000}"/>
    <cellStyle name="Migliaia 4 14" xfId="40552" xr:uid="{00000000-0005-0000-0000-0000067F0000}"/>
    <cellStyle name="Migliaia 4 2" xfId="571" xr:uid="{00000000-0005-0000-0000-0000077F0000}"/>
    <cellStyle name="Migliaia 4 2 10" xfId="40067" xr:uid="{00000000-0005-0000-0000-0000087F0000}"/>
    <cellStyle name="Migliaia 4 2 11" xfId="40553" xr:uid="{00000000-0005-0000-0000-0000097F0000}"/>
    <cellStyle name="Migliaia 4 2 2" xfId="1947" xr:uid="{00000000-0005-0000-0000-00000A7F0000}"/>
    <cellStyle name="Migliaia 4 2 2 2" xfId="12872" xr:uid="{00000000-0005-0000-0000-00000B7F0000}"/>
    <cellStyle name="Migliaia 4 2 2 2 2" xfId="30833" xr:uid="{00000000-0005-0000-0000-00000C7F0000}"/>
    <cellStyle name="Migliaia 4 2 2 3" xfId="20917" xr:uid="{00000000-0005-0000-0000-00000D7F0000}"/>
    <cellStyle name="Migliaia 4 2 2 3 2" xfId="38234" xr:uid="{00000000-0005-0000-0000-00000E7F0000}"/>
    <cellStyle name="Migliaia 4 2 2 4" xfId="23831" xr:uid="{00000000-0005-0000-0000-00000F7F0000}"/>
    <cellStyle name="Migliaia 4 2 2 5" xfId="39189" xr:uid="{00000000-0005-0000-0000-0000107F0000}"/>
    <cellStyle name="Migliaia 4 2 2 6" xfId="39747" xr:uid="{00000000-0005-0000-0000-0000117F0000}"/>
    <cellStyle name="Migliaia 4 2 3" xfId="12202" xr:uid="{00000000-0005-0000-0000-0000127F0000}"/>
    <cellStyle name="Migliaia 4 2 4" xfId="12725" xr:uid="{00000000-0005-0000-0000-0000137F0000}"/>
    <cellStyle name="Migliaia 4 2 4 2" xfId="30672" xr:uid="{00000000-0005-0000-0000-0000147F0000}"/>
    <cellStyle name="Migliaia 4 2 5" xfId="19953" xr:uid="{00000000-0005-0000-0000-0000157F0000}"/>
    <cellStyle name="Migliaia 4 2 5 2" xfId="37782" xr:uid="{00000000-0005-0000-0000-0000167F0000}"/>
    <cellStyle name="Migliaia 4 2 6" xfId="4326" xr:uid="{00000000-0005-0000-0000-0000177F0000}"/>
    <cellStyle name="Migliaia 4 2 6 2" xfId="23667" xr:uid="{00000000-0005-0000-0000-0000187F0000}"/>
    <cellStyle name="Migliaia 4 2 7" xfId="21914" xr:uid="{00000000-0005-0000-0000-0000197F0000}"/>
    <cellStyle name="Migliaia 4 2 8" xfId="38737" xr:uid="{00000000-0005-0000-0000-00001A7F0000}"/>
    <cellStyle name="Migliaia 4 2 9" xfId="39571" xr:uid="{00000000-0005-0000-0000-00001B7F0000}"/>
    <cellStyle name="Migliaia 4 3" xfId="572" xr:uid="{00000000-0005-0000-0000-00001C7F0000}"/>
    <cellStyle name="Migliaia 4 3 10" xfId="40068" xr:uid="{00000000-0005-0000-0000-00001D7F0000}"/>
    <cellStyle name="Migliaia 4 3 11" xfId="40554" xr:uid="{00000000-0005-0000-0000-00001E7F0000}"/>
    <cellStyle name="Migliaia 4 3 2" xfId="573" xr:uid="{00000000-0005-0000-0000-00001F7F0000}"/>
    <cellStyle name="Migliaia 4 3 2 10" xfId="40555" xr:uid="{00000000-0005-0000-0000-0000207F0000}"/>
    <cellStyle name="Migliaia 4 3 2 2" xfId="12204" xr:uid="{00000000-0005-0000-0000-0000217F0000}"/>
    <cellStyle name="Migliaia 4 3 2 3" xfId="12727" xr:uid="{00000000-0005-0000-0000-0000227F0000}"/>
    <cellStyle name="Migliaia 4 3 2 3 2" xfId="30674" xr:uid="{00000000-0005-0000-0000-0000237F0000}"/>
    <cellStyle name="Migliaia 4 3 2 4" xfId="19955" xr:uid="{00000000-0005-0000-0000-0000247F0000}"/>
    <cellStyle name="Migliaia 4 3 2 4 2" xfId="37784" xr:uid="{00000000-0005-0000-0000-0000257F0000}"/>
    <cellStyle name="Migliaia 4 3 2 5" xfId="4328" xr:uid="{00000000-0005-0000-0000-0000267F0000}"/>
    <cellStyle name="Migliaia 4 3 2 5 2" xfId="23669" xr:uid="{00000000-0005-0000-0000-0000277F0000}"/>
    <cellStyle name="Migliaia 4 3 2 6" xfId="21916" xr:uid="{00000000-0005-0000-0000-0000287F0000}"/>
    <cellStyle name="Migliaia 4 3 2 7" xfId="38739" xr:uid="{00000000-0005-0000-0000-0000297F0000}"/>
    <cellStyle name="Migliaia 4 3 2 8" xfId="39573" xr:uid="{00000000-0005-0000-0000-00002A7F0000}"/>
    <cellStyle name="Migliaia 4 3 2 9" xfId="40069" xr:uid="{00000000-0005-0000-0000-00002B7F0000}"/>
    <cellStyle name="Migliaia 4 3 3" xfId="12203" xr:uid="{00000000-0005-0000-0000-00002C7F0000}"/>
    <cellStyle name="Migliaia 4 3 3 2" xfId="20919" xr:uid="{00000000-0005-0000-0000-00002D7F0000}"/>
    <cellStyle name="Migliaia 4 3 3 2 2" xfId="38236" xr:uid="{00000000-0005-0000-0000-00002E7F0000}"/>
    <cellStyle name="Migliaia 4 3 3 2 3" xfId="39191" xr:uid="{00000000-0005-0000-0000-00002F7F0000}"/>
    <cellStyle name="Migliaia 4 3 3 3" xfId="19956" xr:uid="{00000000-0005-0000-0000-0000307F0000}"/>
    <cellStyle name="Migliaia 4 3 3 3 2" xfId="37785" xr:uid="{00000000-0005-0000-0000-0000317F0000}"/>
    <cellStyle name="Migliaia 4 3 3 4" xfId="38740" xr:uid="{00000000-0005-0000-0000-0000327F0000}"/>
    <cellStyle name="Migliaia 4 3 4" xfId="12726" xr:uid="{00000000-0005-0000-0000-0000337F0000}"/>
    <cellStyle name="Migliaia 4 3 4 2" xfId="20918" xr:uid="{00000000-0005-0000-0000-0000347F0000}"/>
    <cellStyle name="Migliaia 4 3 4 2 2" xfId="38235" xr:uid="{00000000-0005-0000-0000-0000357F0000}"/>
    <cellStyle name="Migliaia 4 3 4 3" xfId="30673" xr:uid="{00000000-0005-0000-0000-0000367F0000}"/>
    <cellStyle name="Migliaia 4 3 4 4" xfId="39190" xr:uid="{00000000-0005-0000-0000-0000377F0000}"/>
    <cellStyle name="Migliaia 4 3 5" xfId="19954" xr:uid="{00000000-0005-0000-0000-0000387F0000}"/>
    <cellStyle name="Migliaia 4 3 5 2" xfId="37783" xr:uid="{00000000-0005-0000-0000-0000397F0000}"/>
    <cellStyle name="Migliaia 4 3 6" xfId="4327" xr:uid="{00000000-0005-0000-0000-00003A7F0000}"/>
    <cellStyle name="Migliaia 4 3 6 2" xfId="23668" xr:uid="{00000000-0005-0000-0000-00003B7F0000}"/>
    <cellStyle name="Migliaia 4 3 7" xfId="21915" xr:uid="{00000000-0005-0000-0000-00003C7F0000}"/>
    <cellStyle name="Migliaia 4 3 8" xfId="38738" xr:uid="{00000000-0005-0000-0000-00003D7F0000}"/>
    <cellStyle name="Migliaia 4 3 9" xfId="39572" xr:uid="{00000000-0005-0000-0000-00003E7F0000}"/>
    <cellStyle name="Migliaia 4 4" xfId="574" xr:uid="{00000000-0005-0000-0000-00003F7F0000}"/>
    <cellStyle name="Migliaia 4 4 10" xfId="2692" xr:uid="{00000000-0005-0000-0000-0000407F0000}"/>
    <cellStyle name="Migliaia 4 4 2" xfId="1948" xr:uid="{00000000-0005-0000-0000-0000417F0000}"/>
    <cellStyle name="Migliaia 4 4 2 2" xfId="20921" xr:uid="{00000000-0005-0000-0000-0000427F0000}"/>
    <cellStyle name="Migliaia 4 4 2 2 2" xfId="38238" xr:uid="{00000000-0005-0000-0000-0000437F0000}"/>
    <cellStyle name="Migliaia 4 4 2 2 3" xfId="39193" xr:uid="{00000000-0005-0000-0000-0000447F0000}"/>
    <cellStyle name="Migliaia 4 4 2 3" xfId="37787" xr:uid="{00000000-0005-0000-0000-0000457F0000}"/>
    <cellStyle name="Migliaia 4 4 2 4" xfId="38742" xr:uid="{00000000-0005-0000-0000-0000467F0000}"/>
    <cellStyle name="Migliaia 4 4 3" xfId="20920" xr:uid="{00000000-0005-0000-0000-0000477F0000}"/>
    <cellStyle name="Migliaia 4 4 3 2" xfId="38237" xr:uid="{00000000-0005-0000-0000-0000487F0000}"/>
    <cellStyle name="Migliaia 4 4 3 3" xfId="39192" xr:uid="{00000000-0005-0000-0000-0000497F0000}"/>
    <cellStyle name="Migliaia 4 4 4" xfId="19957" xr:uid="{00000000-0005-0000-0000-00004A7F0000}"/>
    <cellStyle name="Migliaia 4 4 4 2" xfId="37786" xr:uid="{00000000-0005-0000-0000-00004B7F0000}"/>
    <cellStyle name="Migliaia 4 4 5" xfId="12205" xr:uid="{00000000-0005-0000-0000-00004C7F0000}"/>
    <cellStyle name="Migliaia 4 4 6" xfId="21917" xr:uid="{00000000-0005-0000-0000-00004D7F0000}"/>
    <cellStyle name="Migliaia 4 4 7" xfId="38741" xr:uid="{00000000-0005-0000-0000-00004E7F0000}"/>
    <cellStyle name="Migliaia 4 4 8" xfId="40070" xr:uid="{00000000-0005-0000-0000-00004F7F0000}"/>
    <cellStyle name="Migliaia 4 4 9" xfId="40556" xr:uid="{00000000-0005-0000-0000-0000507F0000}"/>
    <cellStyle name="Migliaia 4 5" xfId="575" xr:uid="{00000000-0005-0000-0000-0000517F0000}"/>
    <cellStyle name="Migliaia 4 5 2" xfId="19958" xr:uid="{00000000-0005-0000-0000-0000527F0000}"/>
    <cellStyle name="Migliaia 4 5 2 2" xfId="37788" xr:uid="{00000000-0005-0000-0000-0000537F0000}"/>
    <cellStyle name="Migliaia 4 5 3" xfId="12206" xr:uid="{00000000-0005-0000-0000-0000547F0000}"/>
    <cellStyle name="Migliaia 4 5 4" xfId="21918" xr:uid="{00000000-0005-0000-0000-0000557F0000}"/>
    <cellStyle name="Migliaia 4 5 5" xfId="38743" xr:uid="{00000000-0005-0000-0000-0000567F0000}"/>
    <cellStyle name="Migliaia 4 5 6" xfId="40071" xr:uid="{00000000-0005-0000-0000-0000577F0000}"/>
    <cellStyle name="Migliaia 4 5 7" xfId="40557" xr:uid="{00000000-0005-0000-0000-0000587F0000}"/>
    <cellStyle name="Migliaia 4 6" xfId="1949" xr:uid="{00000000-0005-0000-0000-0000597F0000}"/>
    <cellStyle name="Migliaia 4 6 2" xfId="12201" xr:uid="{00000000-0005-0000-0000-00005A7F0000}"/>
    <cellStyle name="Migliaia 4 6 3" xfId="21919" xr:uid="{00000000-0005-0000-0000-00005B7F0000}"/>
    <cellStyle name="Migliaia 4 6 4" xfId="40072" xr:uid="{00000000-0005-0000-0000-00005C7F0000}"/>
    <cellStyle name="Migliaia 4 6 5" xfId="40558" xr:uid="{00000000-0005-0000-0000-00005D7F0000}"/>
    <cellStyle name="Migliaia 4 7" xfId="2459" xr:uid="{00000000-0005-0000-0000-00005E7F0000}"/>
    <cellStyle name="Migliaia 4 7 2" xfId="30671" xr:uid="{00000000-0005-0000-0000-00005F7F0000}"/>
    <cellStyle name="Migliaia 4 8" xfId="19952" xr:uid="{00000000-0005-0000-0000-0000607F0000}"/>
    <cellStyle name="Migliaia 4 8 2" xfId="37781" xr:uid="{00000000-0005-0000-0000-0000617F0000}"/>
    <cellStyle name="Migliaia 4 9" xfId="4325" xr:uid="{00000000-0005-0000-0000-0000627F0000}"/>
    <cellStyle name="Migliaia 4 9 2" xfId="23666" xr:uid="{00000000-0005-0000-0000-0000637F0000}"/>
    <cellStyle name="Migliaia 40" xfId="576" xr:uid="{00000000-0005-0000-0000-0000647F0000}"/>
    <cellStyle name="Migliaia 40 10" xfId="21920" xr:uid="{00000000-0005-0000-0000-0000657F0000}"/>
    <cellStyle name="Migliaia 40 11" xfId="38744" xr:uid="{00000000-0005-0000-0000-0000667F0000}"/>
    <cellStyle name="Migliaia 40 12" xfId="39574" xr:uid="{00000000-0005-0000-0000-0000677F0000}"/>
    <cellStyle name="Migliaia 40 13" xfId="40073" xr:uid="{00000000-0005-0000-0000-0000687F0000}"/>
    <cellStyle name="Migliaia 40 14" xfId="40559" xr:uid="{00000000-0005-0000-0000-0000697F0000}"/>
    <cellStyle name="Migliaia 40 2" xfId="577" xr:uid="{00000000-0005-0000-0000-00006A7F0000}"/>
    <cellStyle name="Migliaia 40 2 10" xfId="40074" xr:uid="{00000000-0005-0000-0000-00006B7F0000}"/>
    <cellStyle name="Migliaia 40 2 11" xfId="40560" xr:uid="{00000000-0005-0000-0000-00006C7F0000}"/>
    <cellStyle name="Migliaia 40 2 2" xfId="1950" xr:uid="{00000000-0005-0000-0000-00006D7F0000}"/>
    <cellStyle name="Migliaia 40 2 2 2" xfId="12873" xr:uid="{00000000-0005-0000-0000-00006E7F0000}"/>
    <cellStyle name="Migliaia 40 2 2 2 2" xfId="30834" xr:uid="{00000000-0005-0000-0000-00006F7F0000}"/>
    <cellStyle name="Migliaia 40 2 2 3" xfId="20922" xr:uid="{00000000-0005-0000-0000-0000707F0000}"/>
    <cellStyle name="Migliaia 40 2 2 3 2" xfId="38239" xr:uid="{00000000-0005-0000-0000-0000717F0000}"/>
    <cellStyle name="Migliaia 40 2 2 4" xfId="23832" xr:uid="{00000000-0005-0000-0000-0000727F0000}"/>
    <cellStyle name="Migliaia 40 2 2 5" xfId="39194" xr:uid="{00000000-0005-0000-0000-0000737F0000}"/>
    <cellStyle name="Migliaia 40 2 2 6" xfId="39748" xr:uid="{00000000-0005-0000-0000-0000747F0000}"/>
    <cellStyle name="Migliaia 40 2 3" xfId="12208" xr:uid="{00000000-0005-0000-0000-0000757F0000}"/>
    <cellStyle name="Migliaia 40 2 4" xfId="12728" xr:uid="{00000000-0005-0000-0000-0000767F0000}"/>
    <cellStyle name="Migliaia 40 2 4 2" xfId="30676" xr:uid="{00000000-0005-0000-0000-0000777F0000}"/>
    <cellStyle name="Migliaia 40 2 5" xfId="19960" xr:uid="{00000000-0005-0000-0000-0000787F0000}"/>
    <cellStyle name="Migliaia 40 2 5 2" xfId="37790" xr:uid="{00000000-0005-0000-0000-0000797F0000}"/>
    <cellStyle name="Migliaia 40 2 6" xfId="4330" xr:uid="{00000000-0005-0000-0000-00007A7F0000}"/>
    <cellStyle name="Migliaia 40 2 6 2" xfId="23671" xr:uid="{00000000-0005-0000-0000-00007B7F0000}"/>
    <cellStyle name="Migliaia 40 2 7" xfId="21921" xr:uid="{00000000-0005-0000-0000-00007C7F0000}"/>
    <cellStyle name="Migliaia 40 2 8" xfId="38745" xr:uid="{00000000-0005-0000-0000-00007D7F0000}"/>
    <cellStyle name="Migliaia 40 2 9" xfId="39575" xr:uid="{00000000-0005-0000-0000-00007E7F0000}"/>
    <cellStyle name="Migliaia 40 3" xfId="578" xr:uid="{00000000-0005-0000-0000-00007F7F0000}"/>
    <cellStyle name="Migliaia 40 3 10" xfId="40075" xr:uid="{00000000-0005-0000-0000-0000807F0000}"/>
    <cellStyle name="Migliaia 40 3 11" xfId="40561" xr:uid="{00000000-0005-0000-0000-0000817F0000}"/>
    <cellStyle name="Migliaia 40 3 2" xfId="579" xr:uid="{00000000-0005-0000-0000-0000827F0000}"/>
    <cellStyle name="Migliaia 40 3 2 10" xfId="40562" xr:uid="{00000000-0005-0000-0000-0000837F0000}"/>
    <cellStyle name="Migliaia 40 3 2 2" xfId="12210" xr:uid="{00000000-0005-0000-0000-0000847F0000}"/>
    <cellStyle name="Migliaia 40 3 2 3" xfId="12730" xr:uid="{00000000-0005-0000-0000-0000857F0000}"/>
    <cellStyle name="Migliaia 40 3 2 3 2" xfId="30678" xr:uid="{00000000-0005-0000-0000-0000867F0000}"/>
    <cellStyle name="Migliaia 40 3 2 4" xfId="19962" xr:uid="{00000000-0005-0000-0000-0000877F0000}"/>
    <cellStyle name="Migliaia 40 3 2 4 2" xfId="37792" xr:uid="{00000000-0005-0000-0000-0000887F0000}"/>
    <cellStyle name="Migliaia 40 3 2 5" xfId="4332" xr:uid="{00000000-0005-0000-0000-0000897F0000}"/>
    <cellStyle name="Migliaia 40 3 2 5 2" xfId="23673" xr:uid="{00000000-0005-0000-0000-00008A7F0000}"/>
    <cellStyle name="Migliaia 40 3 2 6" xfId="21923" xr:uid="{00000000-0005-0000-0000-00008B7F0000}"/>
    <cellStyle name="Migliaia 40 3 2 7" xfId="38747" xr:uid="{00000000-0005-0000-0000-00008C7F0000}"/>
    <cellStyle name="Migliaia 40 3 2 8" xfId="39577" xr:uid="{00000000-0005-0000-0000-00008D7F0000}"/>
    <cellStyle name="Migliaia 40 3 2 9" xfId="40076" xr:uid="{00000000-0005-0000-0000-00008E7F0000}"/>
    <cellStyle name="Migliaia 40 3 3" xfId="12209" xr:uid="{00000000-0005-0000-0000-00008F7F0000}"/>
    <cellStyle name="Migliaia 40 3 3 2" xfId="20924" xr:uid="{00000000-0005-0000-0000-0000907F0000}"/>
    <cellStyle name="Migliaia 40 3 3 2 2" xfId="38241" xr:uid="{00000000-0005-0000-0000-0000917F0000}"/>
    <cellStyle name="Migliaia 40 3 3 2 3" xfId="39196" xr:uid="{00000000-0005-0000-0000-0000927F0000}"/>
    <cellStyle name="Migliaia 40 3 3 3" xfId="19963" xr:uid="{00000000-0005-0000-0000-0000937F0000}"/>
    <cellStyle name="Migliaia 40 3 3 3 2" xfId="37793" xr:uid="{00000000-0005-0000-0000-0000947F0000}"/>
    <cellStyle name="Migliaia 40 3 3 4" xfId="38748" xr:uid="{00000000-0005-0000-0000-0000957F0000}"/>
    <cellStyle name="Migliaia 40 3 4" xfId="12729" xr:uid="{00000000-0005-0000-0000-0000967F0000}"/>
    <cellStyle name="Migliaia 40 3 4 2" xfId="20923" xr:uid="{00000000-0005-0000-0000-0000977F0000}"/>
    <cellStyle name="Migliaia 40 3 4 2 2" xfId="38240" xr:uid="{00000000-0005-0000-0000-0000987F0000}"/>
    <cellStyle name="Migliaia 40 3 4 3" xfId="30677" xr:uid="{00000000-0005-0000-0000-0000997F0000}"/>
    <cellStyle name="Migliaia 40 3 4 4" xfId="39195" xr:uid="{00000000-0005-0000-0000-00009A7F0000}"/>
    <cellStyle name="Migliaia 40 3 5" xfId="19961" xr:uid="{00000000-0005-0000-0000-00009B7F0000}"/>
    <cellStyle name="Migliaia 40 3 5 2" xfId="37791" xr:uid="{00000000-0005-0000-0000-00009C7F0000}"/>
    <cellStyle name="Migliaia 40 3 6" xfId="4331" xr:uid="{00000000-0005-0000-0000-00009D7F0000}"/>
    <cellStyle name="Migliaia 40 3 6 2" xfId="23672" xr:uid="{00000000-0005-0000-0000-00009E7F0000}"/>
    <cellStyle name="Migliaia 40 3 7" xfId="21922" xr:uid="{00000000-0005-0000-0000-00009F7F0000}"/>
    <cellStyle name="Migliaia 40 3 8" xfId="38746" xr:uid="{00000000-0005-0000-0000-0000A07F0000}"/>
    <cellStyle name="Migliaia 40 3 9" xfId="39576" xr:uid="{00000000-0005-0000-0000-0000A17F0000}"/>
    <cellStyle name="Migliaia 40 4" xfId="580" xr:uid="{00000000-0005-0000-0000-0000A27F0000}"/>
    <cellStyle name="Migliaia 40 4 10" xfId="2693" xr:uid="{00000000-0005-0000-0000-0000A37F0000}"/>
    <cellStyle name="Migliaia 40 4 2" xfId="1951" xr:uid="{00000000-0005-0000-0000-0000A47F0000}"/>
    <cellStyle name="Migliaia 40 4 2 2" xfId="20926" xr:uid="{00000000-0005-0000-0000-0000A57F0000}"/>
    <cellStyle name="Migliaia 40 4 2 2 2" xfId="38243" xr:uid="{00000000-0005-0000-0000-0000A67F0000}"/>
    <cellStyle name="Migliaia 40 4 2 2 3" xfId="39198" xr:uid="{00000000-0005-0000-0000-0000A77F0000}"/>
    <cellStyle name="Migliaia 40 4 2 3" xfId="37795" xr:uid="{00000000-0005-0000-0000-0000A87F0000}"/>
    <cellStyle name="Migliaia 40 4 2 4" xfId="38750" xr:uid="{00000000-0005-0000-0000-0000A97F0000}"/>
    <cellStyle name="Migliaia 40 4 3" xfId="20925" xr:uid="{00000000-0005-0000-0000-0000AA7F0000}"/>
    <cellStyle name="Migliaia 40 4 3 2" xfId="38242" xr:uid="{00000000-0005-0000-0000-0000AB7F0000}"/>
    <cellStyle name="Migliaia 40 4 3 3" xfId="39197" xr:uid="{00000000-0005-0000-0000-0000AC7F0000}"/>
    <cellStyle name="Migliaia 40 4 4" xfId="19964" xr:uid="{00000000-0005-0000-0000-0000AD7F0000}"/>
    <cellStyle name="Migliaia 40 4 4 2" xfId="37794" xr:uid="{00000000-0005-0000-0000-0000AE7F0000}"/>
    <cellStyle name="Migliaia 40 4 5" xfId="12211" xr:uid="{00000000-0005-0000-0000-0000AF7F0000}"/>
    <cellStyle name="Migliaia 40 4 6" xfId="21924" xr:uid="{00000000-0005-0000-0000-0000B07F0000}"/>
    <cellStyle name="Migliaia 40 4 7" xfId="38749" xr:uid="{00000000-0005-0000-0000-0000B17F0000}"/>
    <cellStyle name="Migliaia 40 4 8" xfId="40077" xr:uid="{00000000-0005-0000-0000-0000B27F0000}"/>
    <cellStyle name="Migliaia 40 4 9" xfId="40563" xr:uid="{00000000-0005-0000-0000-0000B37F0000}"/>
    <cellStyle name="Migliaia 40 5" xfId="581" xr:uid="{00000000-0005-0000-0000-0000B47F0000}"/>
    <cellStyle name="Migliaia 40 5 2" xfId="19965" xr:uid="{00000000-0005-0000-0000-0000B57F0000}"/>
    <cellStyle name="Migliaia 40 5 2 2" xfId="37796" xr:uid="{00000000-0005-0000-0000-0000B67F0000}"/>
    <cellStyle name="Migliaia 40 5 3" xfId="12212" xr:uid="{00000000-0005-0000-0000-0000B77F0000}"/>
    <cellStyle name="Migliaia 40 5 4" xfId="21925" xr:uid="{00000000-0005-0000-0000-0000B87F0000}"/>
    <cellStyle name="Migliaia 40 5 5" xfId="38751" xr:uid="{00000000-0005-0000-0000-0000B97F0000}"/>
    <cellStyle name="Migliaia 40 5 6" xfId="40078" xr:uid="{00000000-0005-0000-0000-0000BA7F0000}"/>
    <cellStyle name="Migliaia 40 5 7" xfId="40564" xr:uid="{00000000-0005-0000-0000-0000BB7F0000}"/>
    <cellStyle name="Migliaia 40 6" xfId="1952" xr:uid="{00000000-0005-0000-0000-0000BC7F0000}"/>
    <cellStyle name="Migliaia 40 6 2" xfId="12207" xr:uid="{00000000-0005-0000-0000-0000BD7F0000}"/>
    <cellStyle name="Migliaia 40 6 3" xfId="21926" xr:uid="{00000000-0005-0000-0000-0000BE7F0000}"/>
    <cellStyle name="Migliaia 40 6 4" xfId="40079" xr:uid="{00000000-0005-0000-0000-0000BF7F0000}"/>
    <cellStyle name="Migliaia 40 6 5" xfId="40565" xr:uid="{00000000-0005-0000-0000-0000C07F0000}"/>
    <cellStyle name="Migliaia 40 7" xfId="2460" xr:uid="{00000000-0005-0000-0000-0000C17F0000}"/>
    <cellStyle name="Migliaia 40 7 2" xfId="30675" xr:uid="{00000000-0005-0000-0000-0000C27F0000}"/>
    <cellStyle name="Migliaia 40 8" xfId="19959" xr:uid="{00000000-0005-0000-0000-0000C37F0000}"/>
    <cellStyle name="Migliaia 40 8 2" xfId="37789" xr:uid="{00000000-0005-0000-0000-0000C47F0000}"/>
    <cellStyle name="Migliaia 40 9" xfId="4329" xr:uid="{00000000-0005-0000-0000-0000C57F0000}"/>
    <cellStyle name="Migliaia 40 9 2" xfId="23670" xr:uid="{00000000-0005-0000-0000-0000C67F0000}"/>
    <cellStyle name="Migliaia 41" xfId="582" xr:uid="{00000000-0005-0000-0000-0000C77F0000}"/>
    <cellStyle name="Migliaia 41 10" xfId="21927" xr:uid="{00000000-0005-0000-0000-0000C87F0000}"/>
    <cellStyle name="Migliaia 41 11" xfId="38752" xr:uid="{00000000-0005-0000-0000-0000C97F0000}"/>
    <cellStyle name="Migliaia 41 12" xfId="39578" xr:uid="{00000000-0005-0000-0000-0000CA7F0000}"/>
    <cellStyle name="Migliaia 41 13" xfId="40080" xr:uid="{00000000-0005-0000-0000-0000CB7F0000}"/>
    <cellStyle name="Migliaia 41 14" xfId="40566" xr:uid="{00000000-0005-0000-0000-0000CC7F0000}"/>
    <cellStyle name="Migliaia 41 2" xfId="583" xr:uid="{00000000-0005-0000-0000-0000CD7F0000}"/>
    <cellStyle name="Migliaia 41 2 10" xfId="40081" xr:uid="{00000000-0005-0000-0000-0000CE7F0000}"/>
    <cellStyle name="Migliaia 41 2 11" xfId="40567" xr:uid="{00000000-0005-0000-0000-0000CF7F0000}"/>
    <cellStyle name="Migliaia 41 2 2" xfId="1953" xr:uid="{00000000-0005-0000-0000-0000D07F0000}"/>
    <cellStyle name="Migliaia 41 2 2 2" xfId="12874" xr:uid="{00000000-0005-0000-0000-0000D17F0000}"/>
    <cellStyle name="Migliaia 41 2 2 2 2" xfId="30835" xr:uid="{00000000-0005-0000-0000-0000D27F0000}"/>
    <cellStyle name="Migliaia 41 2 2 3" xfId="20927" xr:uid="{00000000-0005-0000-0000-0000D37F0000}"/>
    <cellStyle name="Migliaia 41 2 2 3 2" xfId="38244" xr:uid="{00000000-0005-0000-0000-0000D47F0000}"/>
    <cellStyle name="Migliaia 41 2 2 4" xfId="23833" xr:uid="{00000000-0005-0000-0000-0000D57F0000}"/>
    <cellStyle name="Migliaia 41 2 2 5" xfId="39199" xr:uid="{00000000-0005-0000-0000-0000D67F0000}"/>
    <cellStyle name="Migliaia 41 2 2 6" xfId="39749" xr:uid="{00000000-0005-0000-0000-0000D77F0000}"/>
    <cellStyle name="Migliaia 41 2 3" xfId="12214" xr:uid="{00000000-0005-0000-0000-0000D87F0000}"/>
    <cellStyle name="Migliaia 41 2 4" xfId="12731" xr:uid="{00000000-0005-0000-0000-0000D97F0000}"/>
    <cellStyle name="Migliaia 41 2 4 2" xfId="30680" xr:uid="{00000000-0005-0000-0000-0000DA7F0000}"/>
    <cellStyle name="Migliaia 41 2 5" xfId="19967" xr:uid="{00000000-0005-0000-0000-0000DB7F0000}"/>
    <cellStyle name="Migliaia 41 2 5 2" xfId="37798" xr:uid="{00000000-0005-0000-0000-0000DC7F0000}"/>
    <cellStyle name="Migliaia 41 2 6" xfId="4334" xr:uid="{00000000-0005-0000-0000-0000DD7F0000}"/>
    <cellStyle name="Migliaia 41 2 6 2" xfId="23675" xr:uid="{00000000-0005-0000-0000-0000DE7F0000}"/>
    <cellStyle name="Migliaia 41 2 7" xfId="21928" xr:uid="{00000000-0005-0000-0000-0000DF7F0000}"/>
    <cellStyle name="Migliaia 41 2 8" xfId="38753" xr:uid="{00000000-0005-0000-0000-0000E07F0000}"/>
    <cellStyle name="Migliaia 41 2 9" xfId="39579" xr:uid="{00000000-0005-0000-0000-0000E17F0000}"/>
    <cellStyle name="Migliaia 41 3" xfId="584" xr:uid="{00000000-0005-0000-0000-0000E27F0000}"/>
    <cellStyle name="Migliaia 41 3 10" xfId="40082" xr:uid="{00000000-0005-0000-0000-0000E37F0000}"/>
    <cellStyle name="Migliaia 41 3 11" xfId="40568" xr:uid="{00000000-0005-0000-0000-0000E47F0000}"/>
    <cellStyle name="Migliaia 41 3 2" xfId="585" xr:uid="{00000000-0005-0000-0000-0000E57F0000}"/>
    <cellStyle name="Migliaia 41 3 2 10" xfId="40569" xr:uid="{00000000-0005-0000-0000-0000E67F0000}"/>
    <cellStyle name="Migliaia 41 3 2 2" xfId="12216" xr:uid="{00000000-0005-0000-0000-0000E77F0000}"/>
    <cellStyle name="Migliaia 41 3 2 3" xfId="12733" xr:uid="{00000000-0005-0000-0000-0000E87F0000}"/>
    <cellStyle name="Migliaia 41 3 2 3 2" xfId="30682" xr:uid="{00000000-0005-0000-0000-0000E97F0000}"/>
    <cellStyle name="Migliaia 41 3 2 4" xfId="19969" xr:uid="{00000000-0005-0000-0000-0000EA7F0000}"/>
    <cellStyle name="Migliaia 41 3 2 4 2" xfId="37800" xr:uid="{00000000-0005-0000-0000-0000EB7F0000}"/>
    <cellStyle name="Migliaia 41 3 2 5" xfId="4336" xr:uid="{00000000-0005-0000-0000-0000EC7F0000}"/>
    <cellStyle name="Migliaia 41 3 2 5 2" xfId="23677" xr:uid="{00000000-0005-0000-0000-0000ED7F0000}"/>
    <cellStyle name="Migliaia 41 3 2 6" xfId="21930" xr:uid="{00000000-0005-0000-0000-0000EE7F0000}"/>
    <cellStyle name="Migliaia 41 3 2 7" xfId="38755" xr:uid="{00000000-0005-0000-0000-0000EF7F0000}"/>
    <cellStyle name="Migliaia 41 3 2 8" xfId="39581" xr:uid="{00000000-0005-0000-0000-0000F07F0000}"/>
    <cellStyle name="Migliaia 41 3 2 9" xfId="40083" xr:uid="{00000000-0005-0000-0000-0000F17F0000}"/>
    <cellStyle name="Migliaia 41 3 3" xfId="12215" xr:uid="{00000000-0005-0000-0000-0000F27F0000}"/>
    <cellStyle name="Migliaia 41 3 3 2" xfId="20929" xr:uid="{00000000-0005-0000-0000-0000F37F0000}"/>
    <cellStyle name="Migliaia 41 3 3 2 2" xfId="38246" xr:uid="{00000000-0005-0000-0000-0000F47F0000}"/>
    <cellStyle name="Migliaia 41 3 3 2 3" xfId="39201" xr:uid="{00000000-0005-0000-0000-0000F57F0000}"/>
    <cellStyle name="Migliaia 41 3 3 3" xfId="19970" xr:uid="{00000000-0005-0000-0000-0000F67F0000}"/>
    <cellStyle name="Migliaia 41 3 3 3 2" xfId="37801" xr:uid="{00000000-0005-0000-0000-0000F77F0000}"/>
    <cellStyle name="Migliaia 41 3 3 4" xfId="38756" xr:uid="{00000000-0005-0000-0000-0000F87F0000}"/>
    <cellStyle name="Migliaia 41 3 4" xfId="12732" xr:uid="{00000000-0005-0000-0000-0000F97F0000}"/>
    <cellStyle name="Migliaia 41 3 4 2" xfId="20928" xr:uid="{00000000-0005-0000-0000-0000FA7F0000}"/>
    <cellStyle name="Migliaia 41 3 4 2 2" xfId="38245" xr:uid="{00000000-0005-0000-0000-0000FB7F0000}"/>
    <cellStyle name="Migliaia 41 3 4 3" xfId="30681" xr:uid="{00000000-0005-0000-0000-0000FC7F0000}"/>
    <cellStyle name="Migliaia 41 3 4 4" xfId="39200" xr:uid="{00000000-0005-0000-0000-0000FD7F0000}"/>
    <cellStyle name="Migliaia 41 3 5" xfId="19968" xr:uid="{00000000-0005-0000-0000-0000FE7F0000}"/>
    <cellStyle name="Migliaia 41 3 5 2" xfId="37799" xr:uid="{00000000-0005-0000-0000-0000FF7F0000}"/>
    <cellStyle name="Migliaia 41 3 6" xfId="4335" xr:uid="{00000000-0005-0000-0000-000000800000}"/>
    <cellStyle name="Migliaia 41 3 6 2" xfId="23676" xr:uid="{00000000-0005-0000-0000-000001800000}"/>
    <cellStyle name="Migliaia 41 3 7" xfId="21929" xr:uid="{00000000-0005-0000-0000-000002800000}"/>
    <cellStyle name="Migliaia 41 3 8" xfId="38754" xr:uid="{00000000-0005-0000-0000-000003800000}"/>
    <cellStyle name="Migliaia 41 3 9" xfId="39580" xr:uid="{00000000-0005-0000-0000-000004800000}"/>
    <cellStyle name="Migliaia 41 4" xfId="586" xr:uid="{00000000-0005-0000-0000-000005800000}"/>
    <cellStyle name="Migliaia 41 4 10" xfId="2694" xr:uid="{00000000-0005-0000-0000-000006800000}"/>
    <cellStyle name="Migliaia 41 4 2" xfId="1954" xr:uid="{00000000-0005-0000-0000-000007800000}"/>
    <cellStyle name="Migliaia 41 4 2 2" xfId="20931" xr:uid="{00000000-0005-0000-0000-000008800000}"/>
    <cellStyle name="Migliaia 41 4 2 2 2" xfId="38248" xr:uid="{00000000-0005-0000-0000-000009800000}"/>
    <cellStyle name="Migliaia 41 4 2 2 3" xfId="39203" xr:uid="{00000000-0005-0000-0000-00000A800000}"/>
    <cellStyle name="Migliaia 41 4 2 3" xfId="37803" xr:uid="{00000000-0005-0000-0000-00000B800000}"/>
    <cellStyle name="Migliaia 41 4 2 4" xfId="38758" xr:uid="{00000000-0005-0000-0000-00000C800000}"/>
    <cellStyle name="Migliaia 41 4 3" xfId="20930" xr:uid="{00000000-0005-0000-0000-00000D800000}"/>
    <cellStyle name="Migliaia 41 4 3 2" xfId="38247" xr:uid="{00000000-0005-0000-0000-00000E800000}"/>
    <cellStyle name="Migliaia 41 4 3 3" xfId="39202" xr:uid="{00000000-0005-0000-0000-00000F800000}"/>
    <cellStyle name="Migliaia 41 4 4" xfId="19971" xr:uid="{00000000-0005-0000-0000-000010800000}"/>
    <cellStyle name="Migliaia 41 4 4 2" xfId="37802" xr:uid="{00000000-0005-0000-0000-000011800000}"/>
    <cellStyle name="Migliaia 41 4 5" xfId="12217" xr:uid="{00000000-0005-0000-0000-000012800000}"/>
    <cellStyle name="Migliaia 41 4 6" xfId="21931" xr:uid="{00000000-0005-0000-0000-000013800000}"/>
    <cellStyle name="Migliaia 41 4 7" xfId="38757" xr:uid="{00000000-0005-0000-0000-000014800000}"/>
    <cellStyle name="Migliaia 41 4 8" xfId="40084" xr:uid="{00000000-0005-0000-0000-000015800000}"/>
    <cellStyle name="Migliaia 41 4 9" xfId="40570" xr:uid="{00000000-0005-0000-0000-000016800000}"/>
    <cellStyle name="Migliaia 41 5" xfId="587" xr:uid="{00000000-0005-0000-0000-000017800000}"/>
    <cellStyle name="Migliaia 41 5 2" xfId="19972" xr:uid="{00000000-0005-0000-0000-000018800000}"/>
    <cellStyle name="Migliaia 41 5 2 2" xfId="37804" xr:uid="{00000000-0005-0000-0000-000019800000}"/>
    <cellStyle name="Migliaia 41 5 3" xfId="12218" xr:uid="{00000000-0005-0000-0000-00001A800000}"/>
    <cellStyle name="Migliaia 41 5 4" xfId="21932" xr:uid="{00000000-0005-0000-0000-00001B800000}"/>
    <cellStyle name="Migliaia 41 5 5" xfId="38759" xr:uid="{00000000-0005-0000-0000-00001C800000}"/>
    <cellStyle name="Migliaia 41 5 6" xfId="40085" xr:uid="{00000000-0005-0000-0000-00001D800000}"/>
    <cellStyle name="Migliaia 41 5 7" xfId="40571" xr:uid="{00000000-0005-0000-0000-00001E800000}"/>
    <cellStyle name="Migliaia 41 6" xfId="1955" xr:uid="{00000000-0005-0000-0000-00001F800000}"/>
    <cellStyle name="Migliaia 41 6 2" xfId="12213" xr:uid="{00000000-0005-0000-0000-000020800000}"/>
    <cellStyle name="Migliaia 41 6 3" xfId="21933" xr:uid="{00000000-0005-0000-0000-000021800000}"/>
    <cellStyle name="Migliaia 41 6 4" xfId="40086" xr:uid="{00000000-0005-0000-0000-000022800000}"/>
    <cellStyle name="Migliaia 41 6 5" xfId="40572" xr:uid="{00000000-0005-0000-0000-000023800000}"/>
    <cellStyle name="Migliaia 41 7" xfId="2461" xr:uid="{00000000-0005-0000-0000-000024800000}"/>
    <cellStyle name="Migliaia 41 7 2" xfId="30679" xr:uid="{00000000-0005-0000-0000-000025800000}"/>
    <cellStyle name="Migliaia 41 8" xfId="19966" xr:uid="{00000000-0005-0000-0000-000026800000}"/>
    <cellStyle name="Migliaia 41 8 2" xfId="37797" xr:uid="{00000000-0005-0000-0000-000027800000}"/>
    <cellStyle name="Migliaia 41 9" xfId="4333" xr:uid="{00000000-0005-0000-0000-000028800000}"/>
    <cellStyle name="Migliaia 41 9 2" xfId="23674" xr:uid="{00000000-0005-0000-0000-000029800000}"/>
    <cellStyle name="Migliaia 42" xfId="588" xr:uid="{00000000-0005-0000-0000-00002A800000}"/>
    <cellStyle name="Migliaia 42 10" xfId="21934" xr:uid="{00000000-0005-0000-0000-00002B800000}"/>
    <cellStyle name="Migliaia 42 11" xfId="38760" xr:uid="{00000000-0005-0000-0000-00002C800000}"/>
    <cellStyle name="Migliaia 42 12" xfId="39582" xr:uid="{00000000-0005-0000-0000-00002D800000}"/>
    <cellStyle name="Migliaia 42 13" xfId="40087" xr:uid="{00000000-0005-0000-0000-00002E800000}"/>
    <cellStyle name="Migliaia 42 14" xfId="40573" xr:uid="{00000000-0005-0000-0000-00002F800000}"/>
    <cellStyle name="Migliaia 42 2" xfId="589" xr:uid="{00000000-0005-0000-0000-000030800000}"/>
    <cellStyle name="Migliaia 42 2 10" xfId="40088" xr:uid="{00000000-0005-0000-0000-000031800000}"/>
    <cellStyle name="Migliaia 42 2 11" xfId="40574" xr:uid="{00000000-0005-0000-0000-000032800000}"/>
    <cellStyle name="Migliaia 42 2 2" xfId="1956" xr:uid="{00000000-0005-0000-0000-000033800000}"/>
    <cellStyle name="Migliaia 42 2 2 2" xfId="12875" xr:uid="{00000000-0005-0000-0000-000034800000}"/>
    <cellStyle name="Migliaia 42 2 2 2 2" xfId="30836" xr:uid="{00000000-0005-0000-0000-000035800000}"/>
    <cellStyle name="Migliaia 42 2 2 3" xfId="20932" xr:uid="{00000000-0005-0000-0000-000036800000}"/>
    <cellStyle name="Migliaia 42 2 2 3 2" xfId="38249" xr:uid="{00000000-0005-0000-0000-000037800000}"/>
    <cellStyle name="Migliaia 42 2 2 4" xfId="23834" xr:uid="{00000000-0005-0000-0000-000038800000}"/>
    <cellStyle name="Migliaia 42 2 2 5" xfId="39204" xr:uid="{00000000-0005-0000-0000-000039800000}"/>
    <cellStyle name="Migliaia 42 2 2 6" xfId="39750" xr:uid="{00000000-0005-0000-0000-00003A800000}"/>
    <cellStyle name="Migliaia 42 2 3" xfId="12220" xr:uid="{00000000-0005-0000-0000-00003B800000}"/>
    <cellStyle name="Migliaia 42 2 4" xfId="12734" xr:uid="{00000000-0005-0000-0000-00003C800000}"/>
    <cellStyle name="Migliaia 42 2 4 2" xfId="30684" xr:uid="{00000000-0005-0000-0000-00003D800000}"/>
    <cellStyle name="Migliaia 42 2 5" xfId="19974" xr:uid="{00000000-0005-0000-0000-00003E800000}"/>
    <cellStyle name="Migliaia 42 2 5 2" xfId="37806" xr:uid="{00000000-0005-0000-0000-00003F800000}"/>
    <cellStyle name="Migliaia 42 2 6" xfId="4338" xr:uid="{00000000-0005-0000-0000-000040800000}"/>
    <cellStyle name="Migliaia 42 2 6 2" xfId="23679" xr:uid="{00000000-0005-0000-0000-000041800000}"/>
    <cellStyle name="Migliaia 42 2 7" xfId="21935" xr:uid="{00000000-0005-0000-0000-000042800000}"/>
    <cellStyle name="Migliaia 42 2 8" xfId="38761" xr:uid="{00000000-0005-0000-0000-000043800000}"/>
    <cellStyle name="Migliaia 42 2 9" xfId="39583" xr:uid="{00000000-0005-0000-0000-000044800000}"/>
    <cellStyle name="Migliaia 42 3" xfId="590" xr:uid="{00000000-0005-0000-0000-000045800000}"/>
    <cellStyle name="Migliaia 42 3 10" xfId="40089" xr:uid="{00000000-0005-0000-0000-000046800000}"/>
    <cellStyle name="Migliaia 42 3 11" xfId="40575" xr:uid="{00000000-0005-0000-0000-000047800000}"/>
    <cellStyle name="Migliaia 42 3 2" xfId="591" xr:uid="{00000000-0005-0000-0000-000048800000}"/>
    <cellStyle name="Migliaia 42 3 2 10" xfId="40576" xr:uid="{00000000-0005-0000-0000-000049800000}"/>
    <cellStyle name="Migliaia 42 3 2 2" xfId="12222" xr:uid="{00000000-0005-0000-0000-00004A800000}"/>
    <cellStyle name="Migliaia 42 3 2 3" xfId="12736" xr:uid="{00000000-0005-0000-0000-00004B800000}"/>
    <cellStyle name="Migliaia 42 3 2 3 2" xfId="30686" xr:uid="{00000000-0005-0000-0000-00004C800000}"/>
    <cellStyle name="Migliaia 42 3 2 4" xfId="19976" xr:uid="{00000000-0005-0000-0000-00004D800000}"/>
    <cellStyle name="Migliaia 42 3 2 4 2" xfId="37808" xr:uid="{00000000-0005-0000-0000-00004E800000}"/>
    <cellStyle name="Migliaia 42 3 2 5" xfId="4340" xr:uid="{00000000-0005-0000-0000-00004F800000}"/>
    <cellStyle name="Migliaia 42 3 2 5 2" xfId="23681" xr:uid="{00000000-0005-0000-0000-000050800000}"/>
    <cellStyle name="Migliaia 42 3 2 6" xfId="21937" xr:uid="{00000000-0005-0000-0000-000051800000}"/>
    <cellStyle name="Migliaia 42 3 2 7" xfId="38763" xr:uid="{00000000-0005-0000-0000-000052800000}"/>
    <cellStyle name="Migliaia 42 3 2 8" xfId="39585" xr:uid="{00000000-0005-0000-0000-000053800000}"/>
    <cellStyle name="Migliaia 42 3 2 9" xfId="40090" xr:uid="{00000000-0005-0000-0000-000054800000}"/>
    <cellStyle name="Migliaia 42 3 3" xfId="12221" xr:uid="{00000000-0005-0000-0000-000055800000}"/>
    <cellStyle name="Migliaia 42 3 3 2" xfId="20934" xr:uid="{00000000-0005-0000-0000-000056800000}"/>
    <cellStyle name="Migliaia 42 3 3 2 2" xfId="38251" xr:uid="{00000000-0005-0000-0000-000057800000}"/>
    <cellStyle name="Migliaia 42 3 3 2 3" xfId="39206" xr:uid="{00000000-0005-0000-0000-000058800000}"/>
    <cellStyle name="Migliaia 42 3 3 3" xfId="19977" xr:uid="{00000000-0005-0000-0000-000059800000}"/>
    <cellStyle name="Migliaia 42 3 3 3 2" xfId="37809" xr:uid="{00000000-0005-0000-0000-00005A800000}"/>
    <cellStyle name="Migliaia 42 3 3 4" xfId="38764" xr:uid="{00000000-0005-0000-0000-00005B800000}"/>
    <cellStyle name="Migliaia 42 3 4" xfId="12735" xr:uid="{00000000-0005-0000-0000-00005C800000}"/>
    <cellStyle name="Migliaia 42 3 4 2" xfId="20933" xr:uid="{00000000-0005-0000-0000-00005D800000}"/>
    <cellStyle name="Migliaia 42 3 4 2 2" xfId="38250" xr:uid="{00000000-0005-0000-0000-00005E800000}"/>
    <cellStyle name="Migliaia 42 3 4 3" xfId="30685" xr:uid="{00000000-0005-0000-0000-00005F800000}"/>
    <cellStyle name="Migliaia 42 3 4 4" xfId="39205" xr:uid="{00000000-0005-0000-0000-000060800000}"/>
    <cellStyle name="Migliaia 42 3 5" xfId="19975" xr:uid="{00000000-0005-0000-0000-000061800000}"/>
    <cellStyle name="Migliaia 42 3 5 2" xfId="37807" xr:uid="{00000000-0005-0000-0000-000062800000}"/>
    <cellStyle name="Migliaia 42 3 6" xfId="4339" xr:uid="{00000000-0005-0000-0000-000063800000}"/>
    <cellStyle name="Migliaia 42 3 6 2" xfId="23680" xr:uid="{00000000-0005-0000-0000-000064800000}"/>
    <cellStyle name="Migliaia 42 3 7" xfId="21936" xr:uid="{00000000-0005-0000-0000-000065800000}"/>
    <cellStyle name="Migliaia 42 3 8" xfId="38762" xr:uid="{00000000-0005-0000-0000-000066800000}"/>
    <cellStyle name="Migliaia 42 3 9" xfId="39584" xr:uid="{00000000-0005-0000-0000-000067800000}"/>
    <cellStyle name="Migliaia 42 4" xfId="592" xr:uid="{00000000-0005-0000-0000-000068800000}"/>
    <cellStyle name="Migliaia 42 4 10" xfId="2695" xr:uid="{00000000-0005-0000-0000-000069800000}"/>
    <cellStyle name="Migliaia 42 4 2" xfId="1957" xr:uid="{00000000-0005-0000-0000-00006A800000}"/>
    <cellStyle name="Migliaia 42 4 2 2" xfId="20936" xr:uid="{00000000-0005-0000-0000-00006B800000}"/>
    <cellStyle name="Migliaia 42 4 2 2 2" xfId="38253" xr:uid="{00000000-0005-0000-0000-00006C800000}"/>
    <cellStyle name="Migliaia 42 4 2 2 3" xfId="39208" xr:uid="{00000000-0005-0000-0000-00006D800000}"/>
    <cellStyle name="Migliaia 42 4 2 3" xfId="37811" xr:uid="{00000000-0005-0000-0000-00006E800000}"/>
    <cellStyle name="Migliaia 42 4 2 4" xfId="38766" xr:uid="{00000000-0005-0000-0000-00006F800000}"/>
    <cellStyle name="Migliaia 42 4 3" xfId="20935" xr:uid="{00000000-0005-0000-0000-000070800000}"/>
    <cellStyle name="Migliaia 42 4 3 2" xfId="38252" xr:uid="{00000000-0005-0000-0000-000071800000}"/>
    <cellStyle name="Migliaia 42 4 3 3" xfId="39207" xr:uid="{00000000-0005-0000-0000-000072800000}"/>
    <cellStyle name="Migliaia 42 4 4" xfId="19978" xr:uid="{00000000-0005-0000-0000-000073800000}"/>
    <cellStyle name="Migliaia 42 4 4 2" xfId="37810" xr:uid="{00000000-0005-0000-0000-000074800000}"/>
    <cellStyle name="Migliaia 42 4 5" xfId="12223" xr:uid="{00000000-0005-0000-0000-000075800000}"/>
    <cellStyle name="Migliaia 42 4 6" xfId="21938" xr:uid="{00000000-0005-0000-0000-000076800000}"/>
    <cellStyle name="Migliaia 42 4 7" xfId="38765" xr:uid="{00000000-0005-0000-0000-000077800000}"/>
    <cellStyle name="Migliaia 42 4 8" xfId="40091" xr:uid="{00000000-0005-0000-0000-000078800000}"/>
    <cellStyle name="Migliaia 42 4 9" xfId="40577" xr:uid="{00000000-0005-0000-0000-000079800000}"/>
    <cellStyle name="Migliaia 42 5" xfId="593" xr:uid="{00000000-0005-0000-0000-00007A800000}"/>
    <cellStyle name="Migliaia 42 5 2" xfId="19979" xr:uid="{00000000-0005-0000-0000-00007B800000}"/>
    <cellStyle name="Migliaia 42 5 2 2" xfId="37812" xr:uid="{00000000-0005-0000-0000-00007C800000}"/>
    <cellStyle name="Migliaia 42 5 3" xfId="12224" xr:uid="{00000000-0005-0000-0000-00007D800000}"/>
    <cellStyle name="Migliaia 42 5 4" xfId="21939" xr:uid="{00000000-0005-0000-0000-00007E800000}"/>
    <cellStyle name="Migliaia 42 5 5" xfId="38767" xr:uid="{00000000-0005-0000-0000-00007F800000}"/>
    <cellStyle name="Migliaia 42 5 6" xfId="40092" xr:uid="{00000000-0005-0000-0000-000080800000}"/>
    <cellStyle name="Migliaia 42 5 7" xfId="40578" xr:uid="{00000000-0005-0000-0000-000081800000}"/>
    <cellStyle name="Migliaia 42 6" xfId="1958" xr:uid="{00000000-0005-0000-0000-000082800000}"/>
    <cellStyle name="Migliaia 42 6 2" xfId="12219" xr:uid="{00000000-0005-0000-0000-000083800000}"/>
    <cellStyle name="Migliaia 42 6 3" xfId="21940" xr:uid="{00000000-0005-0000-0000-000084800000}"/>
    <cellStyle name="Migliaia 42 6 4" xfId="40093" xr:uid="{00000000-0005-0000-0000-000085800000}"/>
    <cellStyle name="Migliaia 42 6 5" xfId="40579" xr:uid="{00000000-0005-0000-0000-000086800000}"/>
    <cellStyle name="Migliaia 42 7" xfId="2462" xr:uid="{00000000-0005-0000-0000-000087800000}"/>
    <cellStyle name="Migliaia 42 7 2" xfId="30683" xr:uid="{00000000-0005-0000-0000-000088800000}"/>
    <cellStyle name="Migliaia 42 8" xfId="19973" xr:uid="{00000000-0005-0000-0000-000089800000}"/>
    <cellStyle name="Migliaia 42 8 2" xfId="37805" xr:uid="{00000000-0005-0000-0000-00008A800000}"/>
    <cellStyle name="Migliaia 42 9" xfId="4337" xr:uid="{00000000-0005-0000-0000-00008B800000}"/>
    <cellStyle name="Migliaia 42 9 2" xfId="23678" xr:uid="{00000000-0005-0000-0000-00008C800000}"/>
    <cellStyle name="Migliaia 43" xfId="594" xr:uid="{00000000-0005-0000-0000-00008D800000}"/>
    <cellStyle name="Migliaia 43 10" xfId="21941" xr:uid="{00000000-0005-0000-0000-00008E800000}"/>
    <cellStyle name="Migliaia 43 11" xfId="38768" xr:uid="{00000000-0005-0000-0000-00008F800000}"/>
    <cellStyle name="Migliaia 43 12" xfId="39586" xr:uid="{00000000-0005-0000-0000-000090800000}"/>
    <cellStyle name="Migliaia 43 13" xfId="40094" xr:uid="{00000000-0005-0000-0000-000091800000}"/>
    <cellStyle name="Migliaia 43 14" xfId="40580" xr:uid="{00000000-0005-0000-0000-000092800000}"/>
    <cellStyle name="Migliaia 43 2" xfId="595" xr:uid="{00000000-0005-0000-0000-000093800000}"/>
    <cellStyle name="Migliaia 43 2 10" xfId="40095" xr:uid="{00000000-0005-0000-0000-000094800000}"/>
    <cellStyle name="Migliaia 43 2 11" xfId="40581" xr:uid="{00000000-0005-0000-0000-000095800000}"/>
    <cellStyle name="Migliaia 43 2 2" xfId="1959" xr:uid="{00000000-0005-0000-0000-000096800000}"/>
    <cellStyle name="Migliaia 43 2 2 2" xfId="12876" xr:uid="{00000000-0005-0000-0000-000097800000}"/>
    <cellStyle name="Migliaia 43 2 2 2 2" xfId="30837" xr:uid="{00000000-0005-0000-0000-000098800000}"/>
    <cellStyle name="Migliaia 43 2 2 3" xfId="20937" xr:uid="{00000000-0005-0000-0000-000099800000}"/>
    <cellStyle name="Migliaia 43 2 2 3 2" xfId="38254" xr:uid="{00000000-0005-0000-0000-00009A800000}"/>
    <cellStyle name="Migliaia 43 2 2 4" xfId="23835" xr:uid="{00000000-0005-0000-0000-00009B800000}"/>
    <cellStyle name="Migliaia 43 2 2 5" xfId="39209" xr:uid="{00000000-0005-0000-0000-00009C800000}"/>
    <cellStyle name="Migliaia 43 2 2 6" xfId="39751" xr:uid="{00000000-0005-0000-0000-00009D800000}"/>
    <cellStyle name="Migliaia 43 2 3" xfId="12226" xr:uid="{00000000-0005-0000-0000-00009E800000}"/>
    <cellStyle name="Migliaia 43 2 4" xfId="12737" xr:uid="{00000000-0005-0000-0000-00009F800000}"/>
    <cellStyle name="Migliaia 43 2 4 2" xfId="30688" xr:uid="{00000000-0005-0000-0000-0000A0800000}"/>
    <cellStyle name="Migliaia 43 2 5" xfId="19981" xr:uid="{00000000-0005-0000-0000-0000A1800000}"/>
    <cellStyle name="Migliaia 43 2 5 2" xfId="37814" xr:uid="{00000000-0005-0000-0000-0000A2800000}"/>
    <cellStyle name="Migliaia 43 2 6" xfId="4342" xr:uid="{00000000-0005-0000-0000-0000A3800000}"/>
    <cellStyle name="Migliaia 43 2 6 2" xfId="23683" xr:uid="{00000000-0005-0000-0000-0000A4800000}"/>
    <cellStyle name="Migliaia 43 2 7" xfId="21942" xr:uid="{00000000-0005-0000-0000-0000A5800000}"/>
    <cellStyle name="Migliaia 43 2 8" xfId="38769" xr:uid="{00000000-0005-0000-0000-0000A6800000}"/>
    <cellStyle name="Migliaia 43 2 9" xfId="39587" xr:uid="{00000000-0005-0000-0000-0000A7800000}"/>
    <cellStyle name="Migliaia 43 3" xfId="596" xr:uid="{00000000-0005-0000-0000-0000A8800000}"/>
    <cellStyle name="Migliaia 43 3 10" xfId="40096" xr:uid="{00000000-0005-0000-0000-0000A9800000}"/>
    <cellStyle name="Migliaia 43 3 11" xfId="40582" xr:uid="{00000000-0005-0000-0000-0000AA800000}"/>
    <cellStyle name="Migliaia 43 3 2" xfId="597" xr:uid="{00000000-0005-0000-0000-0000AB800000}"/>
    <cellStyle name="Migliaia 43 3 2 10" xfId="40583" xr:uid="{00000000-0005-0000-0000-0000AC800000}"/>
    <cellStyle name="Migliaia 43 3 2 2" xfId="12228" xr:uid="{00000000-0005-0000-0000-0000AD800000}"/>
    <cellStyle name="Migliaia 43 3 2 3" xfId="12739" xr:uid="{00000000-0005-0000-0000-0000AE800000}"/>
    <cellStyle name="Migliaia 43 3 2 3 2" xfId="30690" xr:uid="{00000000-0005-0000-0000-0000AF800000}"/>
    <cellStyle name="Migliaia 43 3 2 4" xfId="19983" xr:uid="{00000000-0005-0000-0000-0000B0800000}"/>
    <cellStyle name="Migliaia 43 3 2 4 2" xfId="37816" xr:uid="{00000000-0005-0000-0000-0000B1800000}"/>
    <cellStyle name="Migliaia 43 3 2 5" xfId="4344" xr:uid="{00000000-0005-0000-0000-0000B2800000}"/>
    <cellStyle name="Migliaia 43 3 2 5 2" xfId="23685" xr:uid="{00000000-0005-0000-0000-0000B3800000}"/>
    <cellStyle name="Migliaia 43 3 2 6" xfId="21944" xr:uid="{00000000-0005-0000-0000-0000B4800000}"/>
    <cellStyle name="Migliaia 43 3 2 7" xfId="38771" xr:uid="{00000000-0005-0000-0000-0000B5800000}"/>
    <cellStyle name="Migliaia 43 3 2 8" xfId="39589" xr:uid="{00000000-0005-0000-0000-0000B6800000}"/>
    <cellStyle name="Migliaia 43 3 2 9" xfId="40097" xr:uid="{00000000-0005-0000-0000-0000B7800000}"/>
    <cellStyle name="Migliaia 43 3 3" xfId="12227" xr:uid="{00000000-0005-0000-0000-0000B8800000}"/>
    <cellStyle name="Migliaia 43 3 3 2" xfId="20939" xr:uid="{00000000-0005-0000-0000-0000B9800000}"/>
    <cellStyle name="Migliaia 43 3 3 2 2" xfId="38256" xr:uid="{00000000-0005-0000-0000-0000BA800000}"/>
    <cellStyle name="Migliaia 43 3 3 2 3" xfId="39211" xr:uid="{00000000-0005-0000-0000-0000BB800000}"/>
    <cellStyle name="Migliaia 43 3 3 3" xfId="19984" xr:uid="{00000000-0005-0000-0000-0000BC800000}"/>
    <cellStyle name="Migliaia 43 3 3 3 2" xfId="37817" xr:uid="{00000000-0005-0000-0000-0000BD800000}"/>
    <cellStyle name="Migliaia 43 3 3 4" xfId="38772" xr:uid="{00000000-0005-0000-0000-0000BE800000}"/>
    <cellStyle name="Migliaia 43 3 4" xfId="12738" xr:uid="{00000000-0005-0000-0000-0000BF800000}"/>
    <cellStyle name="Migliaia 43 3 4 2" xfId="20938" xr:uid="{00000000-0005-0000-0000-0000C0800000}"/>
    <cellStyle name="Migliaia 43 3 4 2 2" xfId="38255" xr:uid="{00000000-0005-0000-0000-0000C1800000}"/>
    <cellStyle name="Migliaia 43 3 4 3" xfId="30689" xr:uid="{00000000-0005-0000-0000-0000C2800000}"/>
    <cellStyle name="Migliaia 43 3 4 4" xfId="39210" xr:uid="{00000000-0005-0000-0000-0000C3800000}"/>
    <cellStyle name="Migliaia 43 3 5" xfId="19982" xr:uid="{00000000-0005-0000-0000-0000C4800000}"/>
    <cellStyle name="Migliaia 43 3 5 2" xfId="37815" xr:uid="{00000000-0005-0000-0000-0000C5800000}"/>
    <cellStyle name="Migliaia 43 3 6" xfId="4343" xr:uid="{00000000-0005-0000-0000-0000C6800000}"/>
    <cellStyle name="Migliaia 43 3 6 2" xfId="23684" xr:uid="{00000000-0005-0000-0000-0000C7800000}"/>
    <cellStyle name="Migliaia 43 3 7" xfId="21943" xr:uid="{00000000-0005-0000-0000-0000C8800000}"/>
    <cellStyle name="Migliaia 43 3 8" xfId="38770" xr:uid="{00000000-0005-0000-0000-0000C9800000}"/>
    <cellStyle name="Migliaia 43 3 9" xfId="39588" xr:uid="{00000000-0005-0000-0000-0000CA800000}"/>
    <cellStyle name="Migliaia 43 4" xfId="598" xr:uid="{00000000-0005-0000-0000-0000CB800000}"/>
    <cellStyle name="Migliaia 43 4 10" xfId="2696" xr:uid="{00000000-0005-0000-0000-0000CC800000}"/>
    <cellStyle name="Migliaia 43 4 2" xfId="1960" xr:uid="{00000000-0005-0000-0000-0000CD800000}"/>
    <cellStyle name="Migliaia 43 4 2 2" xfId="20941" xr:uid="{00000000-0005-0000-0000-0000CE800000}"/>
    <cellStyle name="Migliaia 43 4 2 2 2" xfId="38258" xr:uid="{00000000-0005-0000-0000-0000CF800000}"/>
    <cellStyle name="Migliaia 43 4 2 2 3" xfId="39213" xr:uid="{00000000-0005-0000-0000-0000D0800000}"/>
    <cellStyle name="Migliaia 43 4 2 3" xfId="37819" xr:uid="{00000000-0005-0000-0000-0000D1800000}"/>
    <cellStyle name="Migliaia 43 4 2 4" xfId="38774" xr:uid="{00000000-0005-0000-0000-0000D2800000}"/>
    <cellStyle name="Migliaia 43 4 3" xfId="20940" xr:uid="{00000000-0005-0000-0000-0000D3800000}"/>
    <cellStyle name="Migliaia 43 4 3 2" xfId="38257" xr:uid="{00000000-0005-0000-0000-0000D4800000}"/>
    <cellStyle name="Migliaia 43 4 3 3" xfId="39212" xr:uid="{00000000-0005-0000-0000-0000D5800000}"/>
    <cellStyle name="Migliaia 43 4 4" xfId="19985" xr:uid="{00000000-0005-0000-0000-0000D6800000}"/>
    <cellStyle name="Migliaia 43 4 4 2" xfId="37818" xr:uid="{00000000-0005-0000-0000-0000D7800000}"/>
    <cellStyle name="Migliaia 43 4 5" xfId="12229" xr:uid="{00000000-0005-0000-0000-0000D8800000}"/>
    <cellStyle name="Migliaia 43 4 6" xfId="21945" xr:uid="{00000000-0005-0000-0000-0000D9800000}"/>
    <cellStyle name="Migliaia 43 4 7" xfId="38773" xr:uid="{00000000-0005-0000-0000-0000DA800000}"/>
    <cellStyle name="Migliaia 43 4 8" xfId="40098" xr:uid="{00000000-0005-0000-0000-0000DB800000}"/>
    <cellStyle name="Migliaia 43 4 9" xfId="40584" xr:uid="{00000000-0005-0000-0000-0000DC800000}"/>
    <cellStyle name="Migliaia 43 5" xfId="599" xr:uid="{00000000-0005-0000-0000-0000DD800000}"/>
    <cellStyle name="Migliaia 43 5 2" xfId="19986" xr:uid="{00000000-0005-0000-0000-0000DE800000}"/>
    <cellStyle name="Migliaia 43 5 2 2" xfId="37820" xr:uid="{00000000-0005-0000-0000-0000DF800000}"/>
    <cellStyle name="Migliaia 43 5 3" xfId="12230" xr:uid="{00000000-0005-0000-0000-0000E0800000}"/>
    <cellStyle name="Migliaia 43 5 4" xfId="21946" xr:uid="{00000000-0005-0000-0000-0000E1800000}"/>
    <cellStyle name="Migliaia 43 5 5" xfId="38775" xr:uid="{00000000-0005-0000-0000-0000E2800000}"/>
    <cellStyle name="Migliaia 43 5 6" xfId="40099" xr:uid="{00000000-0005-0000-0000-0000E3800000}"/>
    <cellStyle name="Migliaia 43 5 7" xfId="40585" xr:uid="{00000000-0005-0000-0000-0000E4800000}"/>
    <cellStyle name="Migliaia 43 6" xfId="1961" xr:uid="{00000000-0005-0000-0000-0000E5800000}"/>
    <cellStyle name="Migliaia 43 6 2" xfId="12225" xr:uid="{00000000-0005-0000-0000-0000E6800000}"/>
    <cellStyle name="Migliaia 43 6 3" xfId="21947" xr:uid="{00000000-0005-0000-0000-0000E7800000}"/>
    <cellStyle name="Migliaia 43 6 4" xfId="40100" xr:uid="{00000000-0005-0000-0000-0000E8800000}"/>
    <cellStyle name="Migliaia 43 6 5" xfId="40586" xr:uid="{00000000-0005-0000-0000-0000E9800000}"/>
    <cellStyle name="Migliaia 43 7" xfId="2463" xr:uid="{00000000-0005-0000-0000-0000EA800000}"/>
    <cellStyle name="Migliaia 43 7 2" xfId="30687" xr:uid="{00000000-0005-0000-0000-0000EB800000}"/>
    <cellStyle name="Migliaia 43 8" xfId="19980" xr:uid="{00000000-0005-0000-0000-0000EC800000}"/>
    <cellStyle name="Migliaia 43 8 2" xfId="37813" xr:uid="{00000000-0005-0000-0000-0000ED800000}"/>
    <cellStyle name="Migliaia 43 9" xfId="4341" xr:uid="{00000000-0005-0000-0000-0000EE800000}"/>
    <cellStyle name="Migliaia 43 9 2" xfId="23682" xr:uid="{00000000-0005-0000-0000-0000EF800000}"/>
    <cellStyle name="Migliaia 44" xfId="600" xr:uid="{00000000-0005-0000-0000-0000F0800000}"/>
    <cellStyle name="Migliaia 44 10" xfId="21948" xr:uid="{00000000-0005-0000-0000-0000F1800000}"/>
    <cellStyle name="Migliaia 44 11" xfId="38776" xr:uid="{00000000-0005-0000-0000-0000F2800000}"/>
    <cellStyle name="Migliaia 44 12" xfId="39590" xr:uid="{00000000-0005-0000-0000-0000F3800000}"/>
    <cellStyle name="Migliaia 44 13" xfId="40101" xr:uid="{00000000-0005-0000-0000-0000F4800000}"/>
    <cellStyle name="Migliaia 44 14" xfId="40587" xr:uid="{00000000-0005-0000-0000-0000F5800000}"/>
    <cellStyle name="Migliaia 44 2" xfId="601" xr:uid="{00000000-0005-0000-0000-0000F6800000}"/>
    <cellStyle name="Migliaia 44 2 10" xfId="40102" xr:uid="{00000000-0005-0000-0000-0000F7800000}"/>
    <cellStyle name="Migliaia 44 2 11" xfId="40588" xr:uid="{00000000-0005-0000-0000-0000F8800000}"/>
    <cellStyle name="Migliaia 44 2 2" xfId="1962" xr:uid="{00000000-0005-0000-0000-0000F9800000}"/>
    <cellStyle name="Migliaia 44 2 2 2" xfId="12877" xr:uid="{00000000-0005-0000-0000-0000FA800000}"/>
    <cellStyle name="Migliaia 44 2 2 2 2" xfId="30838" xr:uid="{00000000-0005-0000-0000-0000FB800000}"/>
    <cellStyle name="Migliaia 44 2 2 3" xfId="20942" xr:uid="{00000000-0005-0000-0000-0000FC800000}"/>
    <cellStyle name="Migliaia 44 2 2 3 2" xfId="38259" xr:uid="{00000000-0005-0000-0000-0000FD800000}"/>
    <cellStyle name="Migliaia 44 2 2 4" xfId="23836" xr:uid="{00000000-0005-0000-0000-0000FE800000}"/>
    <cellStyle name="Migliaia 44 2 2 5" xfId="39214" xr:uid="{00000000-0005-0000-0000-0000FF800000}"/>
    <cellStyle name="Migliaia 44 2 2 6" xfId="39752" xr:uid="{00000000-0005-0000-0000-000000810000}"/>
    <cellStyle name="Migliaia 44 2 3" xfId="12232" xr:uid="{00000000-0005-0000-0000-000001810000}"/>
    <cellStyle name="Migliaia 44 2 4" xfId="12740" xr:uid="{00000000-0005-0000-0000-000002810000}"/>
    <cellStyle name="Migliaia 44 2 4 2" xfId="30692" xr:uid="{00000000-0005-0000-0000-000003810000}"/>
    <cellStyle name="Migliaia 44 2 5" xfId="19988" xr:uid="{00000000-0005-0000-0000-000004810000}"/>
    <cellStyle name="Migliaia 44 2 5 2" xfId="37822" xr:uid="{00000000-0005-0000-0000-000005810000}"/>
    <cellStyle name="Migliaia 44 2 6" xfId="4346" xr:uid="{00000000-0005-0000-0000-000006810000}"/>
    <cellStyle name="Migliaia 44 2 6 2" xfId="23687" xr:uid="{00000000-0005-0000-0000-000007810000}"/>
    <cellStyle name="Migliaia 44 2 7" xfId="21949" xr:uid="{00000000-0005-0000-0000-000008810000}"/>
    <cellStyle name="Migliaia 44 2 8" xfId="38777" xr:uid="{00000000-0005-0000-0000-000009810000}"/>
    <cellStyle name="Migliaia 44 2 9" xfId="39591" xr:uid="{00000000-0005-0000-0000-00000A810000}"/>
    <cellStyle name="Migliaia 44 3" xfId="602" xr:uid="{00000000-0005-0000-0000-00000B810000}"/>
    <cellStyle name="Migliaia 44 3 10" xfId="40103" xr:uid="{00000000-0005-0000-0000-00000C810000}"/>
    <cellStyle name="Migliaia 44 3 11" xfId="40589" xr:uid="{00000000-0005-0000-0000-00000D810000}"/>
    <cellStyle name="Migliaia 44 3 2" xfId="603" xr:uid="{00000000-0005-0000-0000-00000E810000}"/>
    <cellStyle name="Migliaia 44 3 2 10" xfId="40590" xr:uid="{00000000-0005-0000-0000-00000F810000}"/>
    <cellStyle name="Migliaia 44 3 2 2" xfId="12234" xr:uid="{00000000-0005-0000-0000-000010810000}"/>
    <cellStyle name="Migliaia 44 3 2 3" xfId="12742" xr:uid="{00000000-0005-0000-0000-000011810000}"/>
    <cellStyle name="Migliaia 44 3 2 3 2" xfId="30694" xr:uid="{00000000-0005-0000-0000-000012810000}"/>
    <cellStyle name="Migliaia 44 3 2 4" xfId="19990" xr:uid="{00000000-0005-0000-0000-000013810000}"/>
    <cellStyle name="Migliaia 44 3 2 4 2" xfId="37824" xr:uid="{00000000-0005-0000-0000-000014810000}"/>
    <cellStyle name="Migliaia 44 3 2 5" xfId="4348" xr:uid="{00000000-0005-0000-0000-000015810000}"/>
    <cellStyle name="Migliaia 44 3 2 5 2" xfId="23689" xr:uid="{00000000-0005-0000-0000-000016810000}"/>
    <cellStyle name="Migliaia 44 3 2 6" xfId="21951" xr:uid="{00000000-0005-0000-0000-000017810000}"/>
    <cellStyle name="Migliaia 44 3 2 7" xfId="38779" xr:uid="{00000000-0005-0000-0000-000018810000}"/>
    <cellStyle name="Migliaia 44 3 2 8" xfId="39593" xr:uid="{00000000-0005-0000-0000-000019810000}"/>
    <cellStyle name="Migliaia 44 3 2 9" xfId="40104" xr:uid="{00000000-0005-0000-0000-00001A810000}"/>
    <cellStyle name="Migliaia 44 3 3" xfId="12233" xr:uid="{00000000-0005-0000-0000-00001B810000}"/>
    <cellStyle name="Migliaia 44 3 3 2" xfId="20944" xr:uid="{00000000-0005-0000-0000-00001C810000}"/>
    <cellStyle name="Migliaia 44 3 3 2 2" xfId="38261" xr:uid="{00000000-0005-0000-0000-00001D810000}"/>
    <cellStyle name="Migliaia 44 3 3 2 3" xfId="39216" xr:uid="{00000000-0005-0000-0000-00001E810000}"/>
    <cellStyle name="Migliaia 44 3 3 3" xfId="19991" xr:uid="{00000000-0005-0000-0000-00001F810000}"/>
    <cellStyle name="Migliaia 44 3 3 3 2" xfId="37825" xr:uid="{00000000-0005-0000-0000-000020810000}"/>
    <cellStyle name="Migliaia 44 3 3 4" xfId="38780" xr:uid="{00000000-0005-0000-0000-000021810000}"/>
    <cellStyle name="Migliaia 44 3 4" xfId="12741" xr:uid="{00000000-0005-0000-0000-000022810000}"/>
    <cellStyle name="Migliaia 44 3 4 2" xfId="20943" xr:uid="{00000000-0005-0000-0000-000023810000}"/>
    <cellStyle name="Migliaia 44 3 4 2 2" xfId="38260" xr:uid="{00000000-0005-0000-0000-000024810000}"/>
    <cellStyle name="Migliaia 44 3 4 3" xfId="30693" xr:uid="{00000000-0005-0000-0000-000025810000}"/>
    <cellStyle name="Migliaia 44 3 4 4" xfId="39215" xr:uid="{00000000-0005-0000-0000-000026810000}"/>
    <cellStyle name="Migliaia 44 3 5" xfId="19989" xr:uid="{00000000-0005-0000-0000-000027810000}"/>
    <cellStyle name="Migliaia 44 3 5 2" xfId="37823" xr:uid="{00000000-0005-0000-0000-000028810000}"/>
    <cellStyle name="Migliaia 44 3 6" xfId="4347" xr:uid="{00000000-0005-0000-0000-000029810000}"/>
    <cellStyle name="Migliaia 44 3 6 2" xfId="23688" xr:uid="{00000000-0005-0000-0000-00002A810000}"/>
    <cellStyle name="Migliaia 44 3 7" xfId="21950" xr:uid="{00000000-0005-0000-0000-00002B810000}"/>
    <cellStyle name="Migliaia 44 3 8" xfId="38778" xr:uid="{00000000-0005-0000-0000-00002C810000}"/>
    <cellStyle name="Migliaia 44 3 9" xfId="39592" xr:uid="{00000000-0005-0000-0000-00002D810000}"/>
    <cellStyle name="Migliaia 44 4" xfId="604" xr:uid="{00000000-0005-0000-0000-00002E810000}"/>
    <cellStyle name="Migliaia 44 4 10" xfId="2697" xr:uid="{00000000-0005-0000-0000-00002F810000}"/>
    <cellStyle name="Migliaia 44 4 2" xfId="1963" xr:uid="{00000000-0005-0000-0000-000030810000}"/>
    <cellStyle name="Migliaia 44 4 2 2" xfId="20946" xr:uid="{00000000-0005-0000-0000-000031810000}"/>
    <cellStyle name="Migliaia 44 4 2 2 2" xfId="38263" xr:uid="{00000000-0005-0000-0000-000032810000}"/>
    <cellStyle name="Migliaia 44 4 2 2 3" xfId="39218" xr:uid="{00000000-0005-0000-0000-000033810000}"/>
    <cellStyle name="Migliaia 44 4 2 3" xfId="37827" xr:uid="{00000000-0005-0000-0000-000034810000}"/>
    <cellStyle name="Migliaia 44 4 2 4" xfId="38782" xr:uid="{00000000-0005-0000-0000-000035810000}"/>
    <cellStyle name="Migliaia 44 4 3" xfId="20945" xr:uid="{00000000-0005-0000-0000-000036810000}"/>
    <cellStyle name="Migliaia 44 4 3 2" xfId="38262" xr:uid="{00000000-0005-0000-0000-000037810000}"/>
    <cellStyle name="Migliaia 44 4 3 3" xfId="39217" xr:uid="{00000000-0005-0000-0000-000038810000}"/>
    <cellStyle name="Migliaia 44 4 4" xfId="19992" xr:uid="{00000000-0005-0000-0000-000039810000}"/>
    <cellStyle name="Migliaia 44 4 4 2" xfId="37826" xr:uid="{00000000-0005-0000-0000-00003A810000}"/>
    <cellStyle name="Migliaia 44 4 5" xfId="12235" xr:uid="{00000000-0005-0000-0000-00003B810000}"/>
    <cellStyle name="Migliaia 44 4 6" xfId="21952" xr:uid="{00000000-0005-0000-0000-00003C810000}"/>
    <cellStyle name="Migliaia 44 4 7" xfId="38781" xr:uid="{00000000-0005-0000-0000-00003D810000}"/>
    <cellStyle name="Migliaia 44 4 8" xfId="40105" xr:uid="{00000000-0005-0000-0000-00003E810000}"/>
    <cellStyle name="Migliaia 44 4 9" xfId="40591" xr:uid="{00000000-0005-0000-0000-00003F810000}"/>
    <cellStyle name="Migliaia 44 5" xfId="605" xr:uid="{00000000-0005-0000-0000-000040810000}"/>
    <cellStyle name="Migliaia 44 5 2" xfId="19993" xr:uid="{00000000-0005-0000-0000-000041810000}"/>
    <cellStyle name="Migliaia 44 5 2 2" xfId="37828" xr:uid="{00000000-0005-0000-0000-000042810000}"/>
    <cellStyle name="Migliaia 44 5 3" xfId="12236" xr:uid="{00000000-0005-0000-0000-000043810000}"/>
    <cellStyle name="Migliaia 44 5 4" xfId="21953" xr:uid="{00000000-0005-0000-0000-000044810000}"/>
    <cellStyle name="Migliaia 44 5 5" xfId="38783" xr:uid="{00000000-0005-0000-0000-000045810000}"/>
    <cellStyle name="Migliaia 44 5 6" xfId="40106" xr:uid="{00000000-0005-0000-0000-000046810000}"/>
    <cellStyle name="Migliaia 44 5 7" xfId="40592" xr:uid="{00000000-0005-0000-0000-000047810000}"/>
    <cellStyle name="Migliaia 44 6" xfId="1964" xr:uid="{00000000-0005-0000-0000-000048810000}"/>
    <cellStyle name="Migliaia 44 6 2" xfId="12231" xr:uid="{00000000-0005-0000-0000-000049810000}"/>
    <cellStyle name="Migliaia 44 6 3" xfId="21954" xr:uid="{00000000-0005-0000-0000-00004A810000}"/>
    <cellStyle name="Migliaia 44 6 4" xfId="40107" xr:uid="{00000000-0005-0000-0000-00004B810000}"/>
    <cellStyle name="Migliaia 44 6 5" xfId="40593" xr:uid="{00000000-0005-0000-0000-00004C810000}"/>
    <cellStyle name="Migliaia 44 7" xfId="2464" xr:uid="{00000000-0005-0000-0000-00004D810000}"/>
    <cellStyle name="Migliaia 44 7 2" xfId="30691" xr:uid="{00000000-0005-0000-0000-00004E810000}"/>
    <cellStyle name="Migliaia 44 8" xfId="19987" xr:uid="{00000000-0005-0000-0000-00004F810000}"/>
    <cellStyle name="Migliaia 44 8 2" xfId="37821" xr:uid="{00000000-0005-0000-0000-000050810000}"/>
    <cellStyle name="Migliaia 44 9" xfId="4345" xr:uid="{00000000-0005-0000-0000-000051810000}"/>
    <cellStyle name="Migliaia 44 9 2" xfId="23686" xr:uid="{00000000-0005-0000-0000-000052810000}"/>
    <cellStyle name="Migliaia 45" xfId="606" xr:uid="{00000000-0005-0000-0000-000053810000}"/>
    <cellStyle name="Migliaia 45 10" xfId="21955" xr:uid="{00000000-0005-0000-0000-000054810000}"/>
    <cellStyle name="Migliaia 45 11" xfId="38784" xr:uid="{00000000-0005-0000-0000-000055810000}"/>
    <cellStyle name="Migliaia 45 12" xfId="39594" xr:uid="{00000000-0005-0000-0000-000056810000}"/>
    <cellStyle name="Migliaia 45 13" xfId="40108" xr:uid="{00000000-0005-0000-0000-000057810000}"/>
    <cellStyle name="Migliaia 45 14" xfId="40594" xr:uid="{00000000-0005-0000-0000-000058810000}"/>
    <cellStyle name="Migliaia 45 2" xfId="607" xr:uid="{00000000-0005-0000-0000-000059810000}"/>
    <cellStyle name="Migliaia 45 2 10" xfId="40109" xr:uid="{00000000-0005-0000-0000-00005A810000}"/>
    <cellStyle name="Migliaia 45 2 11" xfId="40595" xr:uid="{00000000-0005-0000-0000-00005B810000}"/>
    <cellStyle name="Migliaia 45 2 2" xfId="1965" xr:uid="{00000000-0005-0000-0000-00005C810000}"/>
    <cellStyle name="Migliaia 45 2 2 2" xfId="12878" xr:uid="{00000000-0005-0000-0000-00005D810000}"/>
    <cellStyle name="Migliaia 45 2 2 2 2" xfId="30839" xr:uid="{00000000-0005-0000-0000-00005E810000}"/>
    <cellStyle name="Migliaia 45 2 2 3" xfId="20947" xr:uid="{00000000-0005-0000-0000-00005F810000}"/>
    <cellStyle name="Migliaia 45 2 2 3 2" xfId="38264" xr:uid="{00000000-0005-0000-0000-000060810000}"/>
    <cellStyle name="Migliaia 45 2 2 4" xfId="23837" xr:uid="{00000000-0005-0000-0000-000061810000}"/>
    <cellStyle name="Migliaia 45 2 2 5" xfId="39219" xr:uid="{00000000-0005-0000-0000-000062810000}"/>
    <cellStyle name="Migliaia 45 2 2 6" xfId="39753" xr:uid="{00000000-0005-0000-0000-000063810000}"/>
    <cellStyle name="Migliaia 45 2 3" xfId="12238" xr:uid="{00000000-0005-0000-0000-000064810000}"/>
    <cellStyle name="Migliaia 45 2 4" xfId="12743" xr:uid="{00000000-0005-0000-0000-000065810000}"/>
    <cellStyle name="Migliaia 45 2 4 2" xfId="30696" xr:uid="{00000000-0005-0000-0000-000066810000}"/>
    <cellStyle name="Migliaia 45 2 5" xfId="19995" xr:uid="{00000000-0005-0000-0000-000067810000}"/>
    <cellStyle name="Migliaia 45 2 5 2" xfId="37830" xr:uid="{00000000-0005-0000-0000-000068810000}"/>
    <cellStyle name="Migliaia 45 2 6" xfId="4350" xr:uid="{00000000-0005-0000-0000-000069810000}"/>
    <cellStyle name="Migliaia 45 2 6 2" xfId="23691" xr:uid="{00000000-0005-0000-0000-00006A810000}"/>
    <cellStyle name="Migliaia 45 2 7" xfId="21956" xr:uid="{00000000-0005-0000-0000-00006B810000}"/>
    <cellStyle name="Migliaia 45 2 8" xfId="38785" xr:uid="{00000000-0005-0000-0000-00006C810000}"/>
    <cellStyle name="Migliaia 45 2 9" xfId="39595" xr:uid="{00000000-0005-0000-0000-00006D810000}"/>
    <cellStyle name="Migliaia 45 3" xfId="608" xr:uid="{00000000-0005-0000-0000-00006E810000}"/>
    <cellStyle name="Migliaia 45 3 10" xfId="40110" xr:uid="{00000000-0005-0000-0000-00006F810000}"/>
    <cellStyle name="Migliaia 45 3 11" xfId="40596" xr:uid="{00000000-0005-0000-0000-000070810000}"/>
    <cellStyle name="Migliaia 45 3 2" xfId="609" xr:uid="{00000000-0005-0000-0000-000071810000}"/>
    <cellStyle name="Migliaia 45 3 2 10" xfId="40597" xr:uid="{00000000-0005-0000-0000-000072810000}"/>
    <cellStyle name="Migliaia 45 3 2 2" xfId="12240" xr:uid="{00000000-0005-0000-0000-000073810000}"/>
    <cellStyle name="Migliaia 45 3 2 3" xfId="12745" xr:uid="{00000000-0005-0000-0000-000074810000}"/>
    <cellStyle name="Migliaia 45 3 2 3 2" xfId="30698" xr:uid="{00000000-0005-0000-0000-000075810000}"/>
    <cellStyle name="Migliaia 45 3 2 4" xfId="19997" xr:uid="{00000000-0005-0000-0000-000076810000}"/>
    <cellStyle name="Migliaia 45 3 2 4 2" xfId="37832" xr:uid="{00000000-0005-0000-0000-000077810000}"/>
    <cellStyle name="Migliaia 45 3 2 5" xfId="4352" xr:uid="{00000000-0005-0000-0000-000078810000}"/>
    <cellStyle name="Migliaia 45 3 2 5 2" xfId="23693" xr:uid="{00000000-0005-0000-0000-000079810000}"/>
    <cellStyle name="Migliaia 45 3 2 6" xfId="21958" xr:uid="{00000000-0005-0000-0000-00007A810000}"/>
    <cellStyle name="Migliaia 45 3 2 7" xfId="38787" xr:uid="{00000000-0005-0000-0000-00007B810000}"/>
    <cellStyle name="Migliaia 45 3 2 8" xfId="39597" xr:uid="{00000000-0005-0000-0000-00007C810000}"/>
    <cellStyle name="Migliaia 45 3 2 9" xfId="40111" xr:uid="{00000000-0005-0000-0000-00007D810000}"/>
    <cellStyle name="Migliaia 45 3 3" xfId="12239" xr:uid="{00000000-0005-0000-0000-00007E810000}"/>
    <cellStyle name="Migliaia 45 3 3 2" xfId="20949" xr:uid="{00000000-0005-0000-0000-00007F810000}"/>
    <cellStyle name="Migliaia 45 3 3 2 2" xfId="38266" xr:uid="{00000000-0005-0000-0000-000080810000}"/>
    <cellStyle name="Migliaia 45 3 3 2 3" xfId="39221" xr:uid="{00000000-0005-0000-0000-000081810000}"/>
    <cellStyle name="Migliaia 45 3 3 3" xfId="19998" xr:uid="{00000000-0005-0000-0000-000082810000}"/>
    <cellStyle name="Migliaia 45 3 3 3 2" xfId="37833" xr:uid="{00000000-0005-0000-0000-000083810000}"/>
    <cellStyle name="Migliaia 45 3 3 4" xfId="38788" xr:uid="{00000000-0005-0000-0000-000084810000}"/>
    <cellStyle name="Migliaia 45 3 4" xfId="12744" xr:uid="{00000000-0005-0000-0000-000085810000}"/>
    <cellStyle name="Migliaia 45 3 4 2" xfId="20948" xr:uid="{00000000-0005-0000-0000-000086810000}"/>
    <cellStyle name="Migliaia 45 3 4 2 2" xfId="38265" xr:uid="{00000000-0005-0000-0000-000087810000}"/>
    <cellStyle name="Migliaia 45 3 4 3" xfId="30697" xr:uid="{00000000-0005-0000-0000-000088810000}"/>
    <cellStyle name="Migliaia 45 3 4 4" xfId="39220" xr:uid="{00000000-0005-0000-0000-000089810000}"/>
    <cellStyle name="Migliaia 45 3 5" xfId="19996" xr:uid="{00000000-0005-0000-0000-00008A810000}"/>
    <cellStyle name="Migliaia 45 3 5 2" xfId="37831" xr:uid="{00000000-0005-0000-0000-00008B810000}"/>
    <cellStyle name="Migliaia 45 3 6" xfId="4351" xr:uid="{00000000-0005-0000-0000-00008C810000}"/>
    <cellStyle name="Migliaia 45 3 6 2" xfId="23692" xr:uid="{00000000-0005-0000-0000-00008D810000}"/>
    <cellStyle name="Migliaia 45 3 7" xfId="21957" xr:uid="{00000000-0005-0000-0000-00008E810000}"/>
    <cellStyle name="Migliaia 45 3 8" xfId="38786" xr:uid="{00000000-0005-0000-0000-00008F810000}"/>
    <cellStyle name="Migliaia 45 3 9" xfId="39596" xr:uid="{00000000-0005-0000-0000-000090810000}"/>
    <cellStyle name="Migliaia 45 4" xfId="610" xr:uid="{00000000-0005-0000-0000-000091810000}"/>
    <cellStyle name="Migliaia 45 4 10" xfId="2698" xr:uid="{00000000-0005-0000-0000-000092810000}"/>
    <cellStyle name="Migliaia 45 4 2" xfId="1966" xr:uid="{00000000-0005-0000-0000-000093810000}"/>
    <cellStyle name="Migliaia 45 4 2 2" xfId="20951" xr:uid="{00000000-0005-0000-0000-000094810000}"/>
    <cellStyle name="Migliaia 45 4 2 2 2" xfId="38268" xr:uid="{00000000-0005-0000-0000-000095810000}"/>
    <cellStyle name="Migliaia 45 4 2 2 3" xfId="39223" xr:uid="{00000000-0005-0000-0000-000096810000}"/>
    <cellStyle name="Migliaia 45 4 2 3" xfId="37835" xr:uid="{00000000-0005-0000-0000-000097810000}"/>
    <cellStyle name="Migliaia 45 4 2 4" xfId="38790" xr:uid="{00000000-0005-0000-0000-000098810000}"/>
    <cellStyle name="Migliaia 45 4 3" xfId="20950" xr:uid="{00000000-0005-0000-0000-000099810000}"/>
    <cellStyle name="Migliaia 45 4 3 2" xfId="38267" xr:uid="{00000000-0005-0000-0000-00009A810000}"/>
    <cellStyle name="Migliaia 45 4 3 3" xfId="39222" xr:uid="{00000000-0005-0000-0000-00009B810000}"/>
    <cellStyle name="Migliaia 45 4 4" xfId="19999" xr:uid="{00000000-0005-0000-0000-00009C810000}"/>
    <cellStyle name="Migliaia 45 4 4 2" xfId="37834" xr:uid="{00000000-0005-0000-0000-00009D810000}"/>
    <cellStyle name="Migliaia 45 4 5" xfId="12241" xr:uid="{00000000-0005-0000-0000-00009E810000}"/>
    <cellStyle name="Migliaia 45 4 6" xfId="21959" xr:uid="{00000000-0005-0000-0000-00009F810000}"/>
    <cellStyle name="Migliaia 45 4 7" xfId="38789" xr:uid="{00000000-0005-0000-0000-0000A0810000}"/>
    <cellStyle name="Migliaia 45 4 8" xfId="40112" xr:uid="{00000000-0005-0000-0000-0000A1810000}"/>
    <cellStyle name="Migliaia 45 4 9" xfId="40598" xr:uid="{00000000-0005-0000-0000-0000A2810000}"/>
    <cellStyle name="Migliaia 45 5" xfId="611" xr:uid="{00000000-0005-0000-0000-0000A3810000}"/>
    <cellStyle name="Migliaia 45 5 2" xfId="20000" xr:uid="{00000000-0005-0000-0000-0000A4810000}"/>
    <cellStyle name="Migliaia 45 5 2 2" xfId="37836" xr:uid="{00000000-0005-0000-0000-0000A5810000}"/>
    <cellStyle name="Migliaia 45 5 3" xfId="12242" xr:uid="{00000000-0005-0000-0000-0000A6810000}"/>
    <cellStyle name="Migliaia 45 5 4" xfId="21960" xr:uid="{00000000-0005-0000-0000-0000A7810000}"/>
    <cellStyle name="Migliaia 45 5 5" xfId="38791" xr:uid="{00000000-0005-0000-0000-0000A8810000}"/>
    <cellStyle name="Migliaia 45 5 6" xfId="40113" xr:uid="{00000000-0005-0000-0000-0000A9810000}"/>
    <cellStyle name="Migliaia 45 5 7" xfId="40599" xr:uid="{00000000-0005-0000-0000-0000AA810000}"/>
    <cellStyle name="Migliaia 45 6" xfId="1967" xr:uid="{00000000-0005-0000-0000-0000AB810000}"/>
    <cellStyle name="Migliaia 45 6 2" xfId="12237" xr:uid="{00000000-0005-0000-0000-0000AC810000}"/>
    <cellStyle name="Migliaia 45 6 3" xfId="21961" xr:uid="{00000000-0005-0000-0000-0000AD810000}"/>
    <cellStyle name="Migliaia 45 6 4" xfId="40114" xr:uid="{00000000-0005-0000-0000-0000AE810000}"/>
    <cellStyle name="Migliaia 45 6 5" xfId="40600" xr:uid="{00000000-0005-0000-0000-0000AF810000}"/>
    <cellStyle name="Migliaia 45 7" xfId="2465" xr:uid="{00000000-0005-0000-0000-0000B0810000}"/>
    <cellStyle name="Migliaia 45 7 2" xfId="30695" xr:uid="{00000000-0005-0000-0000-0000B1810000}"/>
    <cellStyle name="Migliaia 45 8" xfId="19994" xr:uid="{00000000-0005-0000-0000-0000B2810000}"/>
    <cellStyle name="Migliaia 45 8 2" xfId="37829" xr:uid="{00000000-0005-0000-0000-0000B3810000}"/>
    <cellStyle name="Migliaia 45 9" xfId="4349" xr:uid="{00000000-0005-0000-0000-0000B4810000}"/>
    <cellStyle name="Migliaia 45 9 2" xfId="23690" xr:uid="{00000000-0005-0000-0000-0000B5810000}"/>
    <cellStyle name="Migliaia 46" xfId="612" xr:uid="{00000000-0005-0000-0000-0000B6810000}"/>
    <cellStyle name="Migliaia 46 10" xfId="21962" xr:uid="{00000000-0005-0000-0000-0000B7810000}"/>
    <cellStyle name="Migliaia 46 11" xfId="38792" xr:uid="{00000000-0005-0000-0000-0000B8810000}"/>
    <cellStyle name="Migliaia 46 12" xfId="39598" xr:uid="{00000000-0005-0000-0000-0000B9810000}"/>
    <cellStyle name="Migliaia 46 13" xfId="40115" xr:uid="{00000000-0005-0000-0000-0000BA810000}"/>
    <cellStyle name="Migliaia 46 14" xfId="40601" xr:uid="{00000000-0005-0000-0000-0000BB810000}"/>
    <cellStyle name="Migliaia 46 2" xfId="613" xr:uid="{00000000-0005-0000-0000-0000BC810000}"/>
    <cellStyle name="Migliaia 46 2 10" xfId="40116" xr:uid="{00000000-0005-0000-0000-0000BD810000}"/>
    <cellStyle name="Migliaia 46 2 11" xfId="40602" xr:uid="{00000000-0005-0000-0000-0000BE810000}"/>
    <cellStyle name="Migliaia 46 2 2" xfId="1968" xr:uid="{00000000-0005-0000-0000-0000BF810000}"/>
    <cellStyle name="Migliaia 46 2 2 2" xfId="12879" xr:uid="{00000000-0005-0000-0000-0000C0810000}"/>
    <cellStyle name="Migliaia 46 2 2 2 2" xfId="30840" xr:uid="{00000000-0005-0000-0000-0000C1810000}"/>
    <cellStyle name="Migliaia 46 2 2 3" xfId="20952" xr:uid="{00000000-0005-0000-0000-0000C2810000}"/>
    <cellStyle name="Migliaia 46 2 2 3 2" xfId="38269" xr:uid="{00000000-0005-0000-0000-0000C3810000}"/>
    <cellStyle name="Migliaia 46 2 2 4" xfId="23838" xr:uid="{00000000-0005-0000-0000-0000C4810000}"/>
    <cellStyle name="Migliaia 46 2 2 5" xfId="39224" xr:uid="{00000000-0005-0000-0000-0000C5810000}"/>
    <cellStyle name="Migliaia 46 2 2 6" xfId="39754" xr:uid="{00000000-0005-0000-0000-0000C6810000}"/>
    <cellStyle name="Migliaia 46 2 3" xfId="12244" xr:uid="{00000000-0005-0000-0000-0000C7810000}"/>
    <cellStyle name="Migliaia 46 2 4" xfId="12746" xr:uid="{00000000-0005-0000-0000-0000C8810000}"/>
    <cellStyle name="Migliaia 46 2 4 2" xfId="30700" xr:uid="{00000000-0005-0000-0000-0000C9810000}"/>
    <cellStyle name="Migliaia 46 2 5" xfId="20002" xr:uid="{00000000-0005-0000-0000-0000CA810000}"/>
    <cellStyle name="Migliaia 46 2 5 2" xfId="37838" xr:uid="{00000000-0005-0000-0000-0000CB810000}"/>
    <cellStyle name="Migliaia 46 2 6" xfId="4354" xr:uid="{00000000-0005-0000-0000-0000CC810000}"/>
    <cellStyle name="Migliaia 46 2 6 2" xfId="23695" xr:uid="{00000000-0005-0000-0000-0000CD810000}"/>
    <cellStyle name="Migliaia 46 2 7" xfId="21963" xr:uid="{00000000-0005-0000-0000-0000CE810000}"/>
    <cellStyle name="Migliaia 46 2 8" xfId="38793" xr:uid="{00000000-0005-0000-0000-0000CF810000}"/>
    <cellStyle name="Migliaia 46 2 9" xfId="39599" xr:uid="{00000000-0005-0000-0000-0000D0810000}"/>
    <cellStyle name="Migliaia 46 3" xfId="614" xr:uid="{00000000-0005-0000-0000-0000D1810000}"/>
    <cellStyle name="Migliaia 46 3 10" xfId="40117" xr:uid="{00000000-0005-0000-0000-0000D2810000}"/>
    <cellStyle name="Migliaia 46 3 11" xfId="40603" xr:uid="{00000000-0005-0000-0000-0000D3810000}"/>
    <cellStyle name="Migliaia 46 3 2" xfId="615" xr:uid="{00000000-0005-0000-0000-0000D4810000}"/>
    <cellStyle name="Migliaia 46 3 2 10" xfId="40604" xr:uid="{00000000-0005-0000-0000-0000D5810000}"/>
    <cellStyle name="Migliaia 46 3 2 2" xfId="12246" xr:uid="{00000000-0005-0000-0000-0000D6810000}"/>
    <cellStyle name="Migliaia 46 3 2 3" xfId="12748" xr:uid="{00000000-0005-0000-0000-0000D7810000}"/>
    <cellStyle name="Migliaia 46 3 2 3 2" xfId="30702" xr:uid="{00000000-0005-0000-0000-0000D8810000}"/>
    <cellStyle name="Migliaia 46 3 2 4" xfId="20004" xr:uid="{00000000-0005-0000-0000-0000D9810000}"/>
    <cellStyle name="Migliaia 46 3 2 4 2" xfId="37840" xr:uid="{00000000-0005-0000-0000-0000DA810000}"/>
    <cellStyle name="Migliaia 46 3 2 5" xfId="4356" xr:uid="{00000000-0005-0000-0000-0000DB810000}"/>
    <cellStyle name="Migliaia 46 3 2 5 2" xfId="23697" xr:uid="{00000000-0005-0000-0000-0000DC810000}"/>
    <cellStyle name="Migliaia 46 3 2 6" xfId="21965" xr:uid="{00000000-0005-0000-0000-0000DD810000}"/>
    <cellStyle name="Migliaia 46 3 2 7" xfId="38795" xr:uid="{00000000-0005-0000-0000-0000DE810000}"/>
    <cellStyle name="Migliaia 46 3 2 8" xfId="39601" xr:uid="{00000000-0005-0000-0000-0000DF810000}"/>
    <cellStyle name="Migliaia 46 3 2 9" xfId="40118" xr:uid="{00000000-0005-0000-0000-0000E0810000}"/>
    <cellStyle name="Migliaia 46 3 3" xfId="12245" xr:uid="{00000000-0005-0000-0000-0000E1810000}"/>
    <cellStyle name="Migliaia 46 3 3 2" xfId="20954" xr:uid="{00000000-0005-0000-0000-0000E2810000}"/>
    <cellStyle name="Migliaia 46 3 3 2 2" xfId="38271" xr:uid="{00000000-0005-0000-0000-0000E3810000}"/>
    <cellStyle name="Migliaia 46 3 3 2 3" xfId="39226" xr:uid="{00000000-0005-0000-0000-0000E4810000}"/>
    <cellStyle name="Migliaia 46 3 3 3" xfId="20005" xr:uid="{00000000-0005-0000-0000-0000E5810000}"/>
    <cellStyle name="Migliaia 46 3 3 3 2" xfId="37841" xr:uid="{00000000-0005-0000-0000-0000E6810000}"/>
    <cellStyle name="Migliaia 46 3 3 4" xfId="38796" xr:uid="{00000000-0005-0000-0000-0000E7810000}"/>
    <cellStyle name="Migliaia 46 3 4" xfId="12747" xr:uid="{00000000-0005-0000-0000-0000E8810000}"/>
    <cellStyle name="Migliaia 46 3 4 2" xfId="20953" xr:uid="{00000000-0005-0000-0000-0000E9810000}"/>
    <cellStyle name="Migliaia 46 3 4 2 2" xfId="38270" xr:uid="{00000000-0005-0000-0000-0000EA810000}"/>
    <cellStyle name="Migliaia 46 3 4 3" xfId="30701" xr:uid="{00000000-0005-0000-0000-0000EB810000}"/>
    <cellStyle name="Migliaia 46 3 4 4" xfId="39225" xr:uid="{00000000-0005-0000-0000-0000EC810000}"/>
    <cellStyle name="Migliaia 46 3 5" xfId="20003" xr:uid="{00000000-0005-0000-0000-0000ED810000}"/>
    <cellStyle name="Migliaia 46 3 5 2" xfId="37839" xr:uid="{00000000-0005-0000-0000-0000EE810000}"/>
    <cellStyle name="Migliaia 46 3 6" xfId="4355" xr:uid="{00000000-0005-0000-0000-0000EF810000}"/>
    <cellStyle name="Migliaia 46 3 6 2" xfId="23696" xr:uid="{00000000-0005-0000-0000-0000F0810000}"/>
    <cellStyle name="Migliaia 46 3 7" xfId="21964" xr:uid="{00000000-0005-0000-0000-0000F1810000}"/>
    <cellStyle name="Migliaia 46 3 8" xfId="38794" xr:uid="{00000000-0005-0000-0000-0000F2810000}"/>
    <cellStyle name="Migliaia 46 3 9" xfId="39600" xr:uid="{00000000-0005-0000-0000-0000F3810000}"/>
    <cellStyle name="Migliaia 46 4" xfId="616" xr:uid="{00000000-0005-0000-0000-0000F4810000}"/>
    <cellStyle name="Migliaia 46 4 10" xfId="2699" xr:uid="{00000000-0005-0000-0000-0000F5810000}"/>
    <cellStyle name="Migliaia 46 4 2" xfId="1969" xr:uid="{00000000-0005-0000-0000-0000F6810000}"/>
    <cellStyle name="Migliaia 46 4 2 2" xfId="20956" xr:uid="{00000000-0005-0000-0000-0000F7810000}"/>
    <cellStyle name="Migliaia 46 4 2 2 2" xfId="38273" xr:uid="{00000000-0005-0000-0000-0000F8810000}"/>
    <cellStyle name="Migliaia 46 4 2 2 3" xfId="39228" xr:uid="{00000000-0005-0000-0000-0000F9810000}"/>
    <cellStyle name="Migliaia 46 4 2 3" xfId="37843" xr:uid="{00000000-0005-0000-0000-0000FA810000}"/>
    <cellStyle name="Migliaia 46 4 2 4" xfId="38798" xr:uid="{00000000-0005-0000-0000-0000FB810000}"/>
    <cellStyle name="Migliaia 46 4 3" xfId="20955" xr:uid="{00000000-0005-0000-0000-0000FC810000}"/>
    <cellStyle name="Migliaia 46 4 3 2" xfId="38272" xr:uid="{00000000-0005-0000-0000-0000FD810000}"/>
    <cellStyle name="Migliaia 46 4 3 3" xfId="39227" xr:uid="{00000000-0005-0000-0000-0000FE810000}"/>
    <cellStyle name="Migliaia 46 4 4" xfId="20006" xr:uid="{00000000-0005-0000-0000-0000FF810000}"/>
    <cellStyle name="Migliaia 46 4 4 2" xfId="37842" xr:uid="{00000000-0005-0000-0000-000000820000}"/>
    <cellStyle name="Migliaia 46 4 5" xfId="12247" xr:uid="{00000000-0005-0000-0000-000001820000}"/>
    <cellStyle name="Migliaia 46 4 6" xfId="21966" xr:uid="{00000000-0005-0000-0000-000002820000}"/>
    <cellStyle name="Migliaia 46 4 7" xfId="38797" xr:uid="{00000000-0005-0000-0000-000003820000}"/>
    <cellStyle name="Migliaia 46 4 8" xfId="40119" xr:uid="{00000000-0005-0000-0000-000004820000}"/>
    <cellStyle name="Migliaia 46 4 9" xfId="40605" xr:uid="{00000000-0005-0000-0000-000005820000}"/>
    <cellStyle name="Migliaia 46 5" xfId="617" xr:uid="{00000000-0005-0000-0000-000006820000}"/>
    <cellStyle name="Migliaia 46 5 2" xfId="20007" xr:uid="{00000000-0005-0000-0000-000007820000}"/>
    <cellStyle name="Migliaia 46 5 2 2" xfId="37844" xr:uid="{00000000-0005-0000-0000-000008820000}"/>
    <cellStyle name="Migliaia 46 5 3" xfId="12248" xr:uid="{00000000-0005-0000-0000-000009820000}"/>
    <cellStyle name="Migliaia 46 5 4" xfId="21967" xr:uid="{00000000-0005-0000-0000-00000A820000}"/>
    <cellStyle name="Migliaia 46 5 5" xfId="38799" xr:uid="{00000000-0005-0000-0000-00000B820000}"/>
    <cellStyle name="Migliaia 46 5 6" xfId="40120" xr:uid="{00000000-0005-0000-0000-00000C820000}"/>
    <cellStyle name="Migliaia 46 5 7" xfId="40606" xr:uid="{00000000-0005-0000-0000-00000D820000}"/>
    <cellStyle name="Migliaia 46 6" xfId="1970" xr:uid="{00000000-0005-0000-0000-00000E820000}"/>
    <cellStyle name="Migliaia 46 6 2" xfId="12243" xr:uid="{00000000-0005-0000-0000-00000F820000}"/>
    <cellStyle name="Migliaia 46 6 3" xfId="21968" xr:uid="{00000000-0005-0000-0000-000010820000}"/>
    <cellStyle name="Migliaia 46 6 4" xfId="40121" xr:uid="{00000000-0005-0000-0000-000011820000}"/>
    <cellStyle name="Migliaia 46 6 5" xfId="40607" xr:uid="{00000000-0005-0000-0000-000012820000}"/>
    <cellStyle name="Migliaia 46 7" xfId="2466" xr:uid="{00000000-0005-0000-0000-000013820000}"/>
    <cellStyle name="Migliaia 46 7 2" xfId="30699" xr:uid="{00000000-0005-0000-0000-000014820000}"/>
    <cellStyle name="Migliaia 46 8" xfId="20001" xr:uid="{00000000-0005-0000-0000-000015820000}"/>
    <cellStyle name="Migliaia 46 8 2" xfId="37837" xr:uid="{00000000-0005-0000-0000-000016820000}"/>
    <cellStyle name="Migliaia 46 9" xfId="4353" xr:uid="{00000000-0005-0000-0000-000017820000}"/>
    <cellStyle name="Migliaia 46 9 2" xfId="23694" xr:uid="{00000000-0005-0000-0000-000018820000}"/>
    <cellStyle name="Migliaia 47" xfId="618" xr:uid="{00000000-0005-0000-0000-000019820000}"/>
    <cellStyle name="Migliaia 47 10" xfId="21969" xr:uid="{00000000-0005-0000-0000-00001A820000}"/>
    <cellStyle name="Migliaia 47 11" xfId="38800" xr:uid="{00000000-0005-0000-0000-00001B820000}"/>
    <cellStyle name="Migliaia 47 12" xfId="39602" xr:uid="{00000000-0005-0000-0000-00001C820000}"/>
    <cellStyle name="Migliaia 47 13" xfId="40122" xr:uid="{00000000-0005-0000-0000-00001D820000}"/>
    <cellStyle name="Migliaia 47 14" xfId="40608" xr:uid="{00000000-0005-0000-0000-00001E820000}"/>
    <cellStyle name="Migliaia 47 2" xfId="619" xr:uid="{00000000-0005-0000-0000-00001F820000}"/>
    <cellStyle name="Migliaia 47 2 10" xfId="40123" xr:uid="{00000000-0005-0000-0000-000020820000}"/>
    <cellStyle name="Migliaia 47 2 11" xfId="40609" xr:uid="{00000000-0005-0000-0000-000021820000}"/>
    <cellStyle name="Migliaia 47 2 2" xfId="1971" xr:uid="{00000000-0005-0000-0000-000022820000}"/>
    <cellStyle name="Migliaia 47 2 2 2" xfId="12880" xr:uid="{00000000-0005-0000-0000-000023820000}"/>
    <cellStyle name="Migliaia 47 2 2 2 2" xfId="30841" xr:uid="{00000000-0005-0000-0000-000024820000}"/>
    <cellStyle name="Migliaia 47 2 2 3" xfId="20957" xr:uid="{00000000-0005-0000-0000-000025820000}"/>
    <cellStyle name="Migliaia 47 2 2 3 2" xfId="38274" xr:uid="{00000000-0005-0000-0000-000026820000}"/>
    <cellStyle name="Migliaia 47 2 2 4" xfId="23839" xr:uid="{00000000-0005-0000-0000-000027820000}"/>
    <cellStyle name="Migliaia 47 2 2 5" xfId="39229" xr:uid="{00000000-0005-0000-0000-000028820000}"/>
    <cellStyle name="Migliaia 47 2 2 6" xfId="39755" xr:uid="{00000000-0005-0000-0000-000029820000}"/>
    <cellStyle name="Migliaia 47 2 3" xfId="12250" xr:uid="{00000000-0005-0000-0000-00002A820000}"/>
    <cellStyle name="Migliaia 47 2 4" xfId="12749" xr:uid="{00000000-0005-0000-0000-00002B820000}"/>
    <cellStyle name="Migliaia 47 2 4 2" xfId="30704" xr:uid="{00000000-0005-0000-0000-00002C820000}"/>
    <cellStyle name="Migliaia 47 2 5" xfId="20009" xr:uid="{00000000-0005-0000-0000-00002D820000}"/>
    <cellStyle name="Migliaia 47 2 5 2" xfId="37846" xr:uid="{00000000-0005-0000-0000-00002E820000}"/>
    <cellStyle name="Migliaia 47 2 6" xfId="4358" xr:uid="{00000000-0005-0000-0000-00002F820000}"/>
    <cellStyle name="Migliaia 47 2 6 2" xfId="23699" xr:uid="{00000000-0005-0000-0000-000030820000}"/>
    <cellStyle name="Migliaia 47 2 7" xfId="21970" xr:uid="{00000000-0005-0000-0000-000031820000}"/>
    <cellStyle name="Migliaia 47 2 8" xfId="38801" xr:uid="{00000000-0005-0000-0000-000032820000}"/>
    <cellStyle name="Migliaia 47 2 9" xfId="39603" xr:uid="{00000000-0005-0000-0000-000033820000}"/>
    <cellStyle name="Migliaia 47 3" xfId="620" xr:uid="{00000000-0005-0000-0000-000034820000}"/>
    <cellStyle name="Migliaia 47 3 10" xfId="40124" xr:uid="{00000000-0005-0000-0000-000035820000}"/>
    <cellStyle name="Migliaia 47 3 11" xfId="40610" xr:uid="{00000000-0005-0000-0000-000036820000}"/>
    <cellStyle name="Migliaia 47 3 2" xfId="621" xr:uid="{00000000-0005-0000-0000-000037820000}"/>
    <cellStyle name="Migliaia 47 3 2 10" xfId="40611" xr:uid="{00000000-0005-0000-0000-000038820000}"/>
    <cellStyle name="Migliaia 47 3 2 2" xfId="12252" xr:uid="{00000000-0005-0000-0000-000039820000}"/>
    <cellStyle name="Migliaia 47 3 2 3" xfId="12751" xr:uid="{00000000-0005-0000-0000-00003A820000}"/>
    <cellStyle name="Migliaia 47 3 2 3 2" xfId="30706" xr:uid="{00000000-0005-0000-0000-00003B820000}"/>
    <cellStyle name="Migliaia 47 3 2 4" xfId="20011" xr:uid="{00000000-0005-0000-0000-00003C820000}"/>
    <cellStyle name="Migliaia 47 3 2 4 2" xfId="37848" xr:uid="{00000000-0005-0000-0000-00003D820000}"/>
    <cellStyle name="Migliaia 47 3 2 5" xfId="4360" xr:uid="{00000000-0005-0000-0000-00003E820000}"/>
    <cellStyle name="Migliaia 47 3 2 5 2" xfId="23701" xr:uid="{00000000-0005-0000-0000-00003F820000}"/>
    <cellStyle name="Migliaia 47 3 2 6" xfId="21972" xr:uid="{00000000-0005-0000-0000-000040820000}"/>
    <cellStyle name="Migliaia 47 3 2 7" xfId="38803" xr:uid="{00000000-0005-0000-0000-000041820000}"/>
    <cellStyle name="Migliaia 47 3 2 8" xfId="39605" xr:uid="{00000000-0005-0000-0000-000042820000}"/>
    <cellStyle name="Migliaia 47 3 2 9" xfId="40125" xr:uid="{00000000-0005-0000-0000-000043820000}"/>
    <cellStyle name="Migliaia 47 3 3" xfId="12251" xr:uid="{00000000-0005-0000-0000-000044820000}"/>
    <cellStyle name="Migliaia 47 3 3 2" xfId="20959" xr:uid="{00000000-0005-0000-0000-000045820000}"/>
    <cellStyle name="Migliaia 47 3 3 2 2" xfId="38276" xr:uid="{00000000-0005-0000-0000-000046820000}"/>
    <cellStyle name="Migliaia 47 3 3 2 3" xfId="39231" xr:uid="{00000000-0005-0000-0000-000047820000}"/>
    <cellStyle name="Migliaia 47 3 3 3" xfId="20012" xr:uid="{00000000-0005-0000-0000-000048820000}"/>
    <cellStyle name="Migliaia 47 3 3 3 2" xfId="37849" xr:uid="{00000000-0005-0000-0000-000049820000}"/>
    <cellStyle name="Migliaia 47 3 3 4" xfId="38804" xr:uid="{00000000-0005-0000-0000-00004A820000}"/>
    <cellStyle name="Migliaia 47 3 4" xfId="12750" xr:uid="{00000000-0005-0000-0000-00004B820000}"/>
    <cellStyle name="Migliaia 47 3 4 2" xfId="20958" xr:uid="{00000000-0005-0000-0000-00004C820000}"/>
    <cellStyle name="Migliaia 47 3 4 2 2" xfId="38275" xr:uid="{00000000-0005-0000-0000-00004D820000}"/>
    <cellStyle name="Migliaia 47 3 4 3" xfId="30705" xr:uid="{00000000-0005-0000-0000-00004E820000}"/>
    <cellStyle name="Migliaia 47 3 4 4" xfId="39230" xr:uid="{00000000-0005-0000-0000-00004F820000}"/>
    <cellStyle name="Migliaia 47 3 5" xfId="20010" xr:uid="{00000000-0005-0000-0000-000050820000}"/>
    <cellStyle name="Migliaia 47 3 5 2" xfId="37847" xr:uid="{00000000-0005-0000-0000-000051820000}"/>
    <cellStyle name="Migliaia 47 3 6" xfId="4359" xr:uid="{00000000-0005-0000-0000-000052820000}"/>
    <cellStyle name="Migliaia 47 3 6 2" xfId="23700" xr:uid="{00000000-0005-0000-0000-000053820000}"/>
    <cellStyle name="Migliaia 47 3 7" xfId="21971" xr:uid="{00000000-0005-0000-0000-000054820000}"/>
    <cellStyle name="Migliaia 47 3 8" xfId="38802" xr:uid="{00000000-0005-0000-0000-000055820000}"/>
    <cellStyle name="Migliaia 47 3 9" xfId="39604" xr:uid="{00000000-0005-0000-0000-000056820000}"/>
    <cellStyle name="Migliaia 47 4" xfId="622" xr:uid="{00000000-0005-0000-0000-000057820000}"/>
    <cellStyle name="Migliaia 47 4 10" xfId="2700" xr:uid="{00000000-0005-0000-0000-000058820000}"/>
    <cellStyle name="Migliaia 47 4 2" xfId="1972" xr:uid="{00000000-0005-0000-0000-000059820000}"/>
    <cellStyle name="Migliaia 47 4 2 2" xfId="20961" xr:uid="{00000000-0005-0000-0000-00005A820000}"/>
    <cellStyle name="Migliaia 47 4 2 2 2" xfId="38278" xr:uid="{00000000-0005-0000-0000-00005B820000}"/>
    <cellStyle name="Migliaia 47 4 2 2 3" xfId="39233" xr:uid="{00000000-0005-0000-0000-00005C820000}"/>
    <cellStyle name="Migliaia 47 4 2 3" xfId="37851" xr:uid="{00000000-0005-0000-0000-00005D820000}"/>
    <cellStyle name="Migliaia 47 4 2 4" xfId="38806" xr:uid="{00000000-0005-0000-0000-00005E820000}"/>
    <cellStyle name="Migliaia 47 4 3" xfId="20960" xr:uid="{00000000-0005-0000-0000-00005F820000}"/>
    <cellStyle name="Migliaia 47 4 3 2" xfId="38277" xr:uid="{00000000-0005-0000-0000-000060820000}"/>
    <cellStyle name="Migliaia 47 4 3 3" xfId="39232" xr:uid="{00000000-0005-0000-0000-000061820000}"/>
    <cellStyle name="Migliaia 47 4 4" xfId="20013" xr:uid="{00000000-0005-0000-0000-000062820000}"/>
    <cellStyle name="Migliaia 47 4 4 2" xfId="37850" xr:uid="{00000000-0005-0000-0000-000063820000}"/>
    <cellStyle name="Migliaia 47 4 5" xfId="12253" xr:uid="{00000000-0005-0000-0000-000064820000}"/>
    <cellStyle name="Migliaia 47 4 6" xfId="21973" xr:uid="{00000000-0005-0000-0000-000065820000}"/>
    <cellStyle name="Migliaia 47 4 7" xfId="38805" xr:uid="{00000000-0005-0000-0000-000066820000}"/>
    <cellStyle name="Migliaia 47 4 8" xfId="40126" xr:uid="{00000000-0005-0000-0000-000067820000}"/>
    <cellStyle name="Migliaia 47 4 9" xfId="40612" xr:uid="{00000000-0005-0000-0000-000068820000}"/>
    <cellStyle name="Migliaia 47 5" xfId="623" xr:uid="{00000000-0005-0000-0000-000069820000}"/>
    <cellStyle name="Migliaia 47 5 2" xfId="20014" xr:uid="{00000000-0005-0000-0000-00006A820000}"/>
    <cellStyle name="Migliaia 47 5 2 2" xfId="37852" xr:uid="{00000000-0005-0000-0000-00006B820000}"/>
    <cellStyle name="Migliaia 47 5 3" xfId="12254" xr:uid="{00000000-0005-0000-0000-00006C820000}"/>
    <cellStyle name="Migliaia 47 5 4" xfId="21974" xr:uid="{00000000-0005-0000-0000-00006D820000}"/>
    <cellStyle name="Migliaia 47 5 5" xfId="38807" xr:uid="{00000000-0005-0000-0000-00006E820000}"/>
    <cellStyle name="Migliaia 47 5 6" xfId="40127" xr:uid="{00000000-0005-0000-0000-00006F820000}"/>
    <cellStyle name="Migliaia 47 5 7" xfId="40613" xr:uid="{00000000-0005-0000-0000-000070820000}"/>
    <cellStyle name="Migliaia 47 6" xfId="1973" xr:uid="{00000000-0005-0000-0000-000071820000}"/>
    <cellStyle name="Migliaia 47 6 2" xfId="12249" xr:uid="{00000000-0005-0000-0000-000072820000}"/>
    <cellStyle name="Migliaia 47 6 3" xfId="21975" xr:uid="{00000000-0005-0000-0000-000073820000}"/>
    <cellStyle name="Migliaia 47 6 4" xfId="40128" xr:uid="{00000000-0005-0000-0000-000074820000}"/>
    <cellStyle name="Migliaia 47 6 5" xfId="40614" xr:uid="{00000000-0005-0000-0000-000075820000}"/>
    <cellStyle name="Migliaia 47 7" xfId="2467" xr:uid="{00000000-0005-0000-0000-000076820000}"/>
    <cellStyle name="Migliaia 47 7 2" xfId="30703" xr:uid="{00000000-0005-0000-0000-000077820000}"/>
    <cellStyle name="Migliaia 47 8" xfId="20008" xr:uid="{00000000-0005-0000-0000-000078820000}"/>
    <cellStyle name="Migliaia 47 8 2" xfId="37845" xr:uid="{00000000-0005-0000-0000-000079820000}"/>
    <cellStyle name="Migliaia 47 9" xfId="4357" xr:uid="{00000000-0005-0000-0000-00007A820000}"/>
    <cellStyle name="Migliaia 47 9 2" xfId="23698" xr:uid="{00000000-0005-0000-0000-00007B820000}"/>
    <cellStyle name="Migliaia 48" xfId="624" xr:uid="{00000000-0005-0000-0000-00007C820000}"/>
    <cellStyle name="Migliaia 48 10" xfId="21976" xr:uid="{00000000-0005-0000-0000-00007D820000}"/>
    <cellStyle name="Migliaia 48 11" xfId="38808" xr:uid="{00000000-0005-0000-0000-00007E820000}"/>
    <cellStyle name="Migliaia 48 12" xfId="39606" xr:uid="{00000000-0005-0000-0000-00007F820000}"/>
    <cellStyle name="Migliaia 48 13" xfId="40129" xr:uid="{00000000-0005-0000-0000-000080820000}"/>
    <cellStyle name="Migliaia 48 14" xfId="40615" xr:uid="{00000000-0005-0000-0000-000081820000}"/>
    <cellStyle name="Migliaia 48 2" xfId="625" xr:uid="{00000000-0005-0000-0000-000082820000}"/>
    <cellStyle name="Migliaia 48 2 10" xfId="40130" xr:uid="{00000000-0005-0000-0000-000083820000}"/>
    <cellStyle name="Migliaia 48 2 11" xfId="40616" xr:uid="{00000000-0005-0000-0000-000084820000}"/>
    <cellStyle name="Migliaia 48 2 2" xfId="1974" xr:uid="{00000000-0005-0000-0000-000085820000}"/>
    <cellStyle name="Migliaia 48 2 2 2" xfId="12881" xr:uid="{00000000-0005-0000-0000-000086820000}"/>
    <cellStyle name="Migliaia 48 2 2 2 2" xfId="30842" xr:uid="{00000000-0005-0000-0000-000087820000}"/>
    <cellStyle name="Migliaia 48 2 2 3" xfId="20962" xr:uid="{00000000-0005-0000-0000-000088820000}"/>
    <cellStyle name="Migliaia 48 2 2 3 2" xfId="38279" xr:uid="{00000000-0005-0000-0000-000089820000}"/>
    <cellStyle name="Migliaia 48 2 2 4" xfId="23840" xr:uid="{00000000-0005-0000-0000-00008A820000}"/>
    <cellStyle name="Migliaia 48 2 2 5" xfId="39234" xr:uid="{00000000-0005-0000-0000-00008B820000}"/>
    <cellStyle name="Migliaia 48 2 2 6" xfId="39756" xr:uid="{00000000-0005-0000-0000-00008C820000}"/>
    <cellStyle name="Migliaia 48 2 3" xfId="12256" xr:uid="{00000000-0005-0000-0000-00008D820000}"/>
    <cellStyle name="Migliaia 48 2 4" xfId="12752" xr:uid="{00000000-0005-0000-0000-00008E820000}"/>
    <cellStyle name="Migliaia 48 2 4 2" xfId="30708" xr:uid="{00000000-0005-0000-0000-00008F820000}"/>
    <cellStyle name="Migliaia 48 2 5" xfId="20016" xr:uid="{00000000-0005-0000-0000-000090820000}"/>
    <cellStyle name="Migliaia 48 2 5 2" xfId="37854" xr:uid="{00000000-0005-0000-0000-000091820000}"/>
    <cellStyle name="Migliaia 48 2 6" xfId="4362" xr:uid="{00000000-0005-0000-0000-000092820000}"/>
    <cellStyle name="Migliaia 48 2 6 2" xfId="23703" xr:uid="{00000000-0005-0000-0000-000093820000}"/>
    <cellStyle name="Migliaia 48 2 7" xfId="21977" xr:uid="{00000000-0005-0000-0000-000094820000}"/>
    <cellStyle name="Migliaia 48 2 8" xfId="38809" xr:uid="{00000000-0005-0000-0000-000095820000}"/>
    <cellStyle name="Migliaia 48 2 9" xfId="39607" xr:uid="{00000000-0005-0000-0000-000096820000}"/>
    <cellStyle name="Migliaia 48 3" xfId="626" xr:uid="{00000000-0005-0000-0000-000097820000}"/>
    <cellStyle name="Migliaia 48 3 10" xfId="40131" xr:uid="{00000000-0005-0000-0000-000098820000}"/>
    <cellStyle name="Migliaia 48 3 11" xfId="40617" xr:uid="{00000000-0005-0000-0000-000099820000}"/>
    <cellStyle name="Migliaia 48 3 2" xfId="627" xr:uid="{00000000-0005-0000-0000-00009A820000}"/>
    <cellStyle name="Migliaia 48 3 2 10" xfId="40618" xr:uid="{00000000-0005-0000-0000-00009B820000}"/>
    <cellStyle name="Migliaia 48 3 2 2" xfId="12258" xr:uid="{00000000-0005-0000-0000-00009C820000}"/>
    <cellStyle name="Migliaia 48 3 2 3" xfId="12754" xr:uid="{00000000-0005-0000-0000-00009D820000}"/>
    <cellStyle name="Migliaia 48 3 2 3 2" xfId="30710" xr:uid="{00000000-0005-0000-0000-00009E820000}"/>
    <cellStyle name="Migliaia 48 3 2 4" xfId="20018" xr:uid="{00000000-0005-0000-0000-00009F820000}"/>
    <cellStyle name="Migliaia 48 3 2 4 2" xfId="37856" xr:uid="{00000000-0005-0000-0000-0000A0820000}"/>
    <cellStyle name="Migliaia 48 3 2 5" xfId="4364" xr:uid="{00000000-0005-0000-0000-0000A1820000}"/>
    <cellStyle name="Migliaia 48 3 2 5 2" xfId="23705" xr:uid="{00000000-0005-0000-0000-0000A2820000}"/>
    <cellStyle name="Migliaia 48 3 2 6" xfId="21979" xr:uid="{00000000-0005-0000-0000-0000A3820000}"/>
    <cellStyle name="Migliaia 48 3 2 7" xfId="38811" xr:uid="{00000000-0005-0000-0000-0000A4820000}"/>
    <cellStyle name="Migliaia 48 3 2 8" xfId="39609" xr:uid="{00000000-0005-0000-0000-0000A5820000}"/>
    <cellStyle name="Migliaia 48 3 2 9" xfId="40132" xr:uid="{00000000-0005-0000-0000-0000A6820000}"/>
    <cellStyle name="Migliaia 48 3 3" xfId="12257" xr:uid="{00000000-0005-0000-0000-0000A7820000}"/>
    <cellStyle name="Migliaia 48 3 3 2" xfId="20964" xr:uid="{00000000-0005-0000-0000-0000A8820000}"/>
    <cellStyle name="Migliaia 48 3 3 2 2" xfId="38281" xr:uid="{00000000-0005-0000-0000-0000A9820000}"/>
    <cellStyle name="Migliaia 48 3 3 2 3" xfId="39236" xr:uid="{00000000-0005-0000-0000-0000AA820000}"/>
    <cellStyle name="Migliaia 48 3 3 3" xfId="20019" xr:uid="{00000000-0005-0000-0000-0000AB820000}"/>
    <cellStyle name="Migliaia 48 3 3 3 2" xfId="37857" xr:uid="{00000000-0005-0000-0000-0000AC820000}"/>
    <cellStyle name="Migliaia 48 3 3 4" xfId="38812" xr:uid="{00000000-0005-0000-0000-0000AD820000}"/>
    <cellStyle name="Migliaia 48 3 4" xfId="12753" xr:uid="{00000000-0005-0000-0000-0000AE820000}"/>
    <cellStyle name="Migliaia 48 3 4 2" xfId="20963" xr:uid="{00000000-0005-0000-0000-0000AF820000}"/>
    <cellStyle name="Migliaia 48 3 4 2 2" xfId="38280" xr:uid="{00000000-0005-0000-0000-0000B0820000}"/>
    <cellStyle name="Migliaia 48 3 4 3" xfId="30709" xr:uid="{00000000-0005-0000-0000-0000B1820000}"/>
    <cellStyle name="Migliaia 48 3 4 4" xfId="39235" xr:uid="{00000000-0005-0000-0000-0000B2820000}"/>
    <cellStyle name="Migliaia 48 3 5" xfId="20017" xr:uid="{00000000-0005-0000-0000-0000B3820000}"/>
    <cellStyle name="Migliaia 48 3 5 2" xfId="37855" xr:uid="{00000000-0005-0000-0000-0000B4820000}"/>
    <cellStyle name="Migliaia 48 3 6" xfId="4363" xr:uid="{00000000-0005-0000-0000-0000B5820000}"/>
    <cellStyle name="Migliaia 48 3 6 2" xfId="23704" xr:uid="{00000000-0005-0000-0000-0000B6820000}"/>
    <cellStyle name="Migliaia 48 3 7" xfId="21978" xr:uid="{00000000-0005-0000-0000-0000B7820000}"/>
    <cellStyle name="Migliaia 48 3 8" xfId="38810" xr:uid="{00000000-0005-0000-0000-0000B8820000}"/>
    <cellStyle name="Migliaia 48 3 9" xfId="39608" xr:uid="{00000000-0005-0000-0000-0000B9820000}"/>
    <cellStyle name="Migliaia 48 4" xfId="628" xr:uid="{00000000-0005-0000-0000-0000BA820000}"/>
    <cellStyle name="Migliaia 48 4 10" xfId="2701" xr:uid="{00000000-0005-0000-0000-0000BB820000}"/>
    <cellStyle name="Migliaia 48 4 2" xfId="1975" xr:uid="{00000000-0005-0000-0000-0000BC820000}"/>
    <cellStyle name="Migliaia 48 4 2 2" xfId="20966" xr:uid="{00000000-0005-0000-0000-0000BD820000}"/>
    <cellStyle name="Migliaia 48 4 2 2 2" xfId="38283" xr:uid="{00000000-0005-0000-0000-0000BE820000}"/>
    <cellStyle name="Migliaia 48 4 2 2 3" xfId="39238" xr:uid="{00000000-0005-0000-0000-0000BF820000}"/>
    <cellStyle name="Migliaia 48 4 2 3" xfId="37859" xr:uid="{00000000-0005-0000-0000-0000C0820000}"/>
    <cellStyle name="Migliaia 48 4 2 4" xfId="38814" xr:uid="{00000000-0005-0000-0000-0000C1820000}"/>
    <cellStyle name="Migliaia 48 4 3" xfId="20965" xr:uid="{00000000-0005-0000-0000-0000C2820000}"/>
    <cellStyle name="Migliaia 48 4 3 2" xfId="38282" xr:uid="{00000000-0005-0000-0000-0000C3820000}"/>
    <cellStyle name="Migliaia 48 4 3 3" xfId="39237" xr:uid="{00000000-0005-0000-0000-0000C4820000}"/>
    <cellStyle name="Migliaia 48 4 4" xfId="20020" xr:uid="{00000000-0005-0000-0000-0000C5820000}"/>
    <cellStyle name="Migliaia 48 4 4 2" xfId="37858" xr:uid="{00000000-0005-0000-0000-0000C6820000}"/>
    <cellStyle name="Migliaia 48 4 5" xfId="12259" xr:uid="{00000000-0005-0000-0000-0000C7820000}"/>
    <cellStyle name="Migliaia 48 4 6" xfId="21980" xr:uid="{00000000-0005-0000-0000-0000C8820000}"/>
    <cellStyle name="Migliaia 48 4 7" xfId="38813" xr:uid="{00000000-0005-0000-0000-0000C9820000}"/>
    <cellStyle name="Migliaia 48 4 8" xfId="40133" xr:uid="{00000000-0005-0000-0000-0000CA820000}"/>
    <cellStyle name="Migliaia 48 4 9" xfId="40619" xr:uid="{00000000-0005-0000-0000-0000CB820000}"/>
    <cellStyle name="Migliaia 48 5" xfId="629" xr:uid="{00000000-0005-0000-0000-0000CC820000}"/>
    <cellStyle name="Migliaia 48 5 2" xfId="20021" xr:uid="{00000000-0005-0000-0000-0000CD820000}"/>
    <cellStyle name="Migliaia 48 5 2 2" xfId="37860" xr:uid="{00000000-0005-0000-0000-0000CE820000}"/>
    <cellStyle name="Migliaia 48 5 3" xfId="12260" xr:uid="{00000000-0005-0000-0000-0000CF820000}"/>
    <cellStyle name="Migliaia 48 5 4" xfId="21981" xr:uid="{00000000-0005-0000-0000-0000D0820000}"/>
    <cellStyle name="Migliaia 48 5 5" xfId="38815" xr:uid="{00000000-0005-0000-0000-0000D1820000}"/>
    <cellStyle name="Migliaia 48 5 6" xfId="40134" xr:uid="{00000000-0005-0000-0000-0000D2820000}"/>
    <cellStyle name="Migliaia 48 5 7" xfId="40620" xr:uid="{00000000-0005-0000-0000-0000D3820000}"/>
    <cellStyle name="Migliaia 48 6" xfId="1976" xr:uid="{00000000-0005-0000-0000-0000D4820000}"/>
    <cellStyle name="Migliaia 48 6 2" xfId="12255" xr:uid="{00000000-0005-0000-0000-0000D5820000}"/>
    <cellStyle name="Migliaia 48 6 3" xfId="21982" xr:uid="{00000000-0005-0000-0000-0000D6820000}"/>
    <cellStyle name="Migliaia 48 6 4" xfId="40135" xr:uid="{00000000-0005-0000-0000-0000D7820000}"/>
    <cellStyle name="Migliaia 48 6 5" xfId="40621" xr:uid="{00000000-0005-0000-0000-0000D8820000}"/>
    <cellStyle name="Migliaia 48 7" xfId="2468" xr:uid="{00000000-0005-0000-0000-0000D9820000}"/>
    <cellStyle name="Migliaia 48 7 2" xfId="30707" xr:uid="{00000000-0005-0000-0000-0000DA820000}"/>
    <cellStyle name="Migliaia 48 8" xfId="20015" xr:uid="{00000000-0005-0000-0000-0000DB820000}"/>
    <cellStyle name="Migliaia 48 8 2" xfId="37853" xr:uid="{00000000-0005-0000-0000-0000DC820000}"/>
    <cellStyle name="Migliaia 48 9" xfId="4361" xr:uid="{00000000-0005-0000-0000-0000DD820000}"/>
    <cellStyle name="Migliaia 48 9 2" xfId="23702" xr:uid="{00000000-0005-0000-0000-0000DE820000}"/>
    <cellStyle name="Migliaia 49" xfId="630" xr:uid="{00000000-0005-0000-0000-0000DF820000}"/>
    <cellStyle name="Migliaia 49 10" xfId="21983" xr:uid="{00000000-0005-0000-0000-0000E0820000}"/>
    <cellStyle name="Migliaia 49 11" xfId="38816" xr:uid="{00000000-0005-0000-0000-0000E1820000}"/>
    <cellStyle name="Migliaia 49 12" xfId="39610" xr:uid="{00000000-0005-0000-0000-0000E2820000}"/>
    <cellStyle name="Migliaia 49 13" xfId="40136" xr:uid="{00000000-0005-0000-0000-0000E3820000}"/>
    <cellStyle name="Migliaia 49 14" xfId="40622" xr:uid="{00000000-0005-0000-0000-0000E4820000}"/>
    <cellStyle name="Migliaia 49 2" xfId="631" xr:uid="{00000000-0005-0000-0000-0000E5820000}"/>
    <cellStyle name="Migliaia 49 2 10" xfId="40137" xr:uid="{00000000-0005-0000-0000-0000E6820000}"/>
    <cellStyle name="Migliaia 49 2 11" xfId="40623" xr:uid="{00000000-0005-0000-0000-0000E7820000}"/>
    <cellStyle name="Migliaia 49 2 2" xfId="1977" xr:uid="{00000000-0005-0000-0000-0000E8820000}"/>
    <cellStyle name="Migliaia 49 2 2 2" xfId="12882" xr:uid="{00000000-0005-0000-0000-0000E9820000}"/>
    <cellStyle name="Migliaia 49 2 2 2 2" xfId="30843" xr:uid="{00000000-0005-0000-0000-0000EA820000}"/>
    <cellStyle name="Migliaia 49 2 2 3" xfId="20967" xr:uid="{00000000-0005-0000-0000-0000EB820000}"/>
    <cellStyle name="Migliaia 49 2 2 3 2" xfId="38284" xr:uid="{00000000-0005-0000-0000-0000EC820000}"/>
    <cellStyle name="Migliaia 49 2 2 4" xfId="23841" xr:uid="{00000000-0005-0000-0000-0000ED820000}"/>
    <cellStyle name="Migliaia 49 2 2 5" xfId="39239" xr:uid="{00000000-0005-0000-0000-0000EE820000}"/>
    <cellStyle name="Migliaia 49 2 2 6" xfId="39757" xr:uid="{00000000-0005-0000-0000-0000EF820000}"/>
    <cellStyle name="Migliaia 49 2 3" xfId="12262" xr:uid="{00000000-0005-0000-0000-0000F0820000}"/>
    <cellStyle name="Migliaia 49 2 4" xfId="12755" xr:uid="{00000000-0005-0000-0000-0000F1820000}"/>
    <cellStyle name="Migliaia 49 2 4 2" xfId="30712" xr:uid="{00000000-0005-0000-0000-0000F2820000}"/>
    <cellStyle name="Migliaia 49 2 5" xfId="20023" xr:uid="{00000000-0005-0000-0000-0000F3820000}"/>
    <cellStyle name="Migliaia 49 2 5 2" xfId="37862" xr:uid="{00000000-0005-0000-0000-0000F4820000}"/>
    <cellStyle name="Migliaia 49 2 6" xfId="4366" xr:uid="{00000000-0005-0000-0000-0000F5820000}"/>
    <cellStyle name="Migliaia 49 2 6 2" xfId="23707" xr:uid="{00000000-0005-0000-0000-0000F6820000}"/>
    <cellStyle name="Migliaia 49 2 7" xfId="21984" xr:uid="{00000000-0005-0000-0000-0000F7820000}"/>
    <cellStyle name="Migliaia 49 2 8" xfId="38817" xr:uid="{00000000-0005-0000-0000-0000F8820000}"/>
    <cellStyle name="Migliaia 49 2 9" xfId="39611" xr:uid="{00000000-0005-0000-0000-0000F9820000}"/>
    <cellStyle name="Migliaia 49 3" xfId="632" xr:uid="{00000000-0005-0000-0000-0000FA820000}"/>
    <cellStyle name="Migliaia 49 3 10" xfId="40138" xr:uid="{00000000-0005-0000-0000-0000FB820000}"/>
    <cellStyle name="Migliaia 49 3 11" xfId="40624" xr:uid="{00000000-0005-0000-0000-0000FC820000}"/>
    <cellStyle name="Migliaia 49 3 2" xfId="633" xr:uid="{00000000-0005-0000-0000-0000FD820000}"/>
    <cellStyle name="Migliaia 49 3 2 10" xfId="40625" xr:uid="{00000000-0005-0000-0000-0000FE820000}"/>
    <cellStyle name="Migliaia 49 3 2 2" xfId="12264" xr:uid="{00000000-0005-0000-0000-0000FF820000}"/>
    <cellStyle name="Migliaia 49 3 2 3" xfId="12757" xr:uid="{00000000-0005-0000-0000-000000830000}"/>
    <cellStyle name="Migliaia 49 3 2 3 2" xfId="30714" xr:uid="{00000000-0005-0000-0000-000001830000}"/>
    <cellStyle name="Migliaia 49 3 2 4" xfId="20025" xr:uid="{00000000-0005-0000-0000-000002830000}"/>
    <cellStyle name="Migliaia 49 3 2 4 2" xfId="37864" xr:uid="{00000000-0005-0000-0000-000003830000}"/>
    <cellStyle name="Migliaia 49 3 2 5" xfId="4368" xr:uid="{00000000-0005-0000-0000-000004830000}"/>
    <cellStyle name="Migliaia 49 3 2 5 2" xfId="23709" xr:uid="{00000000-0005-0000-0000-000005830000}"/>
    <cellStyle name="Migliaia 49 3 2 6" xfId="21986" xr:uid="{00000000-0005-0000-0000-000006830000}"/>
    <cellStyle name="Migliaia 49 3 2 7" xfId="38819" xr:uid="{00000000-0005-0000-0000-000007830000}"/>
    <cellStyle name="Migliaia 49 3 2 8" xfId="39613" xr:uid="{00000000-0005-0000-0000-000008830000}"/>
    <cellStyle name="Migliaia 49 3 2 9" xfId="40139" xr:uid="{00000000-0005-0000-0000-000009830000}"/>
    <cellStyle name="Migliaia 49 3 3" xfId="12263" xr:uid="{00000000-0005-0000-0000-00000A830000}"/>
    <cellStyle name="Migliaia 49 3 3 2" xfId="20969" xr:uid="{00000000-0005-0000-0000-00000B830000}"/>
    <cellStyle name="Migliaia 49 3 3 2 2" xfId="38286" xr:uid="{00000000-0005-0000-0000-00000C830000}"/>
    <cellStyle name="Migliaia 49 3 3 2 3" xfId="39241" xr:uid="{00000000-0005-0000-0000-00000D830000}"/>
    <cellStyle name="Migliaia 49 3 3 3" xfId="20026" xr:uid="{00000000-0005-0000-0000-00000E830000}"/>
    <cellStyle name="Migliaia 49 3 3 3 2" xfId="37865" xr:uid="{00000000-0005-0000-0000-00000F830000}"/>
    <cellStyle name="Migliaia 49 3 3 4" xfId="38820" xr:uid="{00000000-0005-0000-0000-000010830000}"/>
    <cellStyle name="Migliaia 49 3 4" xfId="12756" xr:uid="{00000000-0005-0000-0000-000011830000}"/>
    <cellStyle name="Migliaia 49 3 4 2" xfId="20968" xr:uid="{00000000-0005-0000-0000-000012830000}"/>
    <cellStyle name="Migliaia 49 3 4 2 2" xfId="38285" xr:uid="{00000000-0005-0000-0000-000013830000}"/>
    <cellStyle name="Migliaia 49 3 4 3" xfId="30713" xr:uid="{00000000-0005-0000-0000-000014830000}"/>
    <cellStyle name="Migliaia 49 3 4 4" xfId="39240" xr:uid="{00000000-0005-0000-0000-000015830000}"/>
    <cellStyle name="Migliaia 49 3 5" xfId="20024" xr:uid="{00000000-0005-0000-0000-000016830000}"/>
    <cellStyle name="Migliaia 49 3 5 2" xfId="37863" xr:uid="{00000000-0005-0000-0000-000017830000}"/>
    <cellStyle name="Migliaia 49 3 6" xfId="4367" xr:uid="{00000000-0005-0000-0000-000018830000}"/>
    <cellStyle name="Migliaia 49 3 6 2" xfId="23708" xr:uid="{00000000-0005-0000-0000-000019830000}"/>
    <cellStyle name="Migliaia 49 3 7" xfId="21985" xr:uid="{00000000-0005-0000-0000-00001A830000}"/>
    <cellStyle name="Migliaia 49 3 8" xfId="38818" xr:uid="{00000000-0005-0000-0000-00001B830000}"/>
    <cellStyle name="Migliaia 49 3 9" xfId="39612" xr:uid="{00000000-0005-0000-0000-00001C830000}"/>
    <cellStyle name="Migliaia 49 4" xfId="634" xr:uid="{00000000-0005-0000-0000-00001D830000}"/>
    <cellStyle name="Migliaia 49 4 10" xfId="2702" xr:uid="{00000000-0005-0000-0000-00001E830000}"/>
    <cellStyle name="Migliaia 49 4 2" xfId="1978" xr:uid="{00000000-0005-0000-0000-00001F830000}"/>
    <cellStyle name="Migliaia 49 4 2 2" xfId="20971" xr:uid="{00000000-0005-0000-0000-000020830000}"/>
    <cellStyle name="Migliaia 49 4 2 2 2" xfId="38288" xr:uid="{00000000-0005-0000-0000-000021830000}"/>
    <cellStyle name="Migliaia 49 4 2 2 3" xfId="39243" xr:uid="{00000000-0005-0000-0000-000022830000}"/>
    <cellStyle name="Migliaia 49 4 2 3" xfId="37867" xr:uid="{00000000-0005-0000-0000-000023830000}"/>
    <cellStyle name="Migliaia 49 4 2 4" xfId="38822" xr:uid="{00000000-0005-0000-0000-000024830000}"/>
    <cellStyle name="Migliaia 49 4 3" xfId="20970" xr:uid="{00000000-0005-0000-0000-000025830000}"/>
    <cellStyle name="Migliaia 49 4 3 2" xfId="38287" xr:uid="{00000000-0005-0000-0000-000026830000}"/>
    <cellStyle name="Migliaia 49 4 3 3" xfId="39242" xr:uid="{00000000-0005-0000-0000-000027830000}"/>
    <cellStyle name="Migliaia 49 4 4" xfId="20027" xr:uid="{00000000-0005-0000-0000-000028830000}"/>
    <cellStyle name="Migliaia 49 4 4 2" xfId="37866" xr:uid="{00000000-0005-0000-0000-000029830000}"/>
    <cellStyle name="Migliaia 49 4 5" xfId="12265" xr:uid="{00000000-0005-0000-0000-00002A830000}"/>
    <cellStyle name="Migliaia 49 4 6" xfId="21987" xr:uid="{00000000-0005-0000-0000-00002B830000}"/>
    <cellStyle name="Migliaia 49 4 7" xfId="38821" xr:uid="{00000000-0005-0000-0000-00002C830000}"/>
    <cellStyle name="Migliaia 49 4 8" xfId="40140" xr:uid="{00000000-0005-0000-0000-00002D830000}"/>
    <cellStyle name="Migliaia 49 4 9" xfId="40626" xr:uid="{00000000-0005-0000-0000-00002E830000}"/>
    <cellStyle name="Migliaia 49 5" xfId="635" xr:uid="{00000000-0005-0000-0000-00002F830000}"/>
    <cellStyle name="Migliaia 49 5 2" xfId="20028" xr:uid="{00000000-0005-0000-0000-000030830000}"/>
    <cellStyle name="Migliaia 49 5 2 2" xfId="37868" xr:uid="{00000000-0005-0000-0000-000031830000}"/>
    <cellStyle name="Migliaia 49 5 3" xfId="12266" xr:uid="{00000000-0005-0000-0000-000032830000}"/>
    <cellStyle name="Migliaia 49 5 4" xfId="21988" xr:uid="{00000000-0005-0000-0000-000033830000}"/>
    <cellStyle name="Migliaia 49 5 5" xfId="38823" xr:uid="{00000000-0005-0000-0000-000034830000}"/>
    <cellStyle name="Migliaia 49 5 6" xfId="40141" xr:uid="{00000000-0005-0000-0000-000035830000}"/>
    <cellStyle name="Migliaia 49 5 7" xfId="40627" xr:uid="{00000000-0005-0000-0000-000036830000}"/>
    <cellStyle name="Migliaia 49 6" xfId="1979" xr:uid="{00000000-0005-0000-0000-000037830000}"/>
    <cellStyle name="Migliaia 49 6 2" xfId="12261" xr:uid="{00000000-0005-0000-0000-000038830000}"/>
    <cellStyle name="Migliaia 49 6 3" xfId="21989" xr:uid="{00000000-0005-0000-0000-000039830000}"/>
    <cellStyle name="Migliaia 49 6 4" xfId="40142" xr:uid="{00000000-0005-0000-0000-00003A830000}"/>
    <cellStyle name="Migliaia 49 6 5" xfId="40628" xr:uid="{00000000-0005-0000-0000-00003B830000}"/>
    <cellStyle name="Migliaia 49 7" xfId="2469" xr:uid="{00000000-0005-0000-0000-00003C830000}"/>
    <cellStyle name="Migliaia 49 7 2" xfId="30711" xr:uid="{00000000-0005-0000-0000-00003D830000}"/>
    <cellStyle name="Migliaia 49 8" xfId="20022" xr:uid="{00000000-0005-0000-0000-00003E830000}"/>
    <cellStyle name="Migliaia 49 8 2" xfId="37861" xr:uid="{00000000-0005-0000-0000-00003F830000}"/>
    <cellStyle name="Migliaia 49 9" xfId="4365" xr:uid="{00000000-0005-0000-0000-000040830000}"/>
    <cellStyle name="Migliaia 49 9 2" xfId="23706" xr:uid="{00000000-0005-0000-0000-000041830000}"/>
    <cellStyle name="Migliaia 5" xfId="636" xr:uid="{00000000-0005-0000-0000-000042830000}"/>
    <cellStyle name="Migliaia 5 10" xfId="21990" xr:uid="{00000000-0005-0000-0000-000043830000}"/>
    <cellStyle name="Migliaia 5 11" xfId="38824" xr:uid="{00000000-0005-0000-0000-000044830000}"/>
    <cellStyle name="Migliaia 5 12" xfId="39614" xr:uid="{00000000-0005-0000-0000-000045830000}"/>
    <cellStyle name="Migliaia 5 13" xfId="40143" xr:uid="{00000000-0005-0000-0000-000046830000}"/>
    <cellStyle name="Migliaia 5 14" xfId="40629" xr:uid="{00000000-0005-0000-0000-000047830000}"/>
    <cellStyle name="Migliaia 5 2" xfId="637" xr:uid="{00000000-0005-0000-0000-000048830000}"/>
    <cellStyle name="Migliaia 5 2 10" xfId="40144" xr:uid="{00000000-0005-0000-0000-000049830000}"/>
    <cellStyle name="Migliaia 5 2 11" xfId="40630" xr:uid="{00000000-0005-0000-0000-00004A830000}"/>
    <cellStyle name="Migliaia 5 2 2" xfId="1980" xr:uid="{00000000-0005-0000-0000-00004B830000}"/>
    <cellStyle name="Migliaia 5 2 2 2" xfId="12883" xr:uid="{00000000-0005-0000-0000-00004C830000}"/>
    <cellStyle name="Migliaia 5 2 2 2 2" xfId="30844" xr:uid="{00000000-0005-0000-0000-00004D830000}"/>
    <cellStyle name="Migliaia 5 2 2 3" xfId="20972" xr:uid="{00000000-0005-0000-0000-00004E830000}"/>
    <cellStyle name="Migliaia 5 2 2 3 2" xfId="38289" xr:uid="{00000000-0005-0000-0000-00004F830000}"/>
    <cellStyle name="Migliaia 5 2 2 4" xfId="23842" xr:uid="{00000000-0005-0000-0000-000050830000}"/>
    <cellStyle name="Migliaia 5 2 2 5" xfId="39244" xr:uid="{00000000-0005-0000-0000-000051830000}"/>
    <cellStyle name="Migliaia 5 2 2 6" xfId="39758" xr:uid="{00000000-0005-0000-0000-000052830000}"/>
    <cellStyle name="Migliaia 5 2 3" xfId="12268" xr:uid="{00000000-0005-0000-0000-000053830000}"/>
    <cellStyle name="Migliaia 5 2 4" xfId="12758" xr:uid="{00000000-0005-0000-0000-000054830000}"/>
    <cellStyle name="Migliaia 5 2 4 2" xfId="30716" xr:uid="{00000000-0005-0000-0000-000055830000}"/>
    <cellStyle name="Migliaia 5 2 5" xfId="20030" xr:uid="{00000000-0005-0000-0000-000056830000}"/>
    <cellStyle name="Migliaia 5 2 5 2" xfId="37870" xr:uid="{00000000-0005-0000-0000-000057830000}"/>
    <cellStyle name="Migliaia 5 2 6" xfId="4370" xr:uid="{00000000-0005-0000-0000-000058830000}"/>
    <cellStyle name="Migliaia 5 2 6 2" xfId="23711" xr:uid="{00000000-0005-0000-0000-000059830000}"/>
    <cellStyle name="Migliaia 5 2 7" xfId="21991" xr:uid="{00000000-0005-0000-0000-00005A830000}"/>
    <cellStyle name="Migliaia 5 2 8" xfId="38825" xr:uid="{00000000-0005-0000-0000-00005B830000}"/>
    <cellStyle name="Migliaia 5 2 9" xfId="39615" xr:uid="{00000000-0005-0000-0000-00005C830000}"/>
    <cellStyle name="Migliaia 5 3" xfId="638" xr:uid="{00000000-0005-0000-0000-00005D830000}"/>
    <cellStyle name="Migliaia 5 3 10" xfId="40145" xr:uid="{00000000-0005-0000-0000-00005E830000}"/>
    <cellStyle name="Migliaia 5 3 11" xfId="40631" xr:uid="{00000000-0005-0000-0000-00005F830000}"/>
    <cellStyle name="Migliaia 5 3 2" xfId="639" xr:uid="{00000000-0005-0000-0000-000060830000}"/>
    <cellStyle name="Migliaia 5 3 2 10" xfId="40632" xr:uid="{00000000-0005-0000-0000-000061830000}"/>
    <cellStyle name="Migliaia 5 3 2 2" xfId="12270" xr:uid="{00000000-0005-0000-0000-000062830000}"/>
    <cellStyle name="Migliaia 5 3 2 3" xfId="12760" xr:uid="{00000000-0005-0000-0000-000063830000}"/>
    <cellStyle name="Migliaia 5 3 2 3 2" xfId="30718" xr:uid="{00000000-0005-0000-0000-000064830000}"/>
    <cellStyle name="Migliaia 5 3 2 4" xfId="20032" xr:uid="{00000000-0005-0000-0000-000065830000}"/>
    <cellStyle name="Migliaia 5 3 2 4 2" xfId="37872" xr:uid="{00000000-0005-0000-0000-000066830000}"/>
    <cellStyle name="Migliaia 5 3 2 5" xfId="4372" xr:uid="{00000000-0005-0000-0000-000067830000}"/>
    <cellStyle name="Migliaia 5 3 2 5 2" xfId="23713" xr:uid="{00000000-0005-0000-0000-000068830000}"/>
    <cellStyle name="Migliaia 5 3 2 6" xfId="21993" xr:uid="{00000000-0005-0000-0000-000069830000}"/>
    <cellStyle name="Migliaia 5 3 2 7" xfId="38827" xr:uid="{00000000-0005-0000-0000-00006A830000}"/>
    <cellStyle name="Migliaia 5 3 2 8" xfId="39617" xr:uid="{00000000-0005-0000-0000-00006B830000}"/>
    <cellStyle name="Migliaia 5 3 2 9" xfId="40146" xr:uid="{00000000-0005-0000-0000-00006C830000}"/>
    <cellStyle name="Migliaia 5 3 3" xfId="12269" xr:uid="{00000000-0005-0000-0000-00006D830000}"/>
    <cellStyle name="Migliaia 5 3 3 2" xfId="20974" xr:uid="{00000000-0005-0000-0000-00006E830000}"/>
    <cellStyle name="Migliaia 5 3 3 2 2" xfId="38291" xr:uid="{00000000-0005-0000-0000-00006F830000}"/>
    <cellStyle name="Migliaia 5 3 3 2 3" xfId="39246" xr:uid="{00000000-0005-0000-0000-000070830000}"/>
    <cellStyle name="Migliaia 5 3 3 3" xfId="20033" xr:uid="{00000000-0005-0000-0000-000071830000}"/>
    <cellStyle name="Migliaia 5 3 3 3 2" xfId="37873" xr:uid="{00000000-0005-0000-0000-000072830000}"/>
    <cellStyle name="Migliaia 5 3 3 4" xfId="38828" xr:uid="{00000000-0005-0000-0000-000073830000}"/>
    <cellStyle name="Migliaia 5 3 4" xfId="12759" xr:uid="{00000000-0005-0000-0000-000074830000}"/>
    <cellStyle name="Migliaia 5 3 4 2" xfId="20973" xr:uid="{00000000-0005-0000-0000-000075830000}"/>
    <cellStyle name="Migliaia 5 3 4 2 2" xfId="38290" xr:uid="{00000000-0005-0000-0000-000076830000}"/>
    <cellStyle name="Migliaia 5 3 4 3" xfId="30717" xr:uid="{00000000-0005-0000-0000-000077830000}"/>
    <cellStyle name="Migliaia 5 3 4 4" xfId="39245" xr:uid="{00000000-0005-0000-0000-000078830000}"/>
    <cellStyle name="Migliaia 5 3 5" xfId="20031" xr:uid="{00000000-0005-0000-0000-000079830000}"/>
    <cellStyle name="Migliaia 5 3 5 2" xfId="37871" xr:uid="{00000000-0005-0000-0000-00007A830000}"/>
    <cellStyle name="Migliaia 5 3 6" xfId="4371" xr:uid="{00000000-0005-0000-0000-00007B830000}"/>
    <cellStyle name="Migliaia 5 3 6 2" xfId="23712" xr:uid="{00000000-0005-0000-0000-00007C830000}"/>
    <cellStyle name="Migliaia 5 3 7" xfId="21992" xr:uid="{00000000-0005-0000-0000-00007D830000}"/>
    <cellStyle name="Migliaia 5 3 8" xfId="38826" xr:uid="{00000000-0005-0000-0000-00007E830000}"/>
    <cellStyle name="Migliaia 5 3 9" xfId="39616" xr:uid="{00000000-0005-0000-0000-00007F830000}"/>
    <cellStyle name="Migliaia 5 4" xfId="640" xr:uid="{00000000-0005-0000-0000-000080830000}"/>
    <cellStyle name="Migliaia 5 4 10" xfId="2703" xr:uid="{00000000-0005-0000-0000-000081830000}"/>
    <cellStyle name="Migliaia 5 4 2" xfId="1981" xr:uid="{00000000-0005-0000-0000-000082830000}"/>
    <cellStyle name="Migliaia 5 4 2 2" xfId="20976" xr:uid="{00000000-0005-0000-0000-000083830000}"/>
    <cellStyle name="Migliaia 5 4 2 2 2" xfId="38293" xr:uid="{00000000-0005-0000-0000-000084830000}"/>
    <cellStyle name="Migliaia 5 4 2 2 3" xfId="39248" xr:uid="{00000000-0005-0000-0000-000085830000}"/>
    <cellStyle name="Migliaia 5 4 2 3" xfId="37875" xr:uid="{00000000-0005-0000-0000-000086830000}"/>
    <cellStyle name="Migliaia 5 4 2 4" xfId="38830" xr:uid="{00000000-0005-0000-0000-000087830000}"/>
    <cellStyle name="Migliaia 5 4 3" xfId="20975" xr:uid="{00000000-0005-0000-0000-000088830000}"/>
    <cellStyle name="Migliaia 5 4 3 2" xfId="38292" xr:uid="{00000000-0005-0000-0000-000089830000}"/>
    <cellStyle name="Migliaia 5 4 3 3" xfId="39247" xr:uid="{00000000-0005-0000-0000-00008A830000}"/>
    <cellStyle name="Migliaia 5 4 4" xfId="20034" xr:uid="{00000000-0005-0000-0000-00008B830000}"/>
    <cellStyle name="Migliaia 5 4 4 2" xfId="37874" xr:uid="{00000000-0005-0000-0000-00008C830000}"/>
    <cellStyle name="Migliaia 5 4 5" xfId="12271" xr:uid="{00000000-0005-0000-0000-00008D830000}"/>
    <cellStyle name="Migliaia 5 4 6" xfId="21994" xr:uid="{00000000-0005-0000-0000-00008E830000}"/>
    <cellStyle name="Migliaia 5 4 7" xfId="38829" xr:uid="{00000000-0005-0000-0000-00008F830000}"/>
    <cellStyle name="Migliaia 5 4 8" xfId="40147" xr:uid="{00000000-0005-0000-0000-000090830000}"/>
    <cellStyle name="Migliaia 5 4 9" xfId="40633" xr:uid="{00000000-0005-0000-0000-000091830000}"/>
    <cellStyle name="Migliaia 5 5" xfId="641" xr:uid="{00000000-0005-0000-0000-000092830000}"/>
    <cellStyle name="Migliaia 5 5 2" xfId="20035" xr:uid="{00000000-0005-0000-0000-000093830000}"/>
    <cellStyle name="Migliaia 5 5 2 2" xfId="37876" xr:uid="{00000000-0005-0000-0000-000094830000}"/>
    <cellStyle name="Migliaia 5 5 3" xfId="12272" xr:uid="{00000000-0005-0000-0000-000095830000}"/>
    <cellStyle name="Migliaia 5 5 4" xfId="21995" xr:uid="{00000000-0005-0000-0000-000096830000}"/>
    <cellStyle name="Migliaia 5 5 5" xfId="38831" xr:uid="{00000000-0005-0000-0000-000097830000}"/>
    <cellStyle name="Migliaia 5 5 6" xfId="40148" xr:uid="{00000000-0005-0000-0000-000098830000}"/>
    <cellStyle name="Migliaia 5 5 7" xfId="40634" xr:uid="{00000000-0005-0000-0000-000099830000}"/>
    <cellStyle name="Migliaia 5 6" xfId="1982" xr:uid="{00000000-0005-0000-0000-00009A830000}"/>
    <cellStyle name="Migliaia 5 6 2" xfId="12267" xr:uid="{00000000-0005-0000-0000-00009B830000}"/>
    <cellStyle name="Migliaia 5 6 3" xfId="21996" xr:uid="{00000000-0005-0000-0000-00009C830000}"/>
    <cellStyle name="Migliaia 5 6 4" xfId="40149" xr:uid="{00000000-0005-0000-0000-00009D830000}"/>
    <cellStyle name="Migliaia 5 6 5" xfId="40635" xr:uid="{00000000-0005-0000-0000-00009E830000}"/>
    <cellStyle name="Migliaia 5 7" xfId="2470" xr:uid="{00000000-0005-0000-0000-00009F830000}"/>
    <cellStyle name="Migliaia 5 7 2" xfId="30715" xr:uid="{00000000-0005-0000-0000-0000A0830000}"/>
    <cellStyle name="Migliaia 5 8" xfId="20029" xr:uid="{00000000-0005-0000-0000-0000A1830000}"/>
    <cellStyle name="Migliaia 5 8 2" xfId="37869" xr:uid="{00000000-0005-0000-0000-0000A2830000}"/>
    <cellStyle name="Migliaia 5 9" xfId="4369" xr:uid="{00000000-0005-0000-0000-0000A3830000}"/>
    <cellStyle name="Migliaia 5 9 2" xfId="23710" xr:uid="{00000000-0005-0000-0000-0000A4830000}"/>
    <cellStyle name="Migliaia 50" xfId="642" xr:uid="{00000000-0005-0000-0000-0000A5830000}"/>
    <cellStyle name="Migliaia 50 10" xfId="21997" xr:uid="{00000000-0005-0000-0000-0000A6830000}"/>
    <cellStyle name="Migliaia 50 11" xfId="38832" xr:uid="{00000000-0005-0000-0000-0000A7830000}"/>
    <cellStyle name="Migliaia 50 12" xfId="39618" xr:uid="{00000000-0005-0000-0000-0000A8830000}"/>
    <cellStyle name="Migliaia 50 13" xfId="40150" xr:uid="{00000000-0005-0000-0000-0000A9830000}"/>
    <cellStyle name="Migliaia 50 14" xfId="40636" xr:uid="{00000000-0005-0000-0000-0000AA830000}"/>
    <cellStyle name="Migliaia 50 2" xfId="643" xr:uid="{00000000-0005-0000-0000-0000AB830000}"/>
    <cellStyle name="Migliaia 50 2 10" xfId="40151" xr:uid="{00000000-0005-0000-0000-0000AC830000}"/>
    <cellStyle name="Migliaia 50 2 11" xfId="40637" xr:uid="{00000000-0005-0000-0000-0000AD830000}"/>
    <cellStyle name="Migliaia 50 2 2" xfId="1983" xr:uid="{00000000-0005-0000-0000-0000AE830000}"/>
    <cellStyle name="Migliaia 50 2 2 2" xfId="12884" xr:uid="{00000000-0005-0000-0000-0000AF830000}"/>
    <cellStyle name="Migliaia 50 2 2 2 2" xfId="30845" xr:uid="{00000000-0005-0000-0000-0000B0830000}"/>
    <cellStyle name="Migliaia 50 2 2 3" xfId="20977" xr:uid="{00000000-0005-0000-0000-0000B1830000}"/>
    <cellStyle name="Migliaia 50 2 2 3 2" xfId="38294" xr:uid="{00000000-0005-0000-0000-0000B2830000}"/>
    <cellStyle name="Migliaia 50 2 2 4" xfId="23843" xr:uid="{00000000-0005-0000-0000-0000B3830000}"/>
    <cellStyle name="Migliaia 50 2 2 5" xfId="39249" xr:uid="{00000000-0005-0000-0000-0000B4830000}"/>
    <cellStyle name="Migliaia 50 2 2 6" xfId="39759" xr:uid="{00000000-0005-0000-0000-0000B5830000}"/>
    <cellStyle name="Migliaia 50 2 3" xfId="12274" xr:uid="{00000000-0005-0000-0000-0000B6830000}"/>
    <cellStyle name="Migliaia 50 2 4" xfId="12761" xr:uid="{00000000-0005-0000-0000-0000B7830000}"/>
    <cellStyle name="Migliaia 50 2 4 2" xfId="30720" xr:uid="{00000000-0005-0000-0000-0000B8830000}"/>
    <cellStyle name="Migliaia 50 2 5" xfId="20037" xr:uid="{00000000-0005-0000-0000-0000B9830000}"/>
    <cellStyle name="Migliaia 50 2 5 2" xfId="37878" xr:uid="{00000000-0005-0000-0000-0000BA830000}"/>
    <cellStyle name="Migliaia 50 2 6" xfId="4374" xr:uid="{00000000-0005-0000-0000-0000BB830000}"/>
    <cellStyle name="Migliaia 50 2 6 2" xfId="23715" xr:uid="{00000000-0005-0000-0000-0000BC830000}"/>
    <cellStyle name="Migliaia 50 2 7" xfId="21998" xr:uid="{00000000-0005-0000-0000-0000BD830000}"/>
    <cellStyle name="Migliaia 50 2 8" xfId="38833" xr:uid="{00000000-0005-0000-0000-0000BE830000}"/>
    <cellStyle name="Migliaia 50 2 9" xfId="39619" xr:uid="{00000000-0005-0000-0000-0000BF830000}"/>
    <cellStyle name="Migliaia 50 3" xfId="644" xr:uid="{00000000-0005-0000-0000-0000C0830000}"/>
    <cellStyle name="Migliaia 50 3 10" xfId="40152" xr:uid="{00000000-0005-0000-0000-0000C1830000}"/>
    <cellStyle name="Migliaia 50 3 11" xfId="40638" xr:uid="{00000000-0005-0000-0000-0000C2830000}"/>
    <cellStyle name="Migliaia 50 3 2" xfId="645" xr:uid="{00000000-0005-0000-0000-0000C3830000}"/>
    <cellStyle name="Migliaia 50 3 2 10" xfId="40639" xr:uid="{00000000-0005-0000-0000-0000C4830000}"/>
    <cellStyle name="Migliaia 50 3 2 2" xfId="12276" xr:uid="{00000000-0005-0000-0000-0000C5830000}"/>
    <cellStyle name="Migliaia 50 3 2 3" xfId="12763" xr:uid="{00000000-0005-0000-0000-0000C6830000}"/>
    <cellStyle name="Migliaia 50 3 2 3 2" xfId="30722" xr:uid="{00000000-0005-0000-0000-0000C7830000}"/>
    <cellStyle name="Migliaia 50 3 2 4" xfId="20039" xr:uid="{00000000-0005-0000-0000-0000C8830000}"/>
    <cellStyle name="Migliaia 50 3 2 4 2" xfId="37880" xr:uid="{00000000-0005-0000-0000-0000C9830000}"/>
    <cellStyle name="Migliaia 50 3 2 5" xfId="4376" xr:uid="{00000000-0005-0000-0000-0000CA830000}"/>
    <cellStyle name="Migliaia 50 3 2 5 2" xfId="23717" xr:uid="{00000000-0005-0000-0000-0000CB830000}"/>
    <cellStyle name="Migliaia 50 3 2 6" xfId="22000" xr:uid="{00000000-0005-0000-0000-0000CC830000}"/>
    <cellStyle name="Migliaia 50 3 2 7" xfId="38835" xr:uid="{00000000-0005-0000-0000-0000CD830000}"/>
    <cellStyle name="Migliaia 50 3 2 8" xfId="39621" xr:uid="{00000000-0005-0000-0000-0000CE830000}"/>
    <cellStyle name="Migliaia 50 3 2 9" xfId="40153" xr:uid="{00000000-0005-0000-0000-0000CF830000}"/>
    <cellStyle name="Migliaia 50 3 3" xfId="12275" xr:uid="{00000000-0005-0000-0000-0000D0830000}"/>
    <cellStyle name="Migliaia 50 3 3 2" xfId="20979" xr:uid="{00000000-0005-0000-0000-0000D1830000}"/>
    <cellStyle name="Migliaia 50 3 3 2 2" xfId="38296" xr:uid="{00000000-0005-0000-0000-0000D2830000}"/>
    <cellStyle name="Migliaia 50 3 3 2 3" xfId="39251" xr:uid="{00000000-0005-0000-0000-0000D3830000}"/>
    <cellStyle name="Migliaia 50 3 3 3" xfId="20040" xr:uid="{00000000-0005-0000-0000-0000D4830000}"/>
    <cellStyle name="Migliaia 50 3 3 3 2" xfId="37881" xr:uid="{00000000-0005-0000-0000-0000D5830000}"/>
    <cellStyle name="Migliaia 50 3 3 4" xfId="38836" xr:uid="{00000000-0005-0000-0000-0000D6830000}"/>
    <cellStyle name="Migliaia 50 3 4" xfId="12762" xr:uid="{00000000-0005-0000-0000-0000D7830000}"/>
    <cellStyle name="Migliaia 50 3 4 2" xfId="20978" xr:uid="{00000000-0005-0000-0000-0000D8830000}"/>
    <cellStyle name="Migliaia 50 3 4 2 2" xfId="38295" xr:uid="{00000000-0005-0000-0000-0000D9830000}"/>
    <cellStyle name="Migliaia 50 3 4 3" xfId="30721" xr:uid="{00000000-0005-0000-0000-0000DA830000}"/>
    <cellStyle name="Migliaia 50 3 4 4" xfId="39250" xr:uid="{00000000-0005-0000-0000-0000DB830000}"/>
    <cellStyle name="Migliaia 50 3 5" xfId="20038" xr:uid="{00000000-0005-0000-0000-0000DC830000}"/>
    <cellStyle name="Migliaia 50 3 5 2" xfId="37879" xr:uid="{00000000-0005-0000-0000-0000DD830000}"/>
    <cellStyle name="Migliaia 50 3 6" xfId="4375" xr:uid="{00000000-0005-0000-0000-0000DE830000}"/>
    <cellStyle name="Migliaia 50 3 6 2" xfId="23716" xr:uid="{00000000-0005-0000-0000-0000DF830000}"/>
    <cellStyle name="Migliaia 50 3 7" xfId="21999" xr:uid="{00000000-0005-0000-0000-0000E0830000}"/>
    <cellStyle name="Migliaia 50 3 8" xfId="38834" xr:uid="{00000000-0005-0000-0000-0000E1830000}"/>
    <cellStyle name="Migliaia 50 3 9" xfId="39620" xr:uid="{00000000-0005-0000-0000-0000E2830000}"/>
    <cellStyle name="Migliaia 50 4" xfId="646" xr:uid="{00000000-0005-0000-0000-0000E3830000}"/>
    <cellStyle name="Migliaia 50 4 10" xfId="2704" xr:uid="{00000000-0005-0000-0000-0000E4830000}"/>
    <cellStyle name="Migliaia 50 4 2" xfId="1984" xr:uid="{00000000-0005-0000-0000-0000E5830000}"/>
    <cellStyle name="Migliaia 50 4 2 2" xfId="20981" xr:uid="{00000000-0005-0000-0000-0000E6830000}"/>
    <cellStyle name="Migliaia 50 4 2 2 2" xfId="38298" xr:uid="{00000000-0005-0000-0000-0000E7830000}"/>
    <cellStyle name="Migliaia 50 4 2 2 3" xfId="39253" xr:uid="{00000000-0005-0000-0000-0000E8830000}"/>
    <cellStyle name="Migliaia 50 4 2 3" xfId="37883" xr:uid="{00000000-0005-0000-0000-0000E9830000}"/>
    <cellStyle name="Migliaia 50 4 2 4" xfId="38838" xr:uid="{00000000-0005-0000-0000-0000EA830000}"/>
    <cellStyle name="Migliaia 50 4 3" xfId="20980" xr:uid="{00000000-0005-0000-0000-0000EB830000}"/>
    <cellStyle name="Migliaia 50 4 3 2" xfId="38297" xr:uid="{00000000-0005-0000-0000-0000EC830000}"/>
    <cellStyle name="Migliaia 50 4 3 3" xfId="39252" xr:uid="{00000000-0005-0000-0000-0000ED830000}"/>
    <cellStyle name="Migliaia 50 4 4" xfId="20041" xr:uid="{00000000-0005-0000-0000-0000EE830000}"/>
    <cellStyle name="Migliaia 50 4 4 2" xfId="37882" xr:uid="{00000000-0005-0000-0000-0000EF830000}"/>
    <cellStyle name="Migliaia 50 4 5" xfId="12277" xr:uid="{00000000-0005-0000-0000-0000F0830000}"/>
    <cellStyle name="Migliaia 50 4 6" xfId="22001" xr:uid="{00000000-0005-0000-0000-0000F1830000}"/>
    <cellStyle name="Migliaia 50 4 7" xfId="38837" xr:uid="{00000000-0005-0000-0000-0000F2830000}"/>
    <cellStyle name="Migliaia 50 4 8" xfId="40154" xr:uid="{00000000-0005-0000-0000-0000F3830000}"/>
    <cellStyle name="Migliaia 50 4 9" xfId="40640" xr:uid="{00000000-0005-0000-0000-0000F4830000}"/>
    <cellStyle name="Migliaia 50 5" xfId="647" xr:uid="{00000000-0005-0000-0000-0000F5830000}"/>
    <cellStyle name="Migliaia 50 5 2" xfId="20042" xr:uid="{00000000-0005-0000-0000-0000F6830000}"/>
    <cellStyle name="Migliaia 50 5 2 2" xfId="37884" xr:uid="{00000000-0005-0000-0000-0000F7830000}"/>
    <cellStyle name="Migliaia 50 5 3" xfId="12278" xr:uid="{00000000-0005-0000-0000-0000F8830000}"/>
    <cellStyle name="Migliaia 50 5 4" xfId="22002" xr:uid="{00000000-0005-0000-0000-0000F9830000}"/>
    <cellStyle name="Migliaia 50 5 5" xfId="38839" xr:uid="{00000000-0005-0000-0000-0000FA830000}"/>
    <cellStyle name="Migliaia 50 5 6" xfId="40155" xr:uid="{00000000-0005-0000-0000-0000FB830000}"/>
    <cellStyle name="Migliaia 50 5 7" xfId="40641" xr:uid="{00000000-0005-0000-0000-0000FC830000}"/>
    <cellStyle name="Migliaia 50 6" xfId="1985" xr:uid="{00000000-0005-0000-0000-0000FD830000}"/>
    <cellStyle name="Migliaia 50 6 2" xfId="12273" xr:uid="{00000000-0005-0000-0000-0000FE830000}"/>
    <cellStyle name="Migliaia 50 6 3" xfId="22003" xr:uid="{00000000-0005-0000-0000-0000FF830000}"/>
    <cellStyle name="Migliaia 50 6 4" xfId="40156" xr:uid="{00000000-0005-0000-0000-000000840000}"/>
    <cellStyle name="Migliaia 50 6 5" xfId="40642" xr:uid="{00000000-0005-0000-0000-000001840000}"/>
    <cellStyle name="Migliaia 50 7" xfId="2471" xr:uid="{00000000-0005-0000-0000-000002840000}"/>
    <cellStyle name="Migliaia 50 7 2" xfId="30719" xr:uid="{00000000-0005-0000-0000-000003840000}"/>
    <cellStyle name="Migliaia 50 8" xfId="20036" xr:uid="{00000000-0005-0000-0000-000004840000}"/>
    <cellStyle name="Migliaia 50 8 2" xfId="37877" xr:uid="{00000000-0005-0000-0000-000005840000}"/>
    <cellStyle name="Migliaia 50 9" xfId="4373" xr:uid="{00000000-0005-0000-0000-000006840000}"/>
    <cellStyle name="Migliaia 50 9 2" xfId="23714" xr:uid="{00000000-0005-0000-0000-000007840000}"/>
    <cellStyle name="Migliaia 51" xfId="648" xr:uid="{00000000-0005-0000-0000-000008840000}"/>
    <cellStyle name="Migliaia 51 10" xfId="22004" xr:uid="{00000000-0005-0000-0000-000009840000}"/>
    <cellStyle name="Migliaia 51 11" xfId="38840" xr:uid="{00000000-0005-0000-0000-00000A840000}"/>
    <cellStyle name="Migliaia 51 12" xfId="39622" xr:uid="{00000000-0005-0000-0000-00000B840000}"/>
    <cellStyle name="Migliaia 51 13" xfId="40157" xr:uid="{00000000-0005-0000-0000-00000C840000}"/>
    <cellStyle name="Migliaia 51 14" xfId="40643" xr:uid="{00000000-0005-0000-0000-00000D840000}"/>
    <cellStyle name="Migliaia 51 2" xfId="649" xr:uid="{00000000-0005-0000-0000-00000E840000}"/>
    <cellStyle name="Migliaia 51 2 10" xfId="40158" xr:uid="{00000000-0005-0000-0000-00000F840000}"/>
    <cellStyle name="Migliaia 51 2 11" xfId="40644" xr:uid="{00000000-0005-0000-0000-000010840000}"/>
    <cellStyle name="Migliaia 51 2 2" xfId="1986" xr:uid="{00000000-0005-0000-0000-000011840000}"/>
    <cellStyle name="Migliaia 51 2 2 2" xfId="12885" xr:uid="{00000000-0005-0000-0000-000012840000}"/>
    <cellStyle name="Migliaia 51 2 2 2 2" xfId="30846" xr:uid="{00000000-0005-0000-0000-000013840000}"/>
    <cellStyle name="Migliaia 51 2 2 3" xfId="20982" xr:uid="{00000000-0005-0000-0000-000014840000}"/>
    <cellStyle name="Migliaia 51 2 2 3 2" xfId="38299" xr:uid="{00000000-0005-0000-0000-000015840000}"/>
    <cellStyle name="Migliaia 51 2 2 4" xfId="23844" xr:uid="{00000000-0005-0000-0000-000016840000}"/>
    <cellStyle name="Migliaia 51 2 2 5" xfId="39254" xr:uid="{00000000-0005-0000-0000-000017840000}"/>
    <cellStyle name="Migliaia 51 2 2 6" xfId="39760" xr:uid="{00000000-0005-0000-0000-000018840000}"/>
    <cellStyle name="Migliaia 51 2 3" xfId="12280" xr:uid="{00000000-0005-0000-0000-000019840000}"/>
    <cellStyle name="Migliaia 51 2 4" xfId="12764" xr:uid="{00000000-0005-0000-0000-00001A840000}"/>
    <cellStyle name="Migliaia 51 2 4 2" xfId="30724" xr:uid="{00000000-0005-0000-0000-00001B840000}"/>
    <cellStyle name="Migliaia 51 2 5" xfId="20044" xr:uid="{00000000-0005-0000-0000-00001C840000}"/>
    <cellStyle name="Migliaia 51 2 5 2" xfId="37886" xr:uid="{00000000-0005-0000-0000-00001D840000}"/>
    <cellStyle name="Migliaia 51 2 6" xfId="4378" xr:uid="{00000000-0005-0000-0000-00001E840000}"/>
    <cellStyle name="Migliaia 51 2 6 2" xfId="23719" xr:uid="{00000000-0005-0000-0000-00001F840000}"/>
    <cellStyle name="Migliaia 51 2 7" xfId="22005" xr:uid="{00000000-0005-0000-0000-000020840000}"/>
    <cellStyle name="Migliaia 51 2 8" xfId="38841" xr:uid="{00000000-0005-0000-0000-000021840000}"/>
    <cellStyle name="Migliaia 51 2 9" xfId="39623" xr:uid="{00000000-0005-0000-0000-000022840000}"/>
    <cellStyle name="Migliaia 51 3" xfId="650" xr:uid="{00000000-0005-0000-0000-000023840000}"/>
    <cellStyle name="Migliaia 51 3 10" xfId="40159" xr:uid="{00000000-0005-0000-0000-000024840000}"/>
    <cellStyle name="Migliaia 51 3 11" xfId="40645" xr:uid="{00000000-0005-0000-0000-000025840000}"/>
    <cellStyle name="Migliaia 51 3 2" xfId="651" xr:uid="{00000000-0005-0000-0000-000026840000}"/>
    <cellStyle name="Migliaia 51 3 2 10" xfId="40646" xr:uid="{00000000-0005-0000-0000-000027840000}"/>
    <cellStyle name="Migliaia 51 3 2 2" xfId="12282" xr:uid="{00000000-0005-0000-0000-000028840000}"/>
    <cellStyle name="Migliaia 51 3 2 3" xfId="12766" xr:uid="{00000000-0005-0000-0000-000029840000}"/>
    <cellStyle name="Migliaia 51 3 2 3 2" xfId="30726" xr:uid="{00000000-0005-0000-0000-00002A840000}"/>
    <cellStyle name="Migliaia 51 3 2 4" xfId="20046" xr:uid="{00000000-0005-0000-0000-00002B840000}"/>
    <cellStyle name="Migliaia 51 3 2 4 2" xfId="37888" xr:uid="{00000000-0005-0000-0000-00002C840000}"/>
    <cellStyle name="Migliaia 51 3 2 5" xfId="4380" xr:uid="{00000000-0005-0000-0000-00002D840000}"/>
    <cellStyle name="Migliaia 51 3 2 5 2" xfId="23721" xr:uid="{00000000-0005-0000-0000-00002E840000}"/>
    <cellStyle name="Migliaia 51 3 2 6" xfId="22007" xr:uid="{00000000-0005-0000-0000-00002F840000}"/>
    <cellStyle name="Migliaia 51 3 2 7" xfId="38843" xr:uid="{00000000-0005-0000-0000-000030840000}"/>
    <cellStyle name="Migliaia 51 3 2 8" xfId="39625" xr:uid="{00000000-0005-0000-0000-000031840000}"/>
    <cellStyle name="Migliaia 51 3 2 9" xfId="40160" xr:uid="{00000000-0005-0000-0000-000032840000}"/>
    <cellStyle name="Migliaia 51 3 3" xfId="12281" xr:uid="{00000000-0005-0000-0000-000033840000}"/>
    <cellStyle name="Migliaia 51 3 3 2" xfId="20984" xr:uid="{00000000-0005-0000-0000-000034840000}"/>
    <cellStyle name="Migliaia 51 3 3 2 2" xfId="38301" xr:uid="{00000000-0005-0000-0000-000035840000}"/>
    <cellStyle name="Migliaia 51 3 3 2 3" xfId="39256" xr:uid="{00000000-0005-0000-0000-000036840000}"/>
    <cellStyle name="Migliaia 51 3 3 3" xfId="20047" xr:uid="{00000000-0005-0000-0000-000037840000}"/>
    <cellStyle name="Migliaia 51 3 3 3 2" xfId="37889" xr:uid="{00000000-0005-0000-0000-000038840000}"/>
    <cellStyle name="Migliaia 51 3 3 4" xfId="38844" xr:uid="{00000000-0005-0000-0000-000039840000}"/>
    <cellStyle name="Migliaia 51 3 4" xfId="12765" xr:uid="{00000000-0005-0000-0000-00003A840000}"/>
    <cellStyle name="Migliaia 51 3 4 2" xfId="20983" xr:uid="{00000000-0005-0000-0000-00003B840000}"/>
    <cellStyle name="Migliaia 51 3 4 2 2" xfId="38300" xr:uid="{00000000-0005-0000-0000-00003C840000}"/>
    <cellStyle name="Migliaia 51 3 4 3" xfId="30725" xr:uid="{00000000-0005-0000-0000-00003D840000}"/>
    <cellStyle name="Migliaia 51 3 4 4" xfId="39255" xr:uid="{00000000-0005-0000-0000-00003E840000}"/>
    <cellStyle name="Migliaia 51 3 5" xfId="20045" xr:uid="{00000000-0005-0000-0000-00003F840000}"/>
    <cellStyle name="Migliaia 51 3 5 2" xfId="37887" xr:uid="{00000000-0005-0000-0000-000040840000}"/>
    <cellStyle name="Migliaia 51 3 6" xfId="4379" xr:uid="{00000000-0005-0000-0000-000041840000}"/>
    <cellStyle name="Migliaia 51 3 6 2" xfId="23720" xr:uid="{00000000-0005-0000-0000-000042840000}"/>
    <cellStyle name="Migliaia 51 3 7" xfId="22006" xr:uid="{00000000-0005-0000-0000-000043840000}"/>
    <cellStyle name="Migliaia 51 3 8" xfId="38842" xr:uid="{00000000-0005-0000-0000-000044840000}"/>
    <cellStyle name="Migliaia 51 3 9" xfId="39624" xr:uid="{00000000-0005-0000-0000-000045840000}"/>
    <cellStyle name="Migliaia 51 4" xfId="652" xr:uid="{00000000-0005-0000-0000-000046840000}"/>
    <cellStyle name="Migliaia 51 4 10" xfId="2705" xr:uid="{00000000-0005-0000-0000-000047840000}"/>
    <cellStyle name="Migliaia 51 4 2" xfId="1987" xr:uid="{00000000-0005-0000-0000-000048840000}"/>
    <cellStyle name="Migliaia 51 4 2 2" xfId="20986" xr:uid="{00000000-0005-0000-0000-000049840000}"/>
    <cellStyle name="Migliaia 51 4 2 2 2" xfId="38303" xr:uid="{00000000-0005-0000-0000-00004A840000}"/>
    <cellStyle name="Migliaia 51 4 2 2 3" xfId="39258" xr:uid="{00000000-0005-0000-0000-00004B840000}"/>
    <cellStyle name="Migliaia 51 4 2 3" xfId="37891" xr:uid="{00000000-0005-0000-0000-00004C840000}"/>
    <cellStyle name="Migliaia 51 4 2 4" xfId="38846" xr:uid="{00000000-0005-0000-0000-00004D840000}"/>
    <cellStyle name="Migliaia 51 4 3" xfId="20985" xr:uid="{00000000-0005-0000-0000-00004E840000}"/>
    <cellStyle name="Migliaia 51 4 3 2" xfId="38302" xr:uid="{00000000-0005-0000-0000-00004F840000}"/>
    <cellStyle name="Migliaia 51 4 3 3" xfId="39257" xr:uid="{00000000-0005-0000-0000-000050840000}"/>
    <cellStyle name="Migliaia 51 4 4" xfId="20048" xr:uid="{00000000-0005-0000-0000-000051840000}"/>
    <cellStyle name="Migliaia 51 4 4 2" xfId="37890" xr:uid="{00000000-0005-0000-0000-000052840000}"/>
    <cellStyle name="Migliaia 51 4 5" xfId="12283" xr:uid="{00000000-0005-0000-0000-000053840000}"/>
    <cellStyle name="Migliaia 51 4 6" xfId="22008" xr:uid="{00000000-0005-0000-0000-000054840000}"/>
    <cellStyle name="Migliaia 51 4 7" xfId="38845" xr:uid="{00000000-0005-0000-0000-000055840000}"/>
    <cellStyle name="Migliaia 51 4 8" xfId="40161" xr:uid="{00000000-0005-0000-0000-000056840000}"/>
    <cellStyle name="Migliaia 51 4 9" xfId="40647" xr:uid="{00000000-0005-0000-0000-000057840000}"/>
    <cellStyle name="Migliaia 51 5" xfId="653" xr:uid="{00000000-0005-0000-0000-000058840000}"/>
    <cellStyle name="Migliaia 51 5 2" xfId="20049" xr:uid="{00000000-0005-0000-0000-000059840000}"/>
    <cellStyle name="Migliaia 51 5 2 2" xfId="37892" xr:uid="{00000000-0005-0000-0000-00005A840000}"/>
    <cellStyle name="Migliaia 51 5 3" xfId="12284" xr:uid="{00000000-0005-0000-0000-00005B840000}"/>
    <cellStyle name="Migliaia 51 5 4" xfId="22009" xr:uid="{00000000-0005-0000-0000-00005C840000}"/>
    <cellStyle name="Migliaia 51 5 5" xfId="38847" xr:uid="{00000000-0005-0000-0000-00005D840000}"/>
    <cellStyle name="Migliaia 51 5 6" xfId="40162" xr:uid="{00000000-0005-0000-0000-00005E840000}"/>
    <cellStyle name="Migliaia 51 5 7" xfId="40648" xr:uid="{00000000-0005-0000-0000-00005F840000}"/>
    <cellStyle name="Migliaia 51 6" xfId="1988" xr:uid="{00000000-0005-0000-0000-000060840000}"/>
    <cellStyle name="Migliaia 51 6 2" xfId="12279" xr:uid="{00000000-0005-0000-0000-000061840000}"/>
    <cellStyle name="Migliaia 51 6 3" xfId="22010" xr:uid="{00000000-0005-0000-0000-000062840000}"/>
    <cellStyle name="Migliaia 51 6 4" xfId="40163" xr:uid="{00000000-0005-0000-0000-000063840000}"/>
    <cellStyle name="Migliaia 51 6 5" xfId="40649" xr:uid="{00000000-0005-0000-0000-000064840000}"/>
    <cellStyle name="Migliaia 51 7" xfId="2472" xr:uid="{00000000-0005-0000-0000-000065840000}"/>
    <cellStyle name="Migliaia 51 7 2" xfId="30723" xr:uid="{00000000-0005-0000-0000-000066840000}"/>
    <cellStyle name="Migliaia 51 8" xfId="20043" xr:uid="{00000000-0005-0000-0000-000067840000}"/>
    <cellStyle name="Migliaia 51 8 2" xfId="37885" xr:uid="{00000000-0005-0000-0000-000068840000}"/>
    <cellStyle name="Migliaia 51 9" xfId="4377" xr:uid="{00000000-0005-0000-0000-000069840000}"/>
    <cellStyle name="Migliaia 51 9 2" xfId="23718" xr:uid="{00000000-0005-0000-0000-00006A840000}"/>
    <cellStyle name="Migliaia 52" xfId="654" xr:uid="{00000000-0005-0000-0000-00006B840000}"/>
    <cellStyle name="Migliaia 52 10" xfId="22011" xr:uid="{00000000-0005-0000-0000-00006C840000}"/>
    <cellStyle name="Migliaia 52 11" xfId="38848" xr:uid="{00000000-0005-0000-0000-00006D840000}"/>
    <cellStyle name="Migliaia 52 12" xfId="39626" xr:uid="{00000000-0005-0000-0000-00006E840000}"/>
    <cellStyle name="Migliaia 52 13" xfId="40164" xr:uid="{00000000-0005-0000-0000-00006F840000}"/>
    <cellStyle name="Migliaia 52 14" xfId="40650" xr:uid="{00000000-0005-0000-0000-000070840000}"/>
    <cellStyle name="Migliaia 52 2" xfId="655" xr:uid="{00000000-0005-0000-0000-000071840000}"/>
    <cellStyle name="Migliaia 52 2 10" xfId="40165" xr:uid="{00000000-0005-0000-0000-000072840000}"/>
    <cellStyle name="Migliaia 52 2 11" xfId="40651" xr:uid="{00000000-0005-0000-0000-000073840000}"/>
    <cellStyle name="Migliaia 52 2 2" xfId="1989" xr:uid="{00000000-0005-0000-0000-000074840000}"/>
    <cellStyle name="Migliaia 52 2 2 2" xfId="12886" xr:uid="{00000000-0005-0000-0000-000075840000}"/>
    <cellStyle name="Migliaia 52 2 2 2 2" xfId="30847" xr:uid="{00000000-0005-0000-0000-000076840000}"/>
    <cellStyle name="Migliaia 52 2 2 3" xfId="20987" xr:uid="{00000000-0005-0000-0000-000077840000}"/>
    <cellStyle name="Migliaia 52 2 2 3 2" xfId="38304" xr:uid="{00000000-0005-0000-0000-000078840000}"/>
    <cellStyle name="Migliaia 52 2 2 4" xfId="23845" xr:uid="{00000000-0005-0000-0000-000079840000}"/>
    <cellStyle name="Migliaia 52 2 2 5" xfId="39259" xr:uid="{00000000-0005-0000-0000-00007A840000}"/>
    <cellStyle name="Migliaia 52 2 2 6" xfId="39761" xr:uid="{00000000-0005-0000-0000-00007B840000}"/>
    <cellStyle name="Migliaia 52 2 3" xfId="12286" xr:uid="{00000000-0005-0000-0000-00007C840000}"/>
    <cellStyle name="Migliaia 52 2 4" xfId="12767" xr:uid="{00000000-0005-0000-0000-00007D840000}"/>
    <cellStyle name="Migliaia 52 2 4 2" xfId="30728" xr:uid="{00000000-0005-0000-0000-00007E840000}"/>
    <cellStyle name="Migliaia 52 2 5" xfId="20051" xr:uid="{00000000-0005-0000-0000-00007F840000}"/>
    <cellStyle name="Migliaia 52 2 5 2" xfId="37894" xr:uid="{00000000-0005-0000-0000-000080840000}"/>
    <cellStyle name="Migliaia 52 2 6" xfId="4382" xr:uid="{00000000-0005-0000-0000-000081840000}"/>
    <cellStyle name="Migliaia 52 2 6 2" xfId="23723" xr:uid="{00000000-0005-0000-0000-000082840000}"/>
    <cellStyle name="Migliaia 52 2 7" xfId="22012" xr:uid="{00000000-0005-0000-0000-000083840000}"/>
    <cellStyle name="Migliaia 52 2 8" xfId="38849" xr:uid="{00000000-0005-0000-0000-000084840000}"/>
    <cellStyle name="Migliaia 52 2 9" xfId="39627" xr:uid="{00000000-0005-0000-0000-000085840000}"/>
    <cellStyle name="Migliaia 52 3" xfId="656" xr:uid="{00000000-0005-0000-0000-000086840000}"/>
    <cellStyle name="Migliaia 52 3 10" xfId="40166" xr:uid="{00000000-0005-0000-0000-000087840000}"/>
    <cellStyle name="Migliaia 52 3 11" xfId="40652" xr:uid="{00000000-0005-0000-0000-000088840000}"/>
    <cellStyle name="Migliaia 52 3 2" xfId="657" xr:uid="{00000000-0005-0000-0000-000089840000}"/>
    <cellStyle name="Migliaia 52 3 2 10" xfId="40653" xr:uid="{00000000-0005-0000-0000-00008A840000}"/>
    <cellStyle name="Migliaia 52 3 2 2" xfId="12288" xr:uid="{00000000-0005-0000-0000-00008B840000}"/>
    <cellStyle name="Migliaia 52 3 2 3" xfId="12769" xr:uid="{00000000-0005-0000-0000-00008C840000}"/>
    <cellStyle name="Migliaia 52 3 2 3 2" xfId="30730" xr:uid="{00000000-0005-0000-0000-00008D840000}"/>
    <cellStyle name="Migliaia 52 3 2 4" xfId="20053" xr:uid="{00000000-0005-0000-0000-00008E840000}"/>
    <cellStyle name="Migliaia 52 3 2 4 2" xfId="37896" xr:uid="{00000000-0005-0000-0000-00008F840000}"/>
    <cellStyle name="Migliaia 52 3 2 5" xfId="4384" xr:uid="{00000000-0005-0000-0000-000090840000}"/>
    <cellStyle name="Migliaia 52 3 2 5 2" xfId="23725" xr:uid="{00000000-0005-0000-0000-000091840000}"/>
    <cellStyle name="Migliaia 52 3 2 6" xfId="22014" xr:uid="{00000000-0005-0000-0000-000092840000}"/>
    <cellStyle name="Migliaia 52 3 2 7" xfId="38851" xr:uid="{00000000-0005-0000-0000-000093840000}"/>
    <cellStyle name="Migliaia 52 3 2 8" xfId="39629" xr:uid="{00000000-0005-0000-0000-000094840000}"/>
    <cellStyle name="Migliaia 52 3 2 9" xfId="40167" xr:uid="{00000000-0005-0000-0000-000095840000}"/>
    <cellStyle name="Migliaia 52 3 3" xfId="12287" xr:uid="{00000000-0005-0000-0000-000096840000}"/>
    <cellStyle name="Migliaia 52 3 3 2" xfId="20989" xr:uid="{00000000-0005-0000-0000-000097840000}"/>
    <cellStyle name="Migliaia 52 3 3 2 2" xfId="38306" xr:uid="{00000000-0005-0000-0000-000098840000}"/>
    <cellStyle name="Migliaia 52 3 3 2 3" xfId="39261" xr:uid="{00000000-0005-0000-0000-000099840000}"/>
    <cellStyle name="Migliaia 52 3 3 3" xfId="20054" xr:uid="{00000000-0005-0000-0000-00009A840000}"/>
    <cellStyle name="Migliaia 52 3 3 3 2" xfId="37897" xr:uid="{00000000-0005-0000-0000-00009B840000}"/>
    <cellStyle name="Migliaia 52 3 3 4" xfId="38852" xr:uid="{00000000-0005-0000-0000-00009C840000}"/>
    <cellStyle name="Migliaia 52 3 4" xfId="12768" xr:uid="{00000000-0005-0000-0000-00009D840000}"/>
    <cellStyle name="Migliaia 52 3 4 2" xfId="20988" xr:uid="{00000000-0005-0000-0000-00009E840000}"/>
    <cellStyle name="Migliaia 52 3 4 2 2" xfId="38305" xr:uid="{00000000-0005-0000-0000-00009F840000}"/>
    <cellStyle name="Migliaia 52 3 4 3" xfId="30729" xr:uid="{00000000-0005-0000-0000-0000A0840000}"/>
    <cellStyle name="Migliaia 52 3 4 4" xfId="39260" xr:uid="{00000000-0005-0000-0000-0000A1840000}"/>
    <cellStyle name="Migliaia 52 3 5" xfId="20052" xr:uid="{00000000-0005-0000-0000-0000A2840000}"/>
    <cellStyle name="Migliaia 52 3 5 2" xfId="37895" xr:uid="{00000000-0005-0000-0000-0000A3840000}"/>
    <cellStyle name="Migliaia 52 3 6" xfId="4383" xr:uid="{00000000-0005-0000-0000-0000A4840000}"/>
    <cellStyle name="Migliaia 52 3 6 2" xfId="23724" xr:uid="{00000000-0005-0000-0000-0000A5840000}"/>
    <cellStyle name="Migliaia 52 3 7" xfId="22013" xr:uid="{00000000-0005-0000-0000-0000A6840000}"/>
    <cellStyle name="Migliaia 52 3 8" xfId="38850" xr:uid="{00000000-0005-0000-0000-0000A7840000}"/>
    <cellStyle name="Migliaia 52 3 9" xfId="39628" xr:uid="{00000000-0005-0000-0000-0000A8840000}"/>
    <cellStyle name="Migliaia 52 4" xfId="658" xr:uid="{00000000-0005-0000-0000-0000A9840000}"/>
    <cellStyle name="Migliaia 52 4 10" xfId="2706" xr:uid="{00000000-0005-0000-0000-0000AA840000}"/>
    <cellStyle name="Migliaia 52 4 2" xfId="1990" xr:uid="{00000000-0005-0000-0000-0000AB840000}"/>
    <cellStyle name="Migliaia 52 4 2 2" xfId="20991" xr:uid="{00000000-0005-0000-0000-0000AC840000}"/>
    <cellStyle name="Migliaia 52 4 2 2 2" xfId="38308" xr:uid="{00000000-0005-0000-0000-0000AD840000}"/>
    <cellStyle name="Migliaia 52 4 2 2 3" xfId="39263" xr:uid="{00000000-0005-0000-0000-0000AE840000}"/>
    <cellStyle name="Migliaia 52 4 2 3" xfId="37899" xr:uid="{00000000-0005-0000-0000-0000AF840000}"/>
    <cellStyle name="Migliaia 52 4 2 4" xfId="38854" xr:uid="{00000000-0005-0000-0000-0000B0840000}"/>
    <cellStyle name="Migliaia 52 4 3" xfId="20990" xr:uid="{00000000-0005-0000-0000-0000B1840000}"/>
    <cellStyle name="Migliaia 52 4 3 2" xfId="38307" xr:uid="{00000000-0005-0000-0000-0000B2840000}"/>
    <cellStyle name="Migliaia 52 4 3 3" xfId="39262" xr:uid="{00000000-0005-0000-0000-0000B3840000}"/>
    <cellStyle name="Migliaia 52 4 4" xfId="20055" xr:uid="{00000000-0005-0000-0000-0000B4840000}"/>
    <cellStyle name="Migliaia 52 4 4 2" xfId="37898" xr:uid="{00000000-0005-0000-0000-0000B5840000}"/>
    <cellStyle name="Migliaia 52 4 5" xfId="12289" xr:uid="{00000000-0005-0000-0000-0000B6840000}"/>
    <cellStyle name="Migliaia 52 4 6" xfId="22015" xr:uid="{00000000-0005-0000-0000-0000B7840000}"/>
    <cellStyle name="Migliaia 52 4 7" xfId="38853" xr:uid="{00000000-0005-0000-0000-0000B8840000}"/>
    <cellStyle name="Migliaia 52 4 8" xfId="40168" xr:uid="{00000000-0005-0000-0000-0000B9840000}"/>
    <cellStyle name="Migliaia 52 4 9" xfId="40654" xr:uid="{00000000-0005-0000-0000-0000BA840000}"/>
    <cellStyle name="Migliaia 52 5" xfId="659" xr:uid="{00000000-0005-0000-0000-0000BB840000}"/>
    <cellStyle name="Migliaia 52 5 2" xfId="20056" xr:uid="{00000000-0005-0000-0000-0000BC840000}"/>
    <cellStyle name="Migliaia 52 5 2 2" xfId="37900" xr:uid="{00000000-0005-0000-0000-0000BD840000}"/>
    <cellStyle name="Migliaia 52 5 3" xfId="12290" xr:uid="{00000000-0005-0000-0000-0000BE840000}"/>
    <cellStyle name="Migliaia 52 5 4" xfId="22016" xr:uid="{00000000-0005-0000-0000-0000BF840000}"/>
    <cellStyle name="Migliaia 52 5 5" xfId="38855" xr:uid="{00000000-0005-0000-0000-0000C0840000}"/>
    <cellStyle name="Migliaia 52 5 6" xfId="40169" xr:uid="{00000000-0005-0000-0000-0000C1840000}"/>
    <cellStyle name="Migliaia 52 5 7" xfId="40655" xr:uid="{00000000-0005-0000-0000-0000C2840000}"/>
    <cellStyle name="Migliaia 52 6" xfId="1991" xr:uid="{00000000-0005-0000-0000-0000C3840000}"/>
    <cellStyle name="Migliaia 52 6 2" xfId="12285" xr:uid="{00000000-0005-0000-0000-0000C4840000}"/>
    <cellStyle name="Migliaia 52 6 3" xfId="22017" xr:uid="{00000000-0005-0000-0000-0000C5840000}"/>
    <cellStyle name="Migliaia 52 6 4" xfId="40170" xr:uid="{00000000-0005-0000-0000-0000C6840000}"/>
    <cellStyle name="Migliaia 52 6 5" xfId="40656" xr:uid="{00000000-0005-0000-0000-0000C7840000}"/>
    <cellStyle name="Migliaia 52 7" xfId="2473" xr:uid="{00000000-0005-0000-0000-0000C8840000}"/>
    <cellStyle name="Migliaia 52 7 2" xfId="30727" xr:uid="{00000000-0005-0000-0000-0000C9840000}"/>
    <cellStyle name="Migliaia 52 8" xfId="20050" xr:uid="{00000000-0005-0000-0000-0000CA840000}"/>
    <cellStyle name="Migliaia 52 8 2" xfId="37893" xr:uid="{00000000-0005-0000-0000-0000CB840000}"/>
    <cellStyle name="Migliaia 52 9" xfId="4381" xr:uid="{00000000-0005-0000-0000-0000CC840000}"/>
    <cellStyle name="Migliaia 52 9 2" xfId="23722" xr:uid="{00000000-0005-0000-0000-0000CD840000}"/>
    <cellStyle name="Migliaia 53" xfId="660" xr:uid="{00000000-0005-0000-0000-0000CE840000}"/>
    <cellStyle name="Migliaia 53 10" xfId="22018" xr:uid="{00000000-0005-0000-0000-0000CF840000}"/>
    <cellStyle name="Migliaia 53 11" xfId="38856" xr:uid="{00000000-0005-0000-0000-0000D0840000}"/>
    <cellStyle name="Migliaia 53 12" xfId="39630" xr:uid="{00000000-0005-0000-0000-0000D1840000}"/>
    <cellStyle name="Migliaia 53 13" xfId="40171" xr:uid="{00000000-0005-0000-0000-0000D2840000}"/>
    <cellStyle name="Migliaia 53 14" xfId="40657" xr:uid="{00000000-0005-0000-0000-0000D3840000}"/>
    <cellStyle name="Migliaia 53 2" xfId="661" xr:uid="{00000000-0005-0000-0000-0000D4840000}"/>
    <cellStyle name="Migliaia 53 2 10" xfId="40172" xr:uid="{00000000-0005-0000-0000-0000D5840000}"/>
    <cellStyle name="Migliaia 53 2 11" xfId="40658" xr:uid="{00000000-0005-0000-0000-0000D6840000}"/>
    <cellStyle name="Migliaia 53 2 2" xfId="1992" xr:uid="{00000000-0005-0000-0000-0000D7840000}"/>
    <cellStyle name="Migliaia 53 2 2 2" xfId="12887" xr:uid="{00000000-0005-0000-0000-0000D8840000}"/>
    <cellStyle name="Migliaia 53 2 2 2 2" xfId="30848" xr:uid="{00000000-0005-0000-0000-0000D9840000}"/>
    <cellStyle name="Migliaia 53 2 2 3" xfId="20992" xr:uid="{00000000-0005-0000-0000-0000DA840000}"/>
    <cellStyle name="Migliaia 53 2 2 3 2" xfId="38309" xr:uid="{00000000-0005-0000-0000-0000DB840000}"/>
    <cellStyle name="Migliaia 53 2 2 4" xfId="23846" xr:uid="{00000000-0005-0000-0000-0000DC840000}"/>
    <cellStyle name="Migliaia 53 2 2 5" xfId="39264" xr:uid="{00000000-0005-0000-0000-0000DD840000}"/>
    <cellStyle name="Migliaia 53 2 2 6" xfId="39762" xr:uid="{00000000-0005-0000-0000-0000DE840000}"/>
    <cellStyle name="Migliaia 53 2 3" xfId="12292" xr:uid="{00000000-0005-0000-0000-0000DF840000}"/>
    <cellStyle name="Migliaia 53 2 4" xfId="12770" xr:uid="{00000000-0005-0000-0000-0000E0840000}"/>
    <cellStyle name="Migliaia 53 2 4 2" xfId="30732" xr:uid="{00000000-0005-0000-0000-0000E1840000}"/>
    <cellStyle name="Migliaia 53 2 5" xfId="20058" xr:uid="{00000000-0005-0000-0000-0000E2840000}"/>
    <cellStyle name="Migliaia 53 2 5 2" xfId="37902" xr:uid="{00000000-0005-0000-0000-0000E3840000}"/>
    <cellStyle name="Migliaia 53 2 6" xfId="4386" xr:uid="{00000000-0005-0000-0000-0000E4840000}"/>
    <cellStyle name="Migliaia 53 2 6 2" xfId="23727" xr:uid="{00000000-0005-0000-0000-0000E5840000}"/>
    <cellStyle name="Migliaia 53 2 7" xfId="22019" xr:uid="{00000000-0005-0000-0000-0000E6840000}"/>
    <cellStyle name="Migliaia 53 2 8" xfId="38857" xr:uid="{00000000-0005-0000-0000-0000E7840000}"/>
    <cellStyle name="Migliaia 53 2 9" xfId="39631" xr:uid="{00000000-0005-0000-0000-0000E8840000}"/>
    <cellStyle name="Migliaia 53 3" xfId="662" xr:uid="{00000000-0005-0000-0000-0000E9840000}"/>
    <cellStyle name="Migliaia 53 3 10" xfId="40173" xr:uid="{00000000-0005-0000-0000-0000EA840000}"/>
    <cellStyle name="Migliaia 53 3 11" xfId="40659" xr:uid="{00000000-0005-0000-0000-0000EB840000}"/>
    <cellStyle name="Migliaia 53 3 2" xfId="663" xr:uid="{00000000-0005-0000-0000-0000EC840000}"/>
    <cellStyle name="Migliaia 53 3 2 10" xfId="40660" xr:uid="{00000000-0005-0000-0000-0000ED840000}"/>
    <cellStyle name="Migliaia 53 3 2 2" xfId="12294" xr:uid="{00000000-0005-0000-0000-0000EE840000}"/>
    <cellStyle name="Migliaia 53 3 2 3" xfId="12772" xr:uid="{00000000-0005-0000-0000-0000EF840000}"/>
    <cellStyle name="Migliaia 53 3 2 3 2" xfId="30734" xr:uid="{00000000-0005-0000-0000-0000F0840000}"/>
    <cellStyle name="Migliaia 53 3 2 4" xfId="20060" xr:uid="{00000000-0005-0000-0000-0000F1840000}"/>
    <cellStyle name="Migliaia 53 3 2 4 2" xfId="37904" xr:uid="{00000000-0005-0000-0000-0000F2840000}"/>
    <cellStyle name="Migliaia 53 3 2 5" xfId="4388" xr:uid="{00000000-0005-0000-0000-0000F3840000}"/>
    <cellStyle name="Migliaia 53 3 2 5 2" xfId="23729" xr:uid="{00000000-0005-0000-0000-0000F4840000}"/>
    <cellStyle name="Migliaia 53 3 2 6" xfId="22021" xr:uid="{00000000-0005-0000-0000-0000F5840000}"/>
    <cellStyle name="Migliaia 53 3 2 7" xfId="38859" xr:uid="{00000000-0005-0000-0000-0000F6840000}"/>
    <cellStyle name="Migliaia 53 3 2 8" xfId="39633" xr:uid="{00000000-0005-0000-0000-0000F7840000}"/>
    <cellStyle name="Migliaia 53 3 2 9" xfId="40174" xr:uid="{00000000-0005-0000-0000-0000F8840000}"/>
    <cellStyle name="Migliaia 53 3 3" xfId="12293" xr:uid="{00000000-0005-0000-0000-0000F9840000}"/>
    <cellStyle name="Migliaia 53 3 3 2" xfId="20994" xr:uid="{00000000-0005-0000-0000-0000FA840000}"/>
    <cellStyle name="Migliaia 53 3 3 2 2" xfId="38311" xr:uid="{00000000-0005-0000-0000-0000FB840000}"/>
    <cellStyle name="Migliaia 53 3 3 2 3" xfId="39266" xr:uid="{00000000-0005-0000-0000-0000FC840000}"/>
    <cellStyle name="Migliaia 53 3 3 3" xfId="20061" xr:uid="{00000000-0005-0000-0000-0000FD840000}"/>
    <cellStyle name="Migliaia 53 3 3 3 2" xfId="37905" xr:uid="{00000000-0005-0000-0000-0000FE840000}"/>
    <cellStyle name="Migliaia 53 3 3 4" xfId="38860" xr:uid="{00000000-0005-0000-0000-0000FF840000}"/>
    <cellStyle name="Migliaia 53 3 4" xfId="12771" xr:uid="{00000000-0005-0000-0000-000000850000}"/>
    <cellStyle name="Migliaia 53 3 4 2" xfId="20993" xr:uid="{00000000-0005-0000-0000-000001850000}"/>
    <cellStyle name="Migliaia 53 3 4 2 2" xfId="38310" xr:uid="{00000000-0005-0000-0000-000002850000}"/>
    <cellStyle name="Migliaia 53 3 4 3" xfId="30733" xr:uid="{00000000-0005-0000-0000-000003850000}"/>
    <cellStyle name="Migliaia 53 3 4 4" xfId="39265" xr:uid="{00000000-0005-0000-0000-000004850000}"/>
    <cellStyle name="Migliaia 53 3 5" xfId="20059" xr:uid="{00000000-0005-0000-0000-000005850000}"/>
    <cellStyle name="Migliaia 53 3 5 2" xfId="37903" xr:uid="{00000000-0005-0000-0000-000006850000}"/>
    <cellStyle name="Migliaia 53 3 6" xfId="4387" xr:uid="{00000000-0005-0000-0000-000007850000}"/>
    <cellStyle name="Migliaia 53 3 6 2" xfId="23728" xr:uid="{00000000-0005-0000-0000-000008850000}"/>
    <cellStyle name="Migliaia 53 3 7" xfId="22020" xr:uid="{00000000-0005-0000-0000-000009850000}"/>
    <cellStyle name="Migliaia 53 3 8" xfId="38858" xr:uid="{00000000-0005-0000-0000-00000A850000}"/>
    <cellStyle name="Migliaia 53 3 9" xfId="39632" xr:uid="{00000000-0005-0000-0000-00000B850000}"/>
    <cellStyle name="Migliaia 53 4" xfId="664" xr:uid="{00000000-0005-0000-0000-00000C850000}"/>
    <cellStyle name="Migliaia 53 4 10" xfId="2707" xr:uid="{00000000-0005-0000-0000-00000D850000}"/>
    <cellStyle name="Migliaia 53 4 2" xfId="1993" xr:uid="{00000000-0005-0000-0000-00000E850000}"/>
    <cellStyle name="Migliaia 53 4 2 2" xfId="20996" xr:uid="{00000000-0005-0000-0000-00000F850000}"/>
    <cellStyle name="Migliaia 53 4 2 2 2" xfId="38313" xr:uid="{00000000-0005-0000-0000-000010850000}"/>
    <cellStyle name="Migliaia 53 4 2 2 3" xfId="39268" xr:uid="{00000000-0005-0000-0000-000011850000}"/>
    <cellStyle name="Migliaia 53 4 2 3" xfId="37907" xr:uid="{00000000-0005-0000-0000-000012850000}"/>
    <cellStyle name="Migliaia 53 4 2 4" xfId="38862" xr:uid="{00000000-0005-0000-0000-000013850000}"/>
    <cellStyle name="Migliaia 53 4 3" xfId="20995" xr:uid="{00000000-0005-0000-0000-000014850000}"/>
    <cellStyle name="Migliaia 53 4 3 2" xfId="38312" xr:uid="{00000000-0005-0000-0000-000015850000}"/>
    <cellStyle name="Migliaia 53 4 3 3" xfId="39267" xr:uid="{00000000-0005-0000-0000-000016850000}"/>
    <cellStyle name="Migliaia 53 4 4" xfId="20062" xr:uid="{00000000-0005-0000-0000-000017850000}"/>
    <cellStyle name="Migliaia 53 4 4 2" xfId="37906" xr:uid="{00000000-0005-0000-0000-000018850000}"/>
    <cellStyle name="Migliaia 53 4 5" xfId="12295" xr:uid="{00000000-0005-0000-0000-000019850000}"/>
    <cellStyle name="Migliaia 53 4 6" xfId="22022" xr:uid="{00000000-0005-0000-0000-00001A850000}"/>
    <cellStyle name="Migliaia 53 4 7" xfId="38861" xr:uid="{00000000-0005-0000-0000-00001B850000}"/>
    <cellStyle name="Migliaia 53 4 8" xfId="40175" xr:uid="{00000000-0005-0000-0000-00001C850000}"/>
    <cellStyle name="Migliaia 53 4 9" xfId="40661" xr:uid="{00000000-0005-0000-0000-00001D850000}"/>
    <cellStyle name="Migliaia 53 5" xfId="665" xr:uid="{00000000-0005-0000-0000-00001E850000}"/>
    <cellStyle name="Migliaia 53 5 2" xfId="20063" xr:uid="{00000000-0005-0000-0000-00001F850000}"/>
    <cellStyle name="Migliaia 53 5 2 2" xfId="37908" xr:uid="{00000000-0005-0000-0000-000020850000}"/>
    <cellStyle name="Migliaia 53 5 3" xfId="12296" xr:uid="{00000000-0005-0000-0000-000021850000}"/>
    <cellStyle name="Migliaia 53 5 4" xfId="22023" xr:uid="{00000000-0005-0000-0000-000022850000}"/>
    <cellStyle name="Migliaia 53 5 5" xfId="38863" xr:uid="{00000000-0005-0000-0000-000023850000}"/>
    <cellStyle name="Migliaia 53 5 6" xfId="40176" xr:uid="{00000000-0005-0000-0000-000024850000}"/>
    <cellStyle name="Migliaia 53 5 7" xfId="40662" xr:uid="{00000000-0005-0000-0000-000025850000}"/>
    <cellStyle name="Migliaia 53 6" xfId="1994" xr:uid="{00000000-0005-0000-0000-000026850000}"/>
    <cellStyle name="Migliaia 53 6 2" xfId="12291" xr:uid="{00000000-0005-0000-0000-000027850000}"/>
    <cellStyle name="Migliaia 53 6 3" xfId="22024" xr:uid="{00000000-0005-0000-0000-000028850000}"/>
    <cellStyle name="Migliaia 53 6 4" xfId="40177" xr:uid="{00000000-0005-0000-0000-000029850000}"/>
    <cellStyle name="Migliaia 53 6 5" xfId="40663" xr:uid="{00000000-0005-0000-0000-00002A850000}"/>
    <cellStyle name="Migliaia 53 7" xfId="2474" xr:uid="{00000000-0005-0000-0000-00002B850000}"/>
    <cellStyle name="Migliaia 53 7 2" xfId="30731" xr:uid="{00000000-0005-0000-0000-00002C850000}"/>
    <cellStyle name="Migliaia 53 8" xfId="20057" xr:uid="{00000000-0005-0000-0000-00002D850000}"/>
    <cellStyle name="Migliaia 53 8 2" xfId="37901" xr:uid="{00000000-0005-0000-0000-00002E850000}"/>
    <cellStyle name="Migliaia 53 9" xfId="4385" xr:uid="{00000000-0005-0000-0000-00002F850000}"/>
    <cellStyle name="Migliaia 53 9 2" xfId="23726" xr:uid="{00000000-0005-0000-0000-000030850000}"/>
    <cellStyle name="Migliaia 54" xfId="666" xr:uid="{00000000-0005-0000-0000-000031850000}"/>
    <cellStyle name="Migliaia 54 10" xfId="22025" xr:uid="{00000000-0005-0000-0000-000032850000}"/>
    <cellStyle name="Migliaia 54 11" xfId="38864" xr:uid="{00000000-0005-0000-0000-000033850000}"/>
    <cellStyle name="Migliaia 54 12" xfId="39634" xr:uid="{00000000-0005-0000-0000-000034850000}"/>
    <cellStyle name="Migliaia 54 13" xfId="40178" xr:uid="{00000000-0005-0000-0000-000035850000}"/>
    <cellStyle name="Migliaia 54 14" xfId="40664" xr:uid="{00000000-0005-0000-0000-000036850000}"/>
    <cellStyle name="Migliaia 54 2" xfId="667" xr:uid="{00000000-0005-0000-0000-000037850000}"/>
    <cellStyle name="Migliaia 54 2 10" xfId="40179" xr:uid="{00000000-0005-0000-0000-000038850000}"/>
    <cellStyle name="Migliaia 54 2 11" xfId="40665" xr:uid="{00000000-0005-0000-0000-000039850000}"/>
    <cellStyle name="Migliaia 54 2 2" xfId="1995" xr:uid="{00000000-0005-0000-0000-00003A850000}"/>
    <cellStyle name="Migliaia 54 2 2 2" xfId="12888" xr:uid="{00000000-0005-0000-0000-00003B850000}"/>
    <cellStyle name="Migliaia 54 2 2 2 2" xfId="30849" xr:uid="{00000000-0005-0000-0000-00003C850000}"/>
    <cellStyle name="Migliaia 54 2 2 3" xfId="20997" xr:uid="{00000000-0005-0000-0000-00003D850000}"/>
    <cellStyle name="Migliaia 54 2 2 3 2" xfId="38314" xr:uid="{00000000-0005-0000-0000-00003E850000}"/>
    <cellStyle name="Migliaia 54 2 2 4" xfId="23847" xr:uid="{00000000-0005-0000-0000-00003F850000}"/>
    <cellStyle name="Migliaia 54 2 2 5" xfId="39269" xr:uid="{00000000-0005-0000-0000-000040850000}"/>
    <cellStyle name="Migliaia 54 2 2 6" xfId="39763" xr:uid="{00000000-0005-0000-0000-000041850000}"/>
    <cellStyle name="Migliaia 54 2 3" xfId="12298" xr:uid="{00000000-0005-0000-0000-000042850000}"/>
    <cellStyle name="Migliaia 54 2 4" xfId="12773" xr:uid="{00000000-0005-0000-0000-000043850000}"/>
    <cellStyle name="Migliaia 54 2 4 2" xfId="30736" xr:uid="{00000000-0005-0000-0000-000044850000}"/>
    <cellStyle name="Migliaia 54 2 5" xfId="20065" xr:uid="{00000000-0005-0000-0000-000045850000}"/>
    <cellStyle name="Migliaia 54 2 5 2" xfId="37910" xr:uid="{00000000-0005-0000-0000-000046850000}"/>
    <cellStyle name="Migliaia 54 2 6" xfId="4390" xr:uid="{00000000-0005-0000-0000-000047850000}"/>
    <cellStyle name="Migliaia 54 2 6 2" xfId="23731" xr:uid="{00000000-0005-0000-0000-000048850000}"/>
    <cellStyle name="Migliaia 54 2 7" xfId="22026" xr:uid="{00000000-0005-0000-0000-000049850000}"/>
    <cellStyle name="Migliaia 54 2 8" xfId="38865" xr:uid="{00000000-0005-0000-0000-00004A850000}"/>
    <cellStyle name="Migliaia 54 2 9" xfId="39635" xr:uid="{00000000-0005-0000-0000-00004B850000}"/>
    <cellStyle name="Migliaia 54 3" xfId="668" xr:uid="{00000000-0005-0000-0000-00004C850000}"/>
    <cellStyle name="Migliaia 54 3 10" xfId="40180" xr:uid="{00000000-0005-0000-0000-00004D850000}"/>
    <cellStyle name="Migliaia 54 3 11" xfId="40666" xr:uid="{00000000-0005-0000-0000-00004E850000}"/>
    <cellStyle name="Migliaia 54 3 2" xfId="669" xr:uid="{00000000-0005-0000-0000-00004F850000}"/>
    <cellStyle name="Migliaia 54 3 2 10" xfId="40667" xr:uid="{00000000-0005-0000-0000-000050850000}"/>
    <cellStyle name="Migliaia 54 3 2 2" xfId="12300" xr:uid="{00000000-0005-0000-0000-000051850000}"/>
    <cellStyle name="Migliaia 54 3 2 3" xfId="12775" xr:uid="{00000000-0005-0000-0000-000052850000}"/>
    <cellStyle name="Migliaia 54 3 2 3 2" xfId="30738" xr:uid="{00000000-0005-0000-0000-000053850000}"/>
    <cellStyle name="Migliaia 54 3 2 4" xfId="20067" xr:uid="{00000000-0005-0000-0000-000054850000}"/>
    <cellStyle name="Migliaia 54 3 2 4 2" xfId="37912" xr:uid="{00000000-0005-0000-0000-000055850000}"/>
    <cellStyle name="Migliaia 54 3 2 5" xfId="4392" xr:uid="{00000000-0005-0000-0000-000056850000}"/>
    <cellStyle name="Migliaia 54 3 2 5 2" xfId="23733" xr:uid="{00000000-0005-0000-0000-000057850000}"/>
    <cellStyle name="Migliaia 54 3 2 6" xfId="22028" xr:uid="{00000000-0005-0000-0000-000058850000}"/>
    <cellStyle name="Migliaia 54 3 2 7" xfId="38867" xr:uid="{00000000-0005-0000-0000-000059850000}"/>
    <cellStyle name="Migliaia 54 3 2 8" xfId="39637" xr:uid="{00000000-0005-0000-0000-00005A850000}"/>
    <cellStyle name="Migliaia 54 3 2 9" xfId="40181" xr:uid="{00000000-0005-0000-0000-00005B850000}"/>
    <cellStyle name="Migliaia 54 3 3" xfId="12299" xr:uid="{00000000-0005-0000-0000-00005C850000}"/>
    <cellStyle name="Migliaia 54 3 3 2" xfId="20999" xr:uid="{00000000-0005-0000-0000-00005D850000}"/>
    <cellStyle name="Migliaia 54 3 3 2 2" xfId="38316" xr:uid="{00000000-0005-0000-0000-00005E850000}"/>
    <cellStyle name="Migliaia 54 3 3 2 3" xfId="39271" xr:uid="{00000000-0005-0000-0000-00005F850000}"/>
    <cellStyle name="Migliaia 54 3 3 3" xfId="20068" xr:uid="{00000000-0005-0000-0000-000060850000}"/>
    <cellStyle name="Migliaia 54 3 3 3 2" xfId="37913" xr:uid="{00000000-0005-0000-0000-000061850000}"/>
    <cellStyle name="Migliaia 54 3 3 4" xfId="38868" xr:uid="{00000000-0005-0000-0000-000062850000}"/>
    <cellStyle name="Migliaia 54 3 4" xfId="12774" xr:uid="{00000000-0005-0000-0000-000063850000}"/>
    <cellStyle name="Migliaia 54 3 4 2" xfId="20998" xr:uid="{00000000-0005-0000-0000-000064850000}"/>
    <cellStyle name="Migliaia 54 3 4 2 2" xfId="38315" xr:uid="{00000000-0005-0000-0000-000065850000}"/>
    <cellStyle name="Migliaia 54 3 4 3" xfId="30737" xr:uid="{00000000-0005-0000-0000-000066850000}"/>
    <cellStyle name="Migliaia 54 3 4 4" xfId="39270" xr:uid="{00000000-0005-0000-0000-000067850000}"/>
    <cellStyle name="Migliaia 54 3 5" xfId="20066" xr:uid="{00000000-0005-0000-0000-000068850000}"/>
    <cellStyle name="Migliaia 54 3 5 2" xfId="37911" xr:uid="{00000000-0005-0000-0000-000069850000}"/>
    <cellStyle name="Migliaia 54 3 6" xfId="4391" xr:uid="{00000000-0005-0000-0000-00006A850000}"/>
    <cellStyle name="Migliaia 54 3 6 2" xfId="23732" xr:uid="{00000000-0005-0000-0000-00006B850000}"/>
    <cellStyle name="Migliaia 54 3 7" xfId="22027" xr:uid="{00000000-0005-0000-0000-00006C850000}"/>
    <cellStyle name="Migliaia 54 3 8" xfId="38866" xr:uid="{00000000-0005-0000-0000-00006D850000}"/>
    <cellStyle name="Migliaia 54 3 9" xfId="39636" xr:uid="{00000000-0005-0000-0000-00006E850000}"/>
    <cellStyle name="Migliaia 54 4" xfId="670" xr:uid="{00000000-0005-0000-0000-00006F850000}"/>
    <cellStyle name="Migliaia 54 4 10" xfId="2708" xr:uid="{00000000-0005-0000-0000-000070850000}"/>
    <cellStyle name="Migliaia 54 4 2" xfId="1996" xr:uid="{00000000-0005-0000-0000-000071850000}"/>
    <cellStyle name="Migliaia 54 4 2 2" xfId="21001" xr:uid="{00000000-0005-0000-0000-000072850000}"/>
    <cellStyle name="Migliaia 54 4 2 2 2" xfId="38318" xr:uid="{00000000-0005-0000-0000-000073850000}"/>
    <cellStyle name="Migliaia 54 4 2 2 3" xfId="39273" xr:uid="{00000000-0005-0000-0000-000074850000}"/>
    <cellStyle name="Migliaia 54 4 2 3" xfId="37915" xr:uid="{00000000-0005-0000-0000-000075850000}"/>
    <cellStyle name="Migliaia 54 4 2 4" xfId="38870" xr:uid="{00000000-0005-0000-0000-000076850000}"/>
    <cellStyle name="Migliaia 54 4 3" xfId="21000" xr:uid="{00000000-0005-0000-0000-000077850000}"/>
    <cellStyle name="Migliaia 54 4 3 2" xfId="38317" xr:uid="{00000000-0005-0000-0000-000078850000}"/>
    <cellStyle name="Migliaia 54 4 3 3" xfId="39272" xr:uid="{00000000-0005-0000-0000-000079850000}"/>
    <cellStyle name="Migliaia 54 4 4" xfId="20069" xr:uid="{00000000-0005-0000-0000-00007A850000}"/>
    <cellStyle name="Migliaia 54 4 4 2" xfId="37914" xr:uid="{00000000-0005-0000-0000-00007B850000}"/>
    <cellStyle name="Migliaia 54 4 5" xfId="12301" xr:uid="{00000000-0005-0000-0000-00007C850000}"/>
    <cellStyle name="Migliaia 54 4 6" xfId="22029" xr:uid="{00000000-0005-0000-0000-00007D850000}"/>
    <cellStyle name="Migliaia 54 4 7" xfId="38869" xr:uid="{00000000-0005-0000-0000-00007E850000}"/>
    <cellStyle name="Migliaia 54 4 8" xfId="40182" xr:uid="{00000000-0005-0000-0000-00007F850000}"/>
    <cellStyle name="Migliaia 54 4 9" xfId="40668" xr:uid="{00000000-0005-0000-0000-000080850000}"/>
    <cellStyle name="Migliaia 54 5" xfId="671" xr:uid="{00000000-0005-0000-0000-000081850000}"/>
    <cellStyle name="Migliaia 54 5 2" xfId="20070" xr:uid="{00000000-0005-0000-0000-000082850000}"/>
    <cellStyle name="Migliaia 54 5 2 2" xfId="37916" xr:uid="{00000000-0005-0000-0000-000083850000}"/>
    <cellStyle name="Migliaia 54 5 3" xfId="12302" xr:uid="{00000000-0005-0000-0000-000084850000}"/>
    <cellStyle name="Migliaia 54 5 4" xfId="22030" xr:uid="{00000000-0005-0000-0000-000085850000}"/>
    <cellStyle name="Migliaia 54 5 5" xfId="38871" xr:uid="{00000000-0005-0000-0000-000086850000}"/>
    <cellStyle name="Migliaia 54 5 6" xfId="40183" xr:uid="{00000000-0005-0000-0000-000087850000}"/>
    <cellStyle name="Migliaia 54 5 7" xfId="40669" xr:uid="{00000000-0005-0000-0000-000088850000}"/>
    <cellStyle name="Migliaia 54 6" xfId="1997" xr:uid="{00000000-0005-0000-0000-000089850000}"/>
    <cellStyle name="Migliaia 54 6 2" xfId="12297" xr:uid="{00000000-0005-0000-0000-00008A850000}"/>
    <cellStyle name="Migliaia 54 6 3" xfId="22031" xr:uid="{00000000-0005-0000-0000-00008B850000}"/>
    <cellStyle name="Migliaia 54 6 4" xfId="40184" xr:uid="{00000000-0005-0000-0000-00008C850000}"/>
    <cellStyle name="Migliaia 54 6 5" xfId="40670" xr:uid="{00000000-0005-0000-0000-00008D850000}"/>
    <cellStyle name="Migliaia 54 7" xfId="2475" xr:uid="{00000000-0005-0000-0000-00008E850000}"/>
    <cellStyle name="Migliaia 54 7 2" xfId="30735" xr:uid="{00000000-0005-0000-0000-00008F850000}"/>
    <cellStyle name="Migliaia 54 8" xfId="20064" xr:uid="{00000000-0005-0000-0000-000090850000}"/>
    <cellStyle name="Migliaia 54 8 2" xfId="37909" xr:uid="{00000000-0005-0000-0000-000091850000}"/>
    <cellStyle name="Migliaia 54 9" xfId="4389" xr:uid="{00000000-0005-0000-0000-000092850000}"/>
    <cellStyle name="Migliaia 54 9 2" xfId="23730" xr:uid="{00000000-0005-0000-0000-000093850000}"/>
    <cellStyle name="Migliaia 55" xfId="672" xr:uid="{00000000-0005-0000-0000-000094850000}"/>
    <cellStyle name="Migliaia 55 10" xfId="22032" xr:uid="{00000000-0005-0000-0000-000095850000}"/>
    <cellStyle name="Migliaia 55 11" xfId="38872" xr:uid="{00000000-0005-0000-0000-000096850000}"/>
    <cellStyle name="Migliaia 55 12" xfId="39638" xr:uid="{00000000-0005-0000-0000-000097850000}"/>
    <cellStyle name="Migliaia 55 13" xfId="40185" xr:uid="{00000000-0005-0000-0000-000098850000}"/>
    <cellStyle name="Migliaia 55 14" xfId="40671" xr:uid="{00000000-0005-0000-0000-000099850000}"/>
    <cellStyle name="Migliaia 55 2" xfId="673" xr:uid="{00000000-0005-0000-0000-00009A850000}"/>
    <cellStyle name="Migliaia 55 2 10" xfId="40186" xr:uid="{00000000-0005-0000-0000-00009B850000}"/>
    <cellStyle name="Migliaia 55 2 11" xfId="40672" xr:uid="{00000000-0005-0000-0000-00009C850000}"/>
    <cellStyle name="Migliaia 55 2 2" xfId="1998" xr:uid="{00000000-0005-0000-0000-00009D850000}"/>
    <cellStyle name="Migliaia 55 2 2 2" xfId="12889" xr:uid="{00000000-0005-0000-0000-00009E850000}"/>
    <cellStyle name="Migliaia 55 2 2 2 2" xfId="30850" xr:uid="{00000000-0005-0000-0000-00009F850000}"/>
    <cellStyle name="Migliaia 55 2 2 3" xfId="21002" xr:uid="{00000000-0005-0000-0000-0000A0850000}"/>
    <cellStyle name="Migliaia 55 2 2 3 2" xfId="38319" xr:uid="{00000000-0005-0000-0000-0000A1850000}"/>
    <cellStyle name="Migliaia 55 2 2 4" xfId="23848" xr:uid="{00000000-0005-0000-0000-0000A2850000}"/>
    <cellStyle name="Migliaia 55 2 2 5" xfId="39274" xr:uid="{00000000-0005-0000-0000-0000A3850000}"/>
    <cellStyle name="Migliaia 55 2 2 6" xfId="39764" xr:uid="{00000000-0005-0000-0000-0000A4850000}"/>
    <cellStyle name="Migliaia 55 2 3" xfId="12304" xr:uid="{00000000-0005-0000-0000-0000A5850000}"/>
    <cellStyle name="Migliaia 55 2 4" xfId="12776" xr:uid="{00000000-0005-0000-0000-0000A6850000}"/>
    <cellStyle name="Migliaia 55 2 4 2" xfId="30740" xr:uid="{00000000-0005-0000-0000-0000A7850000}"/>
    <cellStyle name="Migliaia 55 2 5" xfId="20072" xr:uid="{00000000-0005-0000-0000-0000A8850000}"/>
    <cellStyle name="Migliaia 55 2 5 2" xfId="37918" xr:uid="{00000000-0005-0000-0000-0000A9850000}"/>
    <cellStyle name="Migliaia 55 2 6" xfId="4394" xr:uid="{00000000-0005-0000-0000-0000AA850000}"/>
    <cellStyle name="Migliaia 55 2 6 2" xfId="23735" xr:uid="{00000000-0005-0000-0000-0000AB850000}"/>
    <cellStyle name="Migliaia 55 2 7" xfId="22033" xr:uid="{00000000-0005-0000-0000-0000AC850000}"/>
    <cellStyle name="Migliaia 55 2 8" xfId="38873" xr:uid="{00000000-0005-0000-0000-0000AD850000}"/>
    <cellStyle name="Migliaia 55 2 9" xfId="39639" xr:uid="{00000000-0005-0000-0000-0000AE850000}"/>
    <cellStyle name="Migliaia 55 3" xfId="674" xr:uid="{00000000-0005-0000-0000-0000AF850000}"/>
    <cellStyle name="Migliaia 55 3 10" xfId="40187" xr:uid="{00000000-0005-0000-0000-0000B0850000}"/>
    <cellStyle name="Migliaia 55 3 11" xfId="40673" xr:uid="{00000000-0005-0000-0000-0000B1850000}"/>
    <cellStyle name="Migliaia 55 3 2" xfId="675" xr:uid="{00000000-0005-0000-0000-0000B2850000}"/>
    <cellStyle name="Migliaia 55 3 2 10" xfId="40674" xr:uid="{00000000-0005-0000-0000-0000B3850000}"/>
    <cellStyle name="Migliaia 55 3 2 2" xfId="12306" xr:uid="{00000000-0005-0000-0000-0000B4850000}"/>
    <cellStyle name="Migliaia 55 3 2 3" xfId="12778" xr:uid="{00000000-0005-0000-0000-0000B5850000}"/>
    <cellStyle name="Migliaia 55 3 2 3 2" xfId="30742" xr:uid="{00000000-0005-0000-0000-0000B6850000}"/>
    <cellStyle name="Migliaia 55 3 2 4" xfId="20074" xr:uid="{00000000-0005-0000-0000-0000B7850000}"/>
    <cellStyle name="Migliaia 55 3 2 4 2" xfId="37920" xr:uid="{00000000-0005-0000-0000-0000B8850000}"/>
    <cellStyle name="Migliaia 55 3 2 5" xfId="4396" xr:uid="{00000000-0005-0000-0000-0000B9850000}"/>
    <cellStyle name="Migliaia 55 3 2 5 2" xfId="23737" xr:uid="{00000000-0005-0000-0000-0000BA850000}"/>
    <cellStyle name="Migliaia 55 3 2 6" xfId="22035" xr:uid="{00000000-0005-0000-0000-0000BB850000}"/>
    <cellStyle name="Migliaia 55 3 2 7" xfId="38875" xr:uid="{00000000-0005-0000-0000-0000BC850000}"/>
    <cellStyle name="Migliaia 55 3 2 8" xfId="39641" xr:uid="{00000000-0005-0000-0000-0000BD850000}"/>
    <cellStyle name="Migliaia 55 3 2 9" xfId="40188" xr:uid="{00000000-0005-0000-0000-0000BE850000}"/>
    <cellStyle name="Migliaia 55 3 3" xfId="12305" xr:uid="{00000000-0005-0000-0000-0000BF850000}"/>
    <cellStyle name="Migliaia 55 3 3 2" xfId="21004" xr:uid="{00000000-0005-0000-0000-0000C0850000}"/>
    <cellStyle name="Migliaia 55 3 3 2 2" xfId="38321" xr:uid="{00000000-0005-0000-0000-0000C1850000}"/>
    <cellStyle name="Migliaia 55 3 3 2 3" xfId="39276" xr:uid="{00000000-0005-0000-0000-0000C2850000}"/>
    <cellStyle name="Migliaia 55 3 3 3" xfId="20075" xr:uid="{00000000-0005-0000-0000-0000C3850000}"/>
    <cellStyle name="Migliaia 55 3 3 3 2" xfId="37921" xr:uid="{00000000-0005-0000-0000-0000C4850000}"/>
    <cellStyle name="Migliaia 55 3 3 4" xfId="38876" xr:uid="{00000000-0005-0000-0000-0000C5850000}"/>
    <cellStyle name="Migliaia 55 3 4" xfId="12777" xr:uid="{00000000-0005-0000-0000-0000C6850000}"/>
    <cellStyle name="Migliaia 55 3 4 2" xfId="21003" xr:uid="{00000000-0005-0000-0000-0000C7850000}"/>
    <cellStyle name="Migliaia 55 3 4 2 2" xfId="38320" xr:uid="{00000000-0005-0000-0000-0000C8850000}"/>
    <cellStyle name="Migliaia 55 3 4 3" xfId="30741" xr:uid="{00000000-0005-0000-0000-0000C9850000}"/>
    <cellStyle name="Migliaia 55 3 4 4" xfId="39275" xr:uid="{00000000-0005-0000-0000-0000CA850000}"/>
    <cellStyle name="Migliaia 55 3 5" xfId="20073" xr:uid="{00000000-0005-0000-0000-0000CB850000}"/>
    <cellStyle name="Migliaia 55 3 5 2" xfId="37919" xr:uid="{00000000-0005-0000-0000-0000CC850000}"/>
    <cellStyle name="Migliaia 55 3 6" xfId="4395" xr:uid="{00000000-0005-0000-0000-0000CD850000}"/>
    <cellStyle name="Migliaia 55 3 6 2" xfId="23736" xr:uid="{00000000-0005-0000-0000-0000CE850000}"/>
    <cellStyle name="Migliaia 55 3 7" xfId="22034" xr:uid="{00000000-0005-0000-0000-0000CF850000}"/>
    <cellStyle name="Migliaia 55 3 8" xfId="38874" xr:uid="{00000000-0005-0000-0000-0000D0850000}"/>
    <cellStyle name="Migliaia 55 3 9" xfId="39640" xr:uid="{00000000-0005-0000-0000-0000D1850000}"/>
    <cellStyle name="Migliaia 55 4" xfId="676" xr:uid="{00000000-0005-0000-0000-0000D2850000}"/>
    <cellStyle name="Migliaia 55 4 10" xfId="2709" xr:uid="{00000000-0005-0000-0000-0000D3850000}"/>
    <cellStyle name="Migliaia 55 4 2" xfId="1999" xr:uid="{00000000-0005-0000-0000-0000D4850000}"/>
    <cellStyle name="Migliaia 55 4 2 2" xfId="21006" xr:uid="{00000000-0005-0000-0000-0000D5850000}"/>
    <cellStyle name="Migliaia 55 4 2 2 2" xfId="38323" xr:uid="{00000000-0005-0000-0000-0000D6850000}"/>
    <cellStyle name="Migliaia 55 4 2 2 3" xfId="39278" xr:uid="{00000000-0005-0000-0000-0000D7850000}"/>
    <cellStyle name="Migliaia 55 4 2 3" xfId="37923" xr:uid="{00000000-0005-0000-0000-0000D8850000}"/>
    <cellStyle name="Migliaia 55 4 2 4" xfId="38878" xr:uid="{00000000-0005-0000-0000-0000D9850000}"/>
    <cellStyle name="Migliaia 55 4 3" xfId="21005" xr:uid="{00000000-0005-0000-0000-0000DA850000}"/>
    <cellStyle name="Migliaia 55 4 3 2" xfId="38322" xr:uid="{00000000-0005-0000-0000-0000DB850000}"/>
    <cellStyle name="Migliaia 55 4 3 3" xfId="39277" xr:uid="{00000000-0005-0000-0000-0000DC850000}"/>
    <cellStyle name="Migliaia 55 4 4" xfId="20076" xr:uid="{00000000-0005-0000-0000-0000DD850000}"/>
    <cellStyle name="Migliaia 55 4 4 2" xfId="37922" xr:uid="{00000000-0005-0000-0000-0000DE850000}"/>
    <cellStyle name="Migliaia 55 4 5" xfId="12307" xr:uid="{00000000-0005-0000-0000-0000DF850000}"/>
    <cellStyle name="Migliaia 55 4 6" xfId="22036" xr:uid="{00000000-0005-0000-0000-0000E0850000}"/>
    <cellStyle name="Migliaia 55 4 7" xfId="38877" xr:uid="{00000000-0005-0000-0000-0000E1850000}"/>
    <cellStyle name="Migliaia 55 4 8" xfId="40189" xr:uid="{00000000-0005-0000-0000-0000E2850000}"/>
    <cellStyle name="Migliaia 55 4 9" xfId="40675" xr:uid="{00000000-0005-0000-0000-0000E3850000}"/>
    <cellStyle name="Migliaia 55 5" xfId="677" xr:uid="{00000000-0005-0000-0000-0000E4850000}"/>
    <cellStyle name="Migliaia 55 5 2" xfId="20077" xr:uid="{00000000-0005-0000-0000-0000E5850000}"/>
    <cellStyle name="Migliaia 55 5 2 2" xfId="37924" xr:uid="{00000000-0005-0000-0000-0000E6850000}"/>
    <cellStyle name="Migliaia 55 5 3" xfId="12308" xr:uid="{00000000-0005-0000-0000-0000E7850000}"/>
    <cellStyle name="Migliaia 55 5 4" xfId="22037" xr:uid="{00000000-0005-0000-0000-0000E8850000}"/>
    <cellStyle name="Migliaia 55 5 5" xfId="38879" xr:uid="{00000000-0005-0000-0000-0000E9850000}"/>
    <cellStyle name="Migliaia 55 5 6" xfId="40190" xr:uid="{00000000-0005-0000-0000-0000EA850000}"/>
    <cellStyle name="Migliaia 55 5 7" xfId="40676" xr:uid="{00000000-0005-0000-0000-0000EB850000}"/>
    <cellStyle name="Migliaia 55 6" xfId="2000" xr:uid="{00000000-0005-0000-0000-0000EC850000}"/>
    <cellStyle name="Migliaia 55 6 2" xfId="12303" xr:uid="{00000000-0005-0000-0000-0000ED850000}"/>
    <cellStyle name="Migliaia 55 6 3" xfId="22038" xr:uid="{00000000-0005-0000-0000-0000EE850000}"/>
    <cellStyle name="Migliaia 55 6 4" xfId="40191" xr:uid="{00000000-0005-0000-0000-0000EF850000}"/>
    <cellStyle name="Migliaia 55 6 5" xfId="40677" xr:uid="{00000000-0005-0000-0000-0000F0850000}"/>
    <cellStyle name="Migliaia 55 7" xfId="2476" xr:uid="{00000000-0005-0000-0000-0000F1850000}"/>
    <cellStyle name="Migliaia 55 7 2" xfId="30739" xr:uid="{00000000-0005-0000-0000-0000F2850000}"/>
    <cellStyle name="Migliaia 55 8" xfId="20071" xr:uid="{00000000-0005-0000-0000-0000F3850000}"/>
    <cellStyle name="Migliaia 55 8 2" xfId="37917" xr:uid="{00000000-0005-0000-0000-0000F4850000}"/>
    <cellStyle name="Migliaia 55 9" xfId="4393" xr:uid="{00000000-0005-0000-0000-0000F5850000}"/>
    <cellStyle name="Migliaia 55 9 2" xfId="23734" xr:uid="{00000000-0005-0000-0000-0000F6850000}"/>
    <cellStyle name="Migliaia 56" xfId="678" xr:uid="{00000000-0005-0000-0000-0000F7850000}"/>
    <cellStyle name="Migliaia 56 10" xfId="22039" xr:uid="{00000000-0005-0000-0000-0000F8850000}"/>
    <cellStyle name="Migliaia 56 11" xfId="38880" xr:uid="{00000000-0005-0000-0000-0000F9850000}"/>
    <cellStyle name="Migliaia 56 12" xfId="39642" xr:uid="{00000000-0005-0000-0000-0000FA850000}"/>
    <cellStyle name="Migliaia 56 13" xfId="40192" xr:uid="{00000000-0005-0000-0000-0000FB850000}"/>
    <cellStyle name="Migliaia 56 14" xfId="40678" xr:uid="{00000000-0005-0000-0000-0000FC850000}"/>
    <cellStyle name="Migliaia 56 2" xfId="679" xr:uid="{00000000-0005-0000-0000-0000FD850000}"/>
    <cellStyle name="Migliaia 56 2 10" xfId="40193" xr:uid="{00000000-0005-0000-0000-0000FE850000}"/>
    <cellStyle name="Migliaia 56 2 11" xfId="40679" xr:uid="{00000000-0005-0000-0000-0000FF850000}"/>
    <cellStyle name="Migliaia 56 2 2" xfId="2001" xr:uid="{00000000-0005-0000-0000-000000860000}"/>
    <cellStyle name="Migliaia 56 2 2 2" xfId="12890" xr:uid="{00000000-0005-0000-0000-000001860000}"/>
    <cellStyle name="Migliaia 56 2 2 2 2" xfId="30851" xr:uid="{00000000-0005-0000-0000-000002860000}"/>
    <cellStyle name="Migliaia 56 2 2 3" xfId="21007" xr:uid="{00000000-0005-0000-0000-000003860000}"/>
    <cellStyle name="Migliaia 56 2 2 3 2" xfId="38324" xr:uid="{00000000-0005-0000-0000-000004860000}"/>
    <cellStyle name="Migliaia 56 2 2 4" xfId="23849" xr:uid="{00000000-0005-0000-0000-000005860000}"/>
    <cellStyle name="Migliaia 56 2 2 5" xfId="39279" xr:uid="{00000000-0005-0000-0000-000006860000}"/>
    <cellStyle name="Migliaia 56 2 2 6" xfId="39765" xr:uid="{00000000-0005-0000-0000-000007860000}"/>
    <cellStyle name="Migliaia 56 2 3" xfId="12310" xr:uid="{00000000-0005-0000-0000-000008860000}"/>
    <cellStyle name="Migliaia 56 2 4" xfId="12779" xr:uid="{00000000-0005-0000-0000-000009860000}"/>
    <cellStyle name="Migliaia 56 2 4 2" xfId="30744" xr:uid="{00000000-0005-0000-0000-00000A860000}"/>
    <cellStyle name="Migliaia 56 2 5" xfId="20079" xr:uid="{00000000-0005-0000-0000-00000B860000}"/>
    <cellStyle name="Migliaia 56 2 5 2" xfId="37926" xr:uid="{00000000-0005-0000-0000-00000C860000}"/>
    <cellStyle name="Migliaia 56 2 6" xfId="4398" xr:uid="{00000000-0005-0000-0000-00000D860000}"/>
    <cellStyle name="Migliaia 56 2 6 2" xfId="23739" xr:uid="{00000000-0005-0000-0000-00000E860000}"/>
    <cellStyle name="Migliaia 56 2 7" xfId="22040" xr:uid="{00000000-0005-0000-0000-00000F860000}"/>
    <cellStyle name="Migliaia 56 2 8" xfId="38881" xr:uid="{00000000-0005-0000-0000-000010860000}"/>
    <cellStyle name="Migliaia 56 2 9" xfId="39643" xr:uid="{00000000-0005-0000-0000-000011860000}"/>
    <cellStyle name="Migliaia 56 3" xfId="680" xr:uid="{00000000-0005-0000-0000-000012860000}"/>
    <cellStyle name="Migliaia 56 3 10" xfId="40194" xr:uid="{00000000-0005-0000-0000-000013860000}"/>
    <cellStyle name="Migliaia 56 3 11" xfId="40680" xr:uid="{00000000-0005-0000-0000-000014860000}"/>
    <cellStyle name="Migliaia 56 3 2" xfId="681" xr:uid="{00000000-0005-0000-0000-000015860000}"/>
    <cellStyle name="Migliaia 56 3 2 10" xfId="40681" xr:uid="{00000000-0005-0000-0000-000016860000}"/>
    <cellStyle name="Migliaia 56 3 2 2" xfId="12312" xr:uid="{00000000-0005-0000-0000-000017860000}"/>
    <cellStyle name="Migliaia 56 3 2 3" xfId="12781" xr:uid="{00000000-0005-0000-0000-000018860000}"/>
    <cellStyle name="Migliaia 56 3 2 3 2" xfId="30746" xr:uid="{00000000-0005-0000-0000-000019860000}"/>
    <cellStyle name="Migliaia 56 3 2 4" xfId="20081" xr:uid="{00000000-0005-0000-0000-00001A860000}"/>
    <cellStyle name="Migliaia 56 3 2 4 2" xfId="37928" xr:uid="{00000000-0005-0000-0000-00001B860000}"/>
    <cellStyle name="Migliaia 56 3 2 5" xfId="4400" xr:uid="{00000000-0005-0000-0000-00001C860000}"/>
    <cellStyle name="Migliaia 56 3 2 5 2" xfId="23741" xr:uid="{00000000-0005-0000-0000-00001D860000}"/>
    <cellStyle name="Migliaia 56 3 2 6" xfId="22042" xr:uid="{00000000-0005-0000-0000-00001E860000}"/>
    <cellStyle name="Migliaia 56 3 2 7" xfId="38883" xr:uid="{00000000-0005-0000-0000-00001F860000}"/>
    <cellStyle name="Migliaia 56 3 2 8" xfId="39645" xr:uid="{00000000-0005-0000-0000-000020860000}"/>
    <cellStyle name="Migliaia 56 3 2 9" xfId="40195" xr:uid="{00000000-0005-0000-0000-000021860000}"/>
    <cellStyle name="Migliaia 56 3 3" xfId="12311" xr:uid="{00000000-0005-0000-0000-000022860000}"/>
    <cellStyle name="Migliaia 56 3 3 2" xfId="21009" xr:uid="{00000000-0005-0000-0000-000023860000}"/>
    <cellStyle name="Migliaia 56 3 3 2 2" xfId="38326" xr:uid="{00000000-0005-0000-0000-000024860000}"/>
    <cellStyle name="Migliaia 56 3 3 2 3" xfId="39281" xr:uid="{00000000-0005-0000-0000-000025860000}"/>
    <cellStyle name="Migliaia 56 3 3 3" xfId="20082" xr:uid="{00000000-0005-0000-0000-000026860000}"/>
    <cellStyle name="Migliaia 56 3 3 3 2" xfId="37929" xr:uid="{00000000-0005-0000-0000-000027860000}"/>
    <cellStyle name="Migliaia 56 3 3 4" xfId="38884" xr:uid="{00000000-0005-0000-0000-000028860000}"/>
    <cellStyle name="Migliaia 56 3 4" xfId="12780" xr:uid="{00000000-0005-0000-0000-000029860000}"/>
    <cellStyle name="Migliaia 56 3 4 2" xfId="21008" xr:uid="{00000000-0005-0000-0000-00002A860000}"/>
    <cellStyle name="Migliaia 56 3 4 2 2" xfId="38325" xr:uid="{00000000-0005-0000-0000-00002B860000}"/>
    <cellStyle name="Migliaia 56 3 4 3" xfId="30745" xr:uid="{00000000-0005-0000-0000-00002C860000}"/>
    <cellStyle name="Migliaia 56 3 4 4" xfId="39280" xr:uid="{00000000-0005-0000-0000-00002D860000}"/>
    <cellStyle name="Migliaia 56 3 5" xfId="20080" xr:uid="{00000000-0005-0000-0000-00002E860000}"/>
    <cellStyle name="Migliaia 56 3 5 2" xfId="37927" xr:uid="{00000000-0005-0000-0000-00002F860000}"/>
    <cellStyle name="Migliaia 56 3 6" xfId="4399" xr:uid="{00000000-0005-0000-0000-000030860000}"/>
    <cellStyle name="Migliaia 56 3 6 2" xfId="23740" xr:uid="{00000000-0005-0000-0000-000031860000}"/>
    <cellStyle name="Migliaia 56 3 7" xfId="22041" xr:uid="{00000000-0005-0000-0000-000032860000}"/>
    <cellStyle name="Migliaia 56 3 8" xfId="38882" xr:uid="{00000000-0005-0000-0000-000033860000}"/>
    <cellStyle name="Migliaia 56 3 9" xfId="39644" xr:uid="{00000000-0005-0000-0000-000034860000}"/>
    <cellStyle name="Migliaia 56 4" xfId="682" xr:uid="{00000000-0005-0000-0000-000035860000}"/>
    <cellStyle name="Migliaia 56 4 10" xfId="2710" xr:uid="{00000000-0005-0000-0000-000036860000}"/>
    <cellStyle name="Migliaia 56 4 2" xfId="2002" xr:uid="{00000000-0005-0000-0000-000037860000}"/>
    <cellStyle name="Migliaia 56 4 2 2" xfId="21011" xr:uid="{00000000-0005-0000-0000-000038860000}"/>
    <cellStyle name="Migliaia 56 4 2 2 2" xfId="38328" xr:uid="{00000000-0005-0000-0000-000039860000}"/>
    <cellStyle name="Migliaia 56 4 2 2 3" xfId="39283" xr:uid="{00000000-0005-0000-0000-00003A860000}"/>
    <cellStyle name="Migliaia 56 4 2 3" xfId="37931" xr:uid="{00000000-0005-0000-0000-00003B860000}"/>
    <cellStyle name="Migliaia 56 4 2 4" xfId="38886" xr:uid="{00000000-0005-0000-0000-00003C860000}"/>
    <cellStyle name="Migliaia 56 4 3" xfId="21010" xr:uid="{00000000-0005-0000-0000-00003D860000}"/>
    <cellStyle name="Migliaia 56 4 3 2" xfId="38327" xr:uid="{00000000-0005-0000-0000-00003E860000}"/>
    <cellStyle name="Migliaia 56 4 3 3" xfId="39282" xr:uid="{00000000-0005-0000-0000-00003F860000}"/>
    <cellStyle name="Migliaia 56 4 4" xfId="20083" xr:uid="{00000000-0005-0000-0000-000040860000}"/>
    <cellStyle name="Migliaia 56 4 4 2" xfId="37930" xr:uid="{00000000-0005-0000-0000-000041860000}"/>
    <cellStyle name="Migliaia 56 4 5" xfId="12313" xr:uid="{00000000-0005-0000-0000-000042860000}"/>
    <cellStyle name="Migliaia 56 4 6" xfId="22043" xr:uid="{00000000-0005-0000-0000-000043860000}"/>
    <cellStyle name="Migliaia 56 4 7" xfId="38885" xr:uid="{00000000-0005-0000-0000-000044860000}"/>
    <cellStyle name="Migliaia 56 4 8" xfId="40196" xr:uid="{00000000-0005-0000-0000-000045860000}"/>
    <cellStyle name="Migliaia 56 4 9" xfId="40682" xr:uid="{00000000-0005-0000-0000-000046860000}"/>
    <cellStyle name="Migliaia 56 5" xfId="683" xr:uid="{00000000-0005-0000-0000-000047860000}"/>
    <cellStyle name="Migliaia 56 5 2" xfId="20084" xr:uid="{00000000-0005-0000-0000-000048860000}"/>
    <cellStyle name="Migliaia 56 5 2 2" xfId="37932" xr:uid="{00000000-0005-0000-0000-000049860000}"/>
    <cellStyle name="Migliaia 56 5 3" xfId="12314" xr:uid="{00000000-0005-0000-0000-00004A860000}"/>
    <cellStyle name="Migliaia 56 5 4" xfId="22044" xr:uid="{00000000-0005-0000-0000-00004B860000}"/>
    <cellStyle name="Migliaia 56 5 5" xfId="38887" xr:uid="{00000000-0005-0000-0000-00004C860000}"/>
    <cellStyle name="Migliaia 56 5 6" xfId="40197" xr:uid="{00000000-0005-0000-0000-00004D860000}"/>
    <cellStyle name="Migliaia 56 5 7" xfId="40683" xr:uid="{00000000-0005-0000-0000-00004E860000}"/>
    <cellStyle name="Migliaia 56 6" xfId="2003" xr:uid="{00000000-0005-0000-0000-00004F860000}"/>
    <cellStyle name="Migliaia 56 6 2" xfId="12309" xr:uid="{00000000-0005-0000-0000-000050860000}"/>
    <cellStyle name="Migliaia 56 6 3" xfId="22045" xr:uid="{00000000-0005-0000-0000-000051860000}"/>
    <cellStyle name="Migliaia 56 6 4" xfId="40198" xr:uid="{00000000-0005-0000-0000-000052860000}"/>
    <cellStyle name="Migliaia 56 6 5" xfId="40684" xr:uid="{00000000-0005-0000-0000-000053860000}"/>
    <cellStyle name="Migliaia 56 7" xfId="2477" xr:uid="{00000000-0005-0000-0000-000054860000}"/>
    <cellStyle name="Migliaia 56 7 2" xfId="30743" xr:uid="{00000000-0005-0000-0000-000055860000}"/>
    <cellStyle name="Migliaia 56 8" xfId="20078" xr:uid="{00000000-0005-0000-0000-000056860000}"/>
    <cellStyle name="Migliaia 56 8 2" xfId="37925" xr:uid="{00000000-0005-0000-0000-000057860000}"/>
    <cellStyle name="Migliaia 56 9" xfId="4397" xr:uid="{00000000-0005-0000-0000-000058860000}"/>
    <cellStyle name="Migliaia 56 9 2" xfId="23738" xr:uid="{00000000-0005-0000-0000-000059860000}"/>
    <cellStyle name="Migliaia 57" xfId="684" xr:uid="{00000000-0005-0000-0000-00005A860000}"/>
    <cellStyle name="Migliaia 57 10" xfId="22046" xr:uid="{00000000-0005-0000-0000-00005B860000}"/>
    <cellStyle name="Migliaia 57 11" xfId="38888" xr:uid="{00000000-0005-0000-0000-00005C860000}"/>
    <cellStyle name="Migliaia 57 12" xfId="39646" xr:uid="{00000000-0005-0000-0000-00005D860000}"/>
    <cellStyle name="Migliaia 57 13" xfId="40199" xr:uid="{00000000-0005-0000-0000-00005E860000}"/>
    <cellStyle name="Migliaia 57 14" xfId="40685" xr:uid="{00000000-0005-0000-0000-00005F860000}"/>
    <cellStyle name="Migliaia 57 2" xfId="685" xr:uid="{00000000-0005-0000-0000-000060860000}"/>
    <cellStyle name="Migliaia 57 2 10" xfId="40200" xr:uid="{00000000-0005-0000-0000-000061860000}"/>
    <cellStyle name="Migliaia 57 2 11" xfId="40686" xr:uid="{00000000-0005-0000-0000-000062860000}"/>
    <cellStyle name="Migliaia 57 2 2" xfId="2004" xr:uid="{00000000-0005-0000-0000-000063860000}"/>
    <cellStyle name="Migliaia 57 2 2 2" xfId="12891" xr:uid="{00000000-0005-0000-0000-000064860000}"/>
    <cellStyle name="Migliaia 57 2 2 2 2" xfId="30852" xr:uid="{00000000-0005-0000-0000-000065860000}"/>
    <cellStyle name="Migliaia 57 2 2 3" xfId="21012" xr:uid="{00000000-0005-0000-0000-000066860000}"/>
    <cellStyle name="Migliaia 57 2 2 3 2" xfId="38329" xr:uid="{00000000-0005-0000-0000-000067860000}"/>
    <cellStyle name="Migliaia 57 2 2 4" xfId="23850" xr:uid="{00000000-0005-0000-0000-000068860000}"/>
    <cellStyle name="Migliaia 57 2 2 5" xfId="39284" xr:uid="{00000000-0005-0000-0000-000069860000}"/>
    <cellStyle name="Migliaia 57 2 2 6" xfId="39766" xr:uid="{00000000-0005-0000-0000-00006A860000}"/>
    <cellStyle name="Migliaia 57 2 3" xfId="12316" xr:uid="{00000000-0005-0000-0000-00006B860000}"/>
    <cellStyle name="Migliaia 57 2 4" xfId="12782" xr:uid="{00000000-0005-0000-0000-00006C860000}"/>
    <cellStyle name="Migliaia 57 2 4 2" xfId="30748" xr:uid="{00000000-0005-0000-0000-00006D860000}"/>
    <cellStyle name="Migliaia 57 2 5" xfId="20086" xr:uid="{00000000-0005-0000-0000-00006E860000}"/>
    <cellStyle name="Migliaia 57 2 5 2" xfId="37934" xr:uid="{00000000-0005-0000-0000-00006F860000}"/>
    <cellStyle name="Migliaia 57 2 6" xfId="4402" xr:uid="{00000000-0005-0000-0000-000070860000}"/>
    <cellStyle name="Migliaia 57 2 6 2" xfId="23743" xr:uid="{00000000-0005-0000-0000-000071860000}"/>
    <cellStyle name="Migliaia 57 2 7" xfId="22047" xr:uid="{00000000-0005-0000-0000-000072860000}"/>
    <cellStyle name="Migliaia 57 2 8" xfId="38889" xr:uid="{00000000-0005-0000-0000-000073860000}"/>
    <cellStyle name="Migliaia 57 2 9" xfId="39647" xr:uid="{00000000-0005-0000-0000-000074860000}"/>
    <cellStyle name="Migliaia 57 3" xfId="686" xr:uid="{00000000-0005-0000-0000-000075860000}"/>
    <cellStyle name="Migliaia 57 3 10" xfId="40201" xr:uid="{00000000-0005-0000-0000-000076860000}"/>
    <cellStyle name="Migliaia 57 3 11" xfId="40687" xr:uid="{00000000-0005-0000-0000-000077860000}"/>
    <cellStyle name="Migliaia 57 3 2" xfId="687" xr:uid="{00000000-0005-0000-0000-000078860000}"/>
    <cellStyle name="Migliaia 57 3 2 10" xfId="40688" xr:uid="{00000000-0005-0000-0000-000079860000}"/>
    <cellStyle name="Migliaia 57 3 2 2" xfId="12318" xr:uid="{00000000-0005-0000-0000-00007A860000}"/>
    <cellStyle name="Migliaia 57 3 2 3" xfId="12784" xr:uid="{00000000-0005-0000-0000-00007B860000}"/>
    <cellStyle name="Migliaia 57 3 2 3 2" xfId="30750" xr:uid="{00000000-0005-0000-0000-00007C860000}"/>
    <cellStyle name="Migliaia 57 3 2 4" xfId="20088" xr:uid="{00000000-0005-0000-0000-00007D860000}"/>
    <cellStyle name="Migliaia 57 3 2 4 2" xfId="37936" xr:uid="{00000000-0005-0000-0000-00007E860000}"/>
    <cellStyle name="Migliaia 57 3 2 5" xfId="4404" xr:uid="{00000000-0005-0000-0000-00007F860000}"/>
    <cellStyle name="Migliaia 57 3 2 5 2" xfId="23745" xr:uid="{00000000-0005-0000-0000-000080860000}"/>
    <cellStyle name="Migliaia 57 3 2 6" xfId="22049" xr:uid="{00000000-0005-0000-0000-000081860000}"/>
    <cellStyle name="Migliaia 57 3 2 7" xfId="38891" xr:uid="{00000000-0005-0000-0000-000082860000}"/>
    <cellStyle name="Migliaia 57 3 2 8" xfId="39649" xr:uid="{00000000-0005-0000-0000-000083860000}"/>
    <cellStyle name="Migliaia 57 3 2 9" xfId="40202" xr:uid="{00000000-0005-0000-0000-000084860000}"/>
    <cellStyle name="Migliaia 57 3 3" xfId="12317" xr:uid="{00000000-0005-0000-0000-000085860000}"/>
    <cellStyle name="Migliaia 57 3 3 2" xfId="21014" xr:uid="{00000000-0005-0000-0000-000086860000}"/>
    <cellStyle name="Migliaia 57 3 3 2 2" xfId="38331" xr:uid="{00000000-0005-0000-0000-000087860000}"/>
    <cellStyle name="Migliaia 57 3 3 2 3" xfId="39286" xr:uid="{00000000-0005-0000-0000-000088860000}"/>
    <cellStyle name="Migliaia 57 3 3 3" xfId="20089" xr:uid="{00000000-0005-0000-0000-000089860000}"/>
    <cellStyle name="Migliaia 57 3 3 3 2" xfId="37937" xr:uid="{00000000-0005-0000-0000-00008A860000}"/>
    <cellStyle name="Migliaia 57 3 3 4" xfId="38892" xr:uid="{00000000-0005-0000-0000-00008B860000}"/>
    <cellStyle name="Migliaia 57 3 4" xfId="12783" xr:uid="{00000000-0005-0000-0000-00008C860000}"/>
    <cellStyle name="Migliaia 57 3 4 2" xfId="21013" xr:uid="{00000000-0005-0000-0000-00008D860000}"/>
    <cellStyle name="Migliaia 57 3 4 2 2" xfId="38330" xr:uid="{00000000-0005-0000-0000-00008E860000}"/>
    <cellStyle name="Migliaia 57 3 4 3" xfId="30749" xr:uid="{00000000-0005-0000-0000-00008F860000}"/>
    <cellStyle name="Migliaia 57 3 4 4" xfId="39285" xr:uid="{00000000-0005-0000-0000-000090860000}"/>
    <cellStyle name="Migliaia 57 3 5" xfId="20087" xr:uid="{00000000-0005-0000-0000-000091860000}"/>
    <cellStyle name="Migliaia 57 3 5 2" xfId="37935" xr:uid="{00000000-0005-0000-0000-000092860000}"/>
    <cellStyle name="Migliaia 57 3 6" xfId="4403" xr:uid="{00000000-0005-0000-0000-000093860000}"/>
    <cellStyle name="Migliaia 57 3 6 2" xfId="23744" xr:uid="{00000000-0005-0000-0000-000094860000}"/>
    <cellStyle name="Migliaia 57 3 7" xfId="22048" xr:uid="{00000000-0005-0000-0000-000095860000}"/>
    <cellStyle name="Migliaia 57 3 8" xfId="38890" xr:uid="{00000000-0005-0000-0000-000096860000}"/>
    <cellStyle name="Migliaia 57 3 9" xfId="39648" xr:uid="{00000000-0005-0000-0000-000097860000}"/>
    <cellStyle name="Migliaia 57 4" xfId="688" xr:uid="{00000000-0005-0000-0000-000098860000}"/>
    <cellStyle name="Migliaia 57 4 10" xfId="2711" xr:uid="{00000000-0005-0000-0000-000099860000}"/>
    <cellStyle name="Migliaia 57 4 2" xfId="2005" xr:uid="{00000000-0005-0000-0000-00009A860000}"/>
    <cellStyle name="Migliaia 57 4 2 2" xfId="21016" xr:uid="{00000000-0005-0000-0000-00009B860000}"/>
    <cellStyle name="Migliaia 57 4 2 2 2" xfId="38333" xr:uid="{00000000-0005-0000-0000-00009C860000}"/>
    <cellStyle name="Migliaia 57 4 2 2 3" xfId="39288" xr:uid="{00000000-0005-0000-0000-00009D860000}"/>
    <cellStyle name="Migliaia 57 4 2 3" xfId="37939" xr:uid="{00000000-0005-0000-0000-00009E860000}"/>
    <cellStyle name="Migliaia 57 4 2 4" xfId="38894" xr:uid="{00000000-0005-0000-0000-00009F860000}"/>
    <cellStyle name="Migliaia 57 4 3" xfId="21015" xr:uid="{00000000-0005-0000-0000-0000A0860000}"/>
    <cellStyle name="Migliaia 57 4 3 2" xfId="38332" xr:uid="{00000000-0005-0000-0000-0000A1860000}"/>
    <cellStyle name="Migliaia 57 4 3 3" xfId="39287" xr:uid="{00000000-0005-0000-0000-0000A2860000}"/>
    <cellStyle name="Migliaia 57 4 4" xfId="20090" xr:uid="{00000000-0005-0000-0000-0000A3860000}"/>
    <cellStyle name="Migliaia 57 4 4 2" xfId="37938" xr:uid="{00000000-0005-0000-0000-0000A4860000}"/>
    <cellStyle name="Migliaia 57 4 5" xfId="12319" xr:uid="{00000000-0005-0000-0000-0000A5860000}"/>
    <cellStyle name="Migliaia 57 4 6" xfId="22050" xr:uid="{00000000-0005-0000-0000-0000A6860000}"/>
    <cellStyle name="Migliaia 57 4 7" xfId="38893" xr:uid="{00000000-0005-0000-0000-0000A7860000}"/>
    <cellStyle name="Migliaia 57 4 8" xfId="40203" xr:uid="{00000000-0005-0000-0000-0000A8860000}"/>
    <cellStyle name="Migliaia 57 4 9" xfId="40689" xr:uid="{00000000-0005-0000-0000-0000A9860000}"/>
    <cellStyle name="Migliaia 57 5" xfId="689" xr:uid="{00000000-0005-0000-0000-0000AA860000}"/>
    <cellStyle name="Migliaia 57 5 2" xfId="20091" xr:uid="{00000000-0005-0000-0000-0000AB860000}"/>
    <cellStyle name="Migliaia 57 5 2 2" xfId="37940" xr:uid="{00000000-0005-0000-0000-0000AC860000}"/>
    <cellStyle name="Migliaia 57 5 3" xfId="12320" xr:uid="{00000000-0005-0000-0000-0000AD860000}"/>
    <cellStyle name="Migliaia 57 5 4" xfId="22051" xr:uid="{00000000-0005-0000-0000-0000AE860000}"/>
    <cellStyle name="Migliaia 57 5 5" xfId="38895" xr:uid="{00000000-0005-0000-0000-0000AF860000}"/>
    <cellStyle name="Migliaia 57 5 6" xfId="40204" xr:uid="{00000000-0005-0000-0000-0000B0860000}"/>
    <cellStyle name="Migliaia 57 5 7" xfId="40690" xr:uid="{00000000-0005-0000-0000-0000B1860000}"/>
    <cellStyle name="Migliaia 57 6" xfId="2006" xr:uid="{00000000-0005-0000-0000-0000B2860000}"/>
    <cellStyle name="Migliaia 57 6 2" xfId="12315" xr:uid="{00000000-0005-0000-0000-0000B3860000}"/>
    <cellStyle name="Migliaia 57 6 3" xfId="22052" xr:uid="{00000000-0005-0000-0000-0000B4860000}"/>
    <cellStyle name="Migliaia 57 6 4" xfId="40205" xr:uid="{00000000-0005-0000-0000-0000B5860000}"/>
    <cellStyle name="Migliaia 57 6 5" xfId="40691" xr:uid="{00000000-0005-0000-0000-0000B6860000}"/>
    <cellStyle name="Migliaia 57 7" xfId="2478" xr:uid="{00000000-0005-0000-0000-0000B7860000}"/>
    <cellStyle name="Migliaia 57 7 2" xfId="30747" xr:uid="{00000000-0005-0000-0000-0000B8860000}"/>
    <cellStyle name="Migliaia 57 8" xfId="20085" xr:uid="{00000000-0005-0000-0000-0000B9860000}"/>
    <cellStyle name="Migliaia 57 8 2" xfId="37933" xr:uid="{00000000-0005-0000-0000-0000BA860000}"/>
    <cellStyle name="Migliaia 57 9" xfId="4401" xr:uid="{00000000-0005-0000-0000-0000BB860000}"/>
    <cellStyle name="Migliaia 57 9 2" xfId="23742" xr:uid="{00000000-0005-0000-0000-0000BC860000}"/>
    <cellStyle name="Migliaia 58" xfId="690" xr:uid="{00000000-0005-0000-0000-0000BD860000}"/>
    <cellStyle name="Migliaia 58 10" xfId="22053" xr:uid="{00000000-0005-0000-0000-0000BE860000}"/>
    <cellStyle name="Migliaia 58 11" xfId="38896" xr:uid="{00000000-0005-0000-0000-0000BF860000}"/>
    <cellStyle name="Migliaia 58 12" xfId="39650" xr:uid="{00000000-0005-0000-0000-0000C0860000}"/>
    <cellStyle name="Migliaia 58 13" xfId="40206" xr:uid="{00000000-0005-0000-0000-0000C1860000}"/>
    <cellStyle name="Migliaia 58 14" xfId="40692" xr:uid="{00000000-0005-0000-0000-0000C2860000}"/>
    <cellStyle name="Migliaia 58 2" xfId="691" xr:uid="{00000000-0005-0000-0000-0000C3860000}"/>
    <cellStyle name="Migliaia 58 2 10" xfId="40207" xr:uid="{00000000-0005-0000-0000-0000C4860000}"/>
    <cellStyle name="Migliaia 58 2 11" xfId="40693" xr:uid="{00000000-0005-0000-0000-0000C5860000}"/>
    <cellStyle name="Migliaia 58 2 2" xfId="2007" xr:uid="{00000000-0005-0000-0000-0000C6860000}"/>
    <cellStyle name="Migliaia 58 2 2 2" xfId="12892" xr:uid="{00000000-0005-0000-0000-0000C7860000}"/>
    <cellStyle name="Migliaia 58 2 2 2 2" xfId="30853" xr:uid="{00000000-0005-0000-0000-0000C8860000}"/>
    <cellStyle name="Migliaia 58 2 2 3" xfId="21017" xr:uid="{00000000-0005-0000-0000-0000C9860000}"/>
    <cellStyle name="Migliaia 58 2 2 3 2" xfId="38334" xr:uid="{00000000-0005-0000-0000-0000CA860000}"/>
    <cellStyle name="Migliaia 58 2 2 4" xfId="23851" xr:uid="{00000000-0005-0000-0000-0000CB860000}"/>
    <cellStyle name="Migliaia 58 2 2 5" xfId="39289" xr:uid="{00000000-0005-0000-0000-0000CC860000}"/>
    <cellStyle name="Migliaia 58 2 2 6" xfId="39767" xr:uid="{00000000-0005-0000-0000-0000CD860000}"/>
    <cellStyle name="Migliaia 58 2 3" xfId="12322" xr:uid="{00000000-0005-0000-0000-0000CE860000}"/>
    <cellStyle name="Migliaia 58 2 4" xfId="12785" xr:uid="{00000000-0005-0000-0000-0000CF860000}"/>
    <cellStyle name="Migliaia 58 2 4 2" xfId="30752" xr:uid="{00000000-0005-0000-0000-0000D0860000}"/>
    <cellStyle name="Migliaia 58 2 5" xfId="20093" xr:uid="{00000000-0005-0000-0000-0000D1860000}"/>
    <cellStyle name="Migliaia 58 2 5 2" xfId="37942" xr:uid="{00000000-0005-0000-0000-0000D2860000}"/>
    <cellStyle name="Migliaia 58 2 6" xfId="4406" xr:uid="{00000000-0005-0000-0000-0000D3860000}"/>
    <cellStyle name="Migliaia 58 2 6 2" xfId="23747" xr:uid="{00000000-0005-0000-0000-0000D4860000}"/>
    <cellStyle name="Migliaia 58 2 7" xfId="22054" xr:uid="{00000000-0005-0000-0000-0000D5860000}"/>
    <cellStyle name="Migliaia 58 2 8" xfId="38897" xr:uid="{00000000-0005-0000-0000-0000D6860000}"/>
    <cellStyle name="Migliaia 58 2 9" xfId="39651" xr:uid="{00000000-0005-0000-0000-0000D7860000}"/>
    <cellStyle name="Migliaia 58 3" xfId="692" xr:uid="{00000000-0005-0000-0000-0000D8860000}"/>
    <cellStyle name="Migliaia 58 3 10" xfId="40208" xr:uid="{00000000-0005-0000-0000-0000D9860000}"/>
    <cellStyle name="Migliaia 58 3 11" xfId="40694" xr:uid="{00000000-0005-0000-0000-0000DA860000}"/>
    <cellStyle name="Migliaia 58 3 2" xfId="693" xr:uid="{00000000-0005-0000-0000-0000DB860000}"/>
    <cellStyle name="Migliaia 58 3 2 10" xfId="40695" xr:uid="{00000000-0005-0000-0000-0000DC860000}"/>
    <cellStyle name="Migliaia 58 3 2 2" xfId="12324" xr:uid="{00000000-0005-0000-0000-0000DD860000}"/>
    <cellStyle name="Migliaia 58 3 2 3" xfId="12787" xr:uid="{00000000-0005-0000-0000-0000DE860000}"/>
    <cellStyle name="Migliaia 58 3 2 3 2" xfId="30754" xr:uid="{00000000-0005-0000-0000-0000DF860000}"/>
    <cellStyle name="Migliaia 58 3 2 4" xfId="20095" xr:uid="{00000000-0005-0000-0000-0000E0860000}"/>
    <cellStyle name="Migliaia 58 3 2 4 2" xfId="37944" xr:uid="{00000000-0005-0000-0000-0000E1860000}"/>
    <cellStyle name="Migliaia 58 3 2 5" xfId="4408" xr:uid="{00000000-0005-0000-0000-0000E2860000}"/>
    <cellStyle name="Migliaia 58 3 2 5 2" xfId="23749" xr:uid="{00000000-0005-0000-0000-0000E3860000}"/>
    <cellStyle name="Migliaia 58 3 2 6" xfId="22056" xr:uid="{00000000-0005-0000-0000-0000E4860000}"/>
    <cellStyle name="Migliaia 58 3 2 7" xfId="38899" xr:uid="{00000000-0005-0000-0000-0000E5860000}"/>
    <cellStyle name="Migliaia 58 3 2 8" xfId="39653" xr:uid="{00000000-0005-0000-0000-0000E6860000}"/>
    <cellStyle name="Migliaia 58 3 2 9" xfId="40209" xr:uid="{00000000-0005-0000-0000-0000E7860000}"/>
    <cellStyle name="Migliaia 58 3 3" xfId="12323" xr:uid="{00000000-0005-0000-0000-0000E8860000}"/>
    <cellStyle name="Migliaia 58 3 3 2" xfId="21019" xr:uid="{00000000-0005-0000-0000-0000E9860000}"/>
    <cellStyle name="Migliaia 58 3 3 2 2" xfId="38336" xr:uid="{00000000-0005-0000-0000-0000EA860000}"/>
    <cellStyle name="Migliaia 58 3 3 2 3" xfId="39291" xr:uid="{00000000-0005-0000-0000-0000EB860000}"/>
    <cellStyle name="Migliaia 58 3 3 3" xfId="20096" xr:uid="{00000000-0005-0000-0000-0000EC860000}"/>
    <cellStyle name="Migliaia 58 3 3 3 2" xfId="37945" xr:uid="{00000000-0005-0000-0000-0000ED860000}"/>
    <cellStyle name="Migliaia 58 3 3 4" xfId="38900" xr:uid="{00000000-0005-0000-0000-0000EE860000}"/>
    <cellStyle name="Migliaia 58 3 4" xfId="12786" xr:uid="{00000000-0005-0000-0000-0000EF860000}"/>
    <cellStyle name="Migliaia 58 3 4 2" xfId="21018" xr:uid="{00000000-0005-0000-0000-0000F0860000}"/>
    <cellStyle name="Migliaia 58 3 4 2 2" xfId="38335" xr:uid="{00000000-0005-0000-0000-0000F1860000}"/>
    <cellStyle name="Migliaia 58 3 4 3" xfId="30753" xr:uid="{00000000-0005-0000-0000-0000F2860000}"/>
    <cellStyle name="Migliaia 58 3 4 4" xfId="39290" xr:uid="{00000000-0005-0000-0000-0000F3860000}"/>
    <cellStyle name="Migliaia 58 3 5" xfId="20094" xr:uid="{00000000-0005-0000-0000-0000F4860000}"/>
    <cellStyle name="Migliaia 58 3 5 2" xfId="37943" xr:uid="{00000000-0005-0000-0000-0000F5860000}"/>
    <cellStyle name="Migliaia 58 3 6" xfId="4407" xr:uid="{00000000-0005-0000-0000-0000F6860000}"/>
    <cellStyle name="Migliaia 58 3 6 2" xfId="23748" xr:uid="{00000000-0005-0000-0000-0000F7860000}"/>
    <cellStyle name="Migliaia 58 3 7" xfId="22055" xr:uid="{00000000-0005-0000-0000-0000F8860000}"/>
    <cellStyle name="Migliaia 58 3 8" xfId="38898" xr:uid="{00000000-0005-0000-0000-0000F9860000}"/>
    <cellStyle name="Migliaia 58 3 9" xfId="39652" xr:uid="{00000000-0005-0000-0000-0000FA860000}"/>
    <cellStyle name="Migliaia 58 4" xfId="694" xr:uid="{00000000-0005-0000-0000-0000FB860000}"/>
    <cellStyle name="Migliaia 58 4 10" xfId="2712" xr:uid="{00000000-0005-0000-0000-0000FC860000}"/>
    <cellStyle name="Migliaia 58 4 2" xfId="2008" xr:uid="{00000000-0005-0000-0000-0000FD860000}"/>
    <cellStyle name="Migliaia 58 4 2 2" xfId="21021" xr:uid="{00000000-0005-0000-0000-0000FE860000}"/>
    <cellStyle name="Migliaia 58 4 2 2 2" xfId="38338" xr:uid="{00000000-0005-0000-0000-0000FF860000}"/>
    <cellStyle name="Migliaia 58 4 2 2 3" xfId="39293" xr:uid="{00000000-0005-0000-0000-000000870000}"/>
    <cellStyle name="Migliaia 58 4 2 3" xfId="37947" xr:uid="{00000000-0005-0000-0000-000001870000}"/>
    <cellStyle name="Migliaia 58 4 2 4" xfId="38902" xr:uid="{00000000-0005-0000-0000-000002870000}"/>
    <cellStyle name="Migliaia 58 4 3" xfId="21020" xr:uid="{00000000-0005-0000-0000-000003870000}"/>
    <cellStyle name="Migliaia 58 4 3 2" xfId="38337" xr:uid="{00000000-0005-0000-0000-000004870000}"/>
    <cellStyle name="Migliaia 58 4 3 3" xfId="39292" xr:uid="{00000000-0005-0000-0000-000005870000}"/>
    <cellStyle name="Migliaia 58 4 4" xfId="20097" xr:uid="{00000000-0005-0000-0000-000006870000}"/>
    <cellStyle name="Migliaia 58 4 4 2" xfId="37946" xr:uid="{00000000-0005-0000-0000-000007870000}"/>
    <cellStyle name="Migliaia 58 4 5" xfId="12325" xr:uid="{00000000-0005-0000-0000-000008870000}"/>
    <cellStyle name="Migliaia 58 4 6" xfId="22057" xr:uid="{00000000-0005-0000-0000-000009870000}"/>
    <cellStyle name="Migliaia 58 4 7" xfId="38901" xr:uid="{00000000-0005-0000-0000-00000A870000}"/>
    <cellStyle name="Migliaia 58 4 8" xfId="40210" xr:uid="{00000000-0005-0000-0000-00000B870000}"/>
    <cellStyle name="Migliaia 58 4 9" xfId="40696" xr:uid="{00000000-0005-0000-0000-00000C870000}"/>
    <cellStyle name="Migliaia 58 5" xfId="695" xr:uid="{00000000-0005-0000-0000-00000D870000}"/>
    <cellStyle name="Migliaia 58 5 2" xfId="20098" xr:uid="{00000000-0005-0000-0000-00000E870000}"/>
    <cellStyle name="Migliaia 58 5 2 2" xfId="37948" xr:uid="{00000000-0005-0000-0000-00000F870000}"/>
    <cellStyle name="Migliaia 58 5 3" xfId="12326" xr:uid="{00000000-0005-0000-0000-000010870000}"/>
    <cellStyle name="Migliaia 58 5 4" xfId="22058" xr:uid="{00000000-0005-0000-0000-000011870000}"/>
    <cellStyle name="Migliaia 58 5 5" xfId="38903" xr:uid="{00000000-0005-0000-0000-000012870000}"/>
    <cellStyle name="Migliaia 58 5 6" xfId="40211" xr:uid="{00000000-0005-0000-0000-000013870000}"/>
    <cellStyle name="Migliaia 58 5 7" xfId="40697" xr:uid="{00000000-0005-0000-0000-000014870000}"/>
    <cellStyle name="Migliaia 58 6" xfId="2009" xr:uid="{00000000-0005-0000-0000-000015870000}"/>
    <cellStyle name="Migliaia 58 6 2" xfId="12321" xr:uid="{00000000-0005-0000-0000-000016870000}"/>
    <cellStyle name="Migliaia 58 6 3" xfId="22059" xr:uid="{00000000-0005-0000-0000-000017870000}"/>
    <cellStyle name="Migliaia 58 6 4" xfId="40212" xr:uid="{00000000-0005-0000-0000-000018870000}"/>
    <cellStyle name="Migliaia 58 6 5" xfId="40698" xr:uid="{00000000-0005-0000-0000-000019870000}"/>
    <cellStyle name="Migliaia 58 7" xfId="2479" xr:uid="{00000000-0005-0000-0000-00001A870000}"/>
    <cellStyle name="Migliaia 58 7 2" xfId="30751" xr:uid="{00000000-0005-0000-0000-00001B870000}"/>
    <cellStyle name="Migliaia 58 8" xfId="20092" xr:uid="{00000000-0005-0000-0000-00001C870000}"/>
    <cellStyle name="Migliaia 58 8 2" xfId="37941" xr:uid="{00000000-0005-0000-0000-00001D870000}"/>
    <cellStyle name="Migliaia 58 9" xfId="4405" xr:uid="{00000000-0005-0000-0000-00001E870000}"/>
    <cellStyle name="Migliaia 58 9 2" xfId="23746" xr:uid="{00000000-0005-0000-0000-00001F870000}"/>
    <cellStyle name="Migliaia 59" xfId="696" xr:uid="{00000000-0005-0000-0000-000020870000}"/>
    <cellStyle name="Migliaia 59 10" xfId="22060" xr:uid="{00000000-0005-0000-0000-000021870000}"/>
    <cellStyle name="Migliaia 59 11" xfId="38904" xr:uid="{00000000-0005-0000-0000-000022870000}"/>
    <cellStyle name="Migliaia 59 12" xfId="39654" xr:uid="{00000000-0005-0000-0000-000023870000}"/>
    <cellStyle name="Migliaia 59 13" xfId="40213" xr:uid="{00000000-0005-0000-0000-000024870000}"/>
    <cellStyle name="Migliaia 59 14" xfId="40699" xr:uid="{00000000-0005-0000-0000-000025870000}"/>
    <cellStyle name="Migliaia 59 2" xfId="697" xr:uid="{00000000-0005-0000-0000-000026870000}"/>
    <cellStyle name="Migliaia 59 2 10" xfId="40214" xr:uid="{00000000-0005-0000-0000-000027870000}"/>
    <cellStyle name="Migliaia 59 2 11" xfId="40700" xr:uid="{00000000-0005-0000-0000-000028870000}"/>
    <cellStyle name="Migliaia 59 2 2" xfId="2010" xr:uid="{00000000-0005-0000-0000-000029870000}"/>
    <cellStyle name="Migliaia 59 2 2 2" xfId="12893" xr:uid="{00000000-0005-0000-0000-00002A870000}"/>
    <cellStyle name="Migliaia 59 2 2 2 2" xfId="30854" xr:uid="{00000000-0005-0000-0000-00002B870000}"/>
    <cellStyle name="Migliaia 59 2 2 3" xfId="21022" xr:uid="{00000000-0005-0000-0000-00002C870000}"/>
    <cellStyle name="Migliaia 59 2 2 3 2" xfId="38339" xr:uid="{00000000-0005-0000-0000-00002D870000}"/>
    <cellStyle name="Migliaia 59 2 2 4" xfId="23852" xr:uid="{00000000-0005-0000-0000-00002E870000}"/>
    <cellStyle name="Migliaia 59 2 2 5" xfId="39294" xr:uid="{00000000-0005-0000-0000-00002F870000}"/>
    <cellStyle name="Migliaia 59 2 2 6" xfId="39768" xr:uid="{00000000-0005-0000-0000-000030870000}"/>
    <cellStyle name="Migliaia 59 2 3" xfId="12328" xr:uid="{00000000-0005-0000-0000-000031870000}"/>
    <cellStyle name="Migliaia 59 2 4" xfId="12788" xr:uid="{00000000-0005-0000-0000-000032870000}"/>
    <cellStyle name="Migliaia 59 2 4 2" xfId="30756" xr:uid="{00000000-0005-0000-0000-000033870000}"/>
    <cellStyle name="Migliaia 59 2 5" xfId="20100" xr:uid="{00000000-0005-0000-0000-000034870000}"/>
    <cellStyle name="Migliaia 59 2 5 2" xfId="37950" xr:uid="{00000000-0005-0000-0000-000035870000}"/>
    <cellStyle name="Migliaia 59 2 6" xfId="4410" xr:uid="{00000000-0005-0000-0000-000036870000}"/>
    <cellStyle name="Migliaia 59 2 6 2" xfId="23751" xr:uid="{00000000-0005-0000-0000-000037870000}"/>
    <cellStyle name="Migliaia 59 2 7" xfId="22061" xr:uid="{00000000-0005-0000-0000-000038870000}"/>
    <cellStyle name="Migliaia 59 2 8" xfId="38905" xr:uid="{00000000-0005-0000-0000-000039870000}"/>
    <cellStyle name="Migliaia 59 2 9" xfId="39655" xr:uid="{00000000-0005-0000-0000-00003A870000}"/>
    <cellStyle name="Migliaia 59 3" xfId="698" xr:uid="{00000000-0005-0000-0000-00003B870000}"/>
    <cellStyle name="Migliaia 59 3 10" xfId="40215" xr:uid="{00000000-0005-0000-0000-00003C870000}"/>
    <cellStyle name="Migliaia 59 3 11" xfId="40701" xr:uid="{00000000-0005-0000-0000-00003D870000}"/>
    <cellStyle name="Migliaia 59 3 2" xfId="699" xr:uid="{00000000-0005-0000-0000-00003E870000}"/>
    <cellStyle name="Migliaia 59 3 2 10" xfId="40702" xr:uid="{00000000-0005-0000-0000-00003F870000}"/>
    <cellStyle name="Migliaia 59 3 2 2" xfId="12330" xr:uid="{00000000-0005-0000-0000-000040870000}"/>
    <cellStyle name="Migliaia 59 3 2 3" xfId="12790" xr:uid="{00000000-0005-0000-0000-000041870000}"/>
    <cellStyle name="Migliaia 59 3 2 3 2" xfId="30758" xr:uid="{00000000-0005-0000-0000-000042870000}"/>
    <cellStyle name="Migliaia 59 3 2 4" xfId="20102" xr:uid="{00000000-0005-0000-0000-000043870000}"/>
    <cellStyle name="Migliaia 59 3 2 4 2" xfId="37952" xr:uid="{00000000-0005-0000-0000-000044870000}"/>
    <cellStyle name="Migliaia 59 3 2 5" xfId="4412" xr:uid="{00000000-0005-0000-0000-000045870000}"/>
    <cellStyle name="Migliaia 59 3 2 5 2" xfId="23753" xr:uid="{00000000-0005-0000-0000-000046870000}"/>
    <cellStyle name="Migliaia 59 3 2 6" xfId="22063" xr:uid="{00000000-0005-0000-0000-000047870000}"/>
    <cellStyle name="Migliaia 59 3 2 7" xfId="38907" xr:uid="{00000000-0005-0000-0000-000048870000}"/>
    <cellStyle name="Migliaia 59 3 2 8" xfId="39657" xr:uid="{00000000-0005-0000-0000-000049870000}"/>
    <cellStyle name="Migliaia 59 3 2 9" xfId="40216" xr:uid="{00000000-0005-0000-0000-00004A870000}"/>
    <cellStyle name="Migliaia 59 3 3" xfId="12329" xr:uid="{00000000-0005-0000-0000-00004B870000}"/>
    <cellStyle name="Migliaia 59 3 3 2" xfId="21024" xr:uid="{00000000-0005-0000-0000-00004C870000}"/>
    <cellStyle name="Migliaia 59 3 3 2 2" xfId="38341" xr:uid="{00000000-0005-0000-0000-00004D870000}"/>
    <cellStyle name="Migliaia 59 3 3 2 3" xfId="39296" xr:uid="{00000000-0005-0000-0000-00004E870000}"/>
    <cellStyle name="Migliaia 59 3 3 3" xfId="20103" xr:uid="{00000000-0005-0000-0000-00004F870000}"/>
    <cellStyle name="Migliaia 59 3 3 3 2" xfId="37953" xr:uid="{00000000-0005-0000-0000-000050870000}"/>
    <cellStyle name="Migliaia 59 3 3 4" xfId="38908" xr:uid="{00000000-0005-0000-0000-000051870000}"/>
    <cellStyle name="Migliaia 59 3 4" xfId="12789" xr:uid="{00000000-0005-0000-0000-000052870000}"/>
    <cellStyle name="Migliaia 59 3 4 2" xfId="21023" xr:uid="{00000000-0005-0000-0000-000053870000}"/>
    <cellStyle name="Migliaia 59 3 4 2 2" xfId="38340" xr:uid="{00000000-0005-0000-0000-000054870000}"/>
    <cellStyle name="Migliaia 59 3 4 3" xfId="30757" xr:uid="{00000000-0005-0000-0000-000055870000}"/>
    <cellStyle name="Migliaia 59 3 4 4" xfId="39295" xr:uid="{00000000-0005-0000-0000-000056870000}"/>
    <cellStyle name="Migliaia 59 3 5" xfId="20101" xr:uid="{00000000-0005-0000-0000-000057870000}"/>
    <cellStyle name="Migliaia 59 3 5 2" xfId="37951" xr:uid="{00000000-0005-0000-0000-000058870000}"/>
    <cellStyle name="Migliaia 59 3 6" xfId="4411" xr:uid="{00000000-0005-0000-0000-000059870000}"/>
    <cellStyle name="Migliaia 59 3 6 2" xfId="23752" xr:uid="{00000000-0005-0000-0000-00005A870000}"/>
    <cellStyle name="Migliaia 59 3 7" xfId="22062" xr:uid="{00000000-0005-0000-0000-00005B870000}"/>
    <cellStyle name="Migliaia 59 3 8" xfId="38906" xr:uid="{00000000-0005-0000-0000-00005C870000}"/>
    <cellStyle name="Migliaia 59 3 9" xfId="39656" xr:uid="{00000000-0005-0000-0000-00005D870000}"/>
    <cellStyle name="Migliaia 59 4" xfId="700" xr:uid="{00000000-0005-0000-0000-00005E870000}"/>
    <cellStyle name="Migliaia 59 4 10" xfId="2713" xr:uid="{00000000-0005-0000-0000-00005F870000}"/>
    <cellStyle name="Migliaia 59 4 2" xfId="2011" xr:uid="{00000000-0005-0000-0000-000060870000}"/>
    <cellStyle name="Migliaia 59 4 2 2" xfId="21026" xr:uid="{00000000-0005-0000-0000-000061870000}"/>
    <cellStyle name="Migliaia 59 4 2 2 2" xfId="38343" xr:uid="{00000000-0005-0000-0000-000062870000}"/>
    <cellStyle name="Migliaia 59 4 2 2 3" xfId="39298" xr:uid="{00000000-0005-0000-0000-000063870000}"/>
    <cellStyle name="Migliaia 59 4 2 3" xfId="37955" xr:uid="{00000000-0005-0000-0000-000064870000}"/>
    <cellStyle name="Migliaia 59 4 2 4" xfId="38910" xr:uid="{00000000-0005-0000-0000-000065870000}"/>
    <cellStyle name="Migliaia 59 4 3" xfId="21025" xr:uid="{00000000-0005-0000-0000-000066870000}"/>
    <cellStyle name="Migliaia 59 4 3 2" xfId="38342" xr:uid="{00000000-0005-0000-0000-000067870000}"/>
    <cellStyle name="Migliaia 59 4 3 3" xfId="39297" xr:uid="{00000000-0005-0000-0000-000068870000}"/>
    <cellStyle name="Migliaia 59 4 4" xfId="20104" xr:uid="{00000000-0005-0000-0000-000069870000}"/>
    <cellStyle name="Migliaia 59 4 4 2" xfId="37954" xr:uid="{00000000-0005-0000-0000-00006A870000}"/>
    <cellStyle name="Migliaia 59 4 5" xfId="12331" xr:uid="{00000000-0005-0000-0000-00006B870000}"/>
    <cellStyle name="Migliaia 59 4 6" xfId="22064" xr:uid="{00000000-0005-0000-0000-00006C870000}"/>
    <cellStyle name="Migliaia 59 4 7" xfId="38909" xr:uid="{00000000-0005-0000-0000-00006D870000}"/>
    <cellStyle name="Migliaia 59 4 8" xfId="40217" xr:uid="{00000000-0005-0000-0000-00006E870000}"/>
    <cellStyle name="Migliaia 59 4 9" xfId="40703" xr:uid="{00000000-0005-0000-0000-00006F870000}"/>
    <cellStyle name="Migliaia 59 5" xfId="701" xr:uid="{00000000-0005-0000-0000-000070870000}"/>
    <cellStyle name="Migliaia 59 5 2" xfId="20105" xr:uid="{00000000-0005-0000-0000-000071870000}"/>
    <cellStyle name="Migliaia 59 5 2 2" xfId="37956" xr:uid="{00000000-0005-0000-0000-000072870000}"/>
    <cellStyle name="Migliaia 59 5 3" xfId="12332" xr:uid="{00000000-0005-0000-0000-000073870000}"/>
    <cellStyle name="Migliaia 59 5 4" xfId="22065" xr:uid="{00000000-0005-0000-0000-000074870000}"/>
    <cellStyle name="Migliaia 59 5 5" xfId="38911" xr:uid="{00000000-0005-0000-0000-000075870000}"/>
    <cellStyle name="Migliaia 59 5 6" xfId="40218" xr:uid="{00000000-0005-0000-0000-000076870000}"/>
    <cellStyle name="Migliaia 59 5 7" xfId="40704" xr:uid="{00000000-0005-0000-0000-000077870000}"/>
    <cellStyle name="Migliaia 59 6" xfId="2012" xr:uid="{00000000-0005-0000-0000-000078870000}"/>
    <cellStyle name="Migliaia 59 6 2" xfId="12327" xr:uid="{00000000-0005-0000-0000-000079870000}"/>
    <cellStyle name="Migliaia 59 6 3" xfId="22066" xr:uid="{00000000-0005-0000-0000-00007A870000}"/>
    <cellStyle name="Migliaia 59 6 4" xfId="40219" xr:uid="{00000000-0005-0000-0000-00007B870000}"/>
    <cellStyle name="Migliaia 59 6 5" xfId="40705" xr:uid="{00000000-0005-0000-0000-00007C870000}"/>
    <cellStyle name="Migliaia 59 7" xfId="2480" xr:uid="{00000000-0005-0000-0000-00007D870000}"/>
    <cellStyle name="Migliaia 59 7 2" xfId="30755" xr:uid="{00000000-0005-0000-0000-00007E870000}"/>
    <cellStyle name="Migliaia 59 8" xfId="20099" xr:uid="{00000000-0005-0000-0000-00007F870000}"/>
    <cellStyle name="Migliaia 59 8 2" xfId="37949" xr:uid="{00000000-0005-0000-0000-000080870000}"/>
    <cellStyle name="Migliaia 59 9" xfId="4409" xr:uid="{00000000-0005-0000-0000-000081870000}"/>
    <cellStyle name="Migliaia 59 9 2" xfId="23750" xr:uid="{00000000-0005-0000-0000-000082870000}"/>
    <cellStyle name="Migliaia 6" xfId="702" xr:uid="{00000000-0005-0000-0000-000083870000}"/>
    <cellStyle name="Migliaia 6 10" xfId="22067" xr:uid="{00000000-0005-0000-0000-000084870000}"/>
    <cellStyle name="Migliaia 6 11" xfId="38912" xr:uid="{00000000-0005-0000-0000-000085870000}"/>
    <cellStyle name="Migliaia 6 12" xfId="39658" xr:uid="{00000000-0005-0000-0000-000086870000}"/>
    <cellStyle name="Migliaia 6 13" xfId="40220" xr:uid="{00000000-0005-0000-0000-000087870000}"/>
    <cellStyle name="Migliaia 6 14" xfId="40706" xr:uid="{00000000-0005-0000-0000-000088870000}"/>
    <cellStyle name="Migliaia 6 2" xfId="703" xr:uid="{00000000-0005-0000-0000-000089870000}"/>
    <cellStyle name="Migliaia 6 2 10" xfId="40221" xr:uid="{00000000-0005-0000-0000-00008A870000}"/>
    <cellStyle name="Migliaia 6 2 11" xfId="40707" xr:uid="{00000000-0005-0000-0000-00008B870000}"/>
    <cellStyle name="Migliaia 6 2 2" xfId="2013" xr:uid="{00000000-0005-0000-0000-00008C870000}"/>
    <cellStyle name="Migliaia 6 2 2 2" xfId="12894" xr:uid="{00000000-0005-0000-0000-00008D870000}"/>
    <cellStyle name="Migliaia 6 2 2 2 2" xfId="30855" xr:uid="{00000000-0005-0000-0000-00008E870000}"/>
    <cellStyle name="Migliaia 6 2 2 3" xfId="21027" xr:uid="{00000000-0005-0000-0000-00008F870000}"/>
    <cellStyle name="Migliaia 6 2 2 3 2" xfId="38344" xr:uid="{00000000-0005-0000-0000-000090870000}"/>
    <cellStyle name="Migliaia 6 2 2 4" xfId="23853" xr:uid="{00000000-0005-0000-0000-000091870000}"/>
    <cellStyle name="Migliaia 6 2 2 5" xfId="39299" xr:uid="{00000000-0005-0000-0000-000092870000}"/>
    <cellStyle name="Migliaia 6 2 2 6" xfId="39769" xr:uid="{00000000-0005-0000-0000-000093870000}"/>
    <cellStyle name="Migliaia 6 2 3" xfId="12334" xr:uid="{00000000-0005-0000-0000-000094870000}"/>
    <cellStyle name="Migliaia 6 2 4" xfId="12791" xr:uid="{00000000-0005-0000-0000-000095870000}"/>
    <cellStyle name="Migliaia 6 2 4 2" xfId="30760" xr:uid="{00000000-0005-0000-0000-000096870000}"/>
    <cellStyle name="Migliaia 6 2 5" xfId="20107" xr:uid="{00000000-0005-0000-0000-000097870000}"/>
    <cellStyle name="Migliaia 6 2 5 2" xfId="37958" xr:uid="{00000000-0005-0000-0000-000098870000}"/>
    <cellStyle name="Migliaia 6 2 6" xfId="4414" xr:uid="{00000000-0005-0000-0000-000099870000}"/>
    <cellStyle name="Migliaia 6 2 6 2" xfId="23755" xr:uid="{00000000-0005-0000-0000-00009A870000}"/>
    <cellStyle name="Migliaia 6 2 7" xfId="22068" xr:uid="{00000000-0005-0000-0000-00009B870000}"/>
    <cellStyle name="Migliaia 6 2 8" xfId="38913" xr:uid="{00000000-0005-0000-0000-00009C870000}"/>
    <cellStyle name="Migliaia 6 2 9" xfId="39659" xr:uid="{00000000-0005-0000-0000-00009D870000}"/>
    <cellStyle name="Migliaia 6 3" xfId="704" xr:uid="{00000000-0005-0000-0000-00009E870000}"/>
    <cellStyle name="Migliaia 6 3 10" xfId="40222" xr:uid="{00000000-0005-0000-0000-00009F870000}"/>
    <cellStyle name="Migliaia 6 3 11" xfId="40708" xr:uid="{00000000-0005-0000-0000-0000A0870000}"/>
    <cellStyle name="Migliaia 6 3 2" xfId="705" xr:uid="{00000000-0005-0000-0000-0000A1870000}"/>
    <cellStyle name="Migliaia 6 3 2 10" xfId="40709" xr:uid="{00000000-0005-0000-0000-0000A2870000}"/>
    <cellStyle name="Migliaia 6 3 2 2" xfId="12336" xr:uid="{00000000-0005-0000-0000-0000A3870000}"/>
    <cellStyle name="Migliaia 6 3 2 3" xfId="12793" xr:uid="{00000000-0005-0000-0000-0000A4870000}"/>
    <cellStyle name="Migliaia 6 3 2 3 2" xfId="30762" xr:uid="{00000000-0005-0000-0000-0000A5870000}"/>
    <cellStyle name="Migliaia 6 3 2 4" xfId="20109" xr:uid="{00000000-0005-0000-0000-0000A6870000}"/>
    <cellStyle name="Migliaia 6 3 2 4 2" xfId="37960" xr:uid="{00000000-0005-0000-0000-0000A7870000}"/>
    <cellStyle name="Migliaia 6 3 2 5" xfId="4416" xr:uid="{00000000-0005-0000-0000-0000A8870000}"/>
    <cellStyle name="Migliaia 6 3 2 5 2" xfId="23757" xr:uid="{00000000-0005-0000-0000-0000A9870000}"/>
    <cellStyle name="Migliaia 6 3 2 6" xfId="22070" xr:uid="{00000000-0005-0000-0000-0000AA870000}"/>
    <cellStyle name="Migliaia 6 3 2 7" xfId="38915" xr:uid="{00000000-0005-0000-0000-0000AB870000}"/>
    <cellStyle name="Migliaia 6 3 2 8" xfId="39661" xr:uid="{00000000-0005-0000-0000-0000AC870000}"/>
    <cellStyle name="Migliaia 6 3 2 9" xfId="40223" xr:uid="{00000000-0005-0000-0000-0000AD870000}"/>
    <cellStyle name="Migliaia 6 3 3" xfId="12335" xr:uid="{00000000-0005-0000-0000-0000AE870000}"/>
    <cellStyle name="Migliaia 6 3 3 2" xfId="21029" xr:uid="{00000000-0005-0000-0000-0000AF870000}"/>
    <cellStyle name="Migliaia 6 3 3 2 2" xfId="38346" xr:uid="{00000000-0005-0000-0000-0000B0870000}"/>
    <cellStyle name="Migliaia 6 3 3 2 3" xfId="39301" xr:uid="{00000000-0005-0000-0000-0000B1870000}"/>
    <cellStyle name="Migliaia 6 3 3 3" xfId="20110" xr:uid="{00000000-0005-0000-0000-0000B2870000}"/>
    <cellStyle name="Migliaia 6 3 3 3 2" xfId="37961" xr:uid="{00000000-0005-0000-0000-0000B3870000}"/>
    <cellStyle name="Migliaia 6 3 3 4" xfId="38916" xr:uid="{00000000-0005-0000-0000-0000B4870000}"/>
    <cellStyle name="Migliaia 6 3 4" xfId="12792" xr:uid="{00000000-0005-0000-0000-0000B5870000}"/>
    <cellStyle name="Migliaia 6 3 4 2" xfId="21028" xr:uid="{00000000-0005-0000-0000-0000B6870000}"/>
    <cellStyle name="Migliaia 6 3 4 2 2" xfId="38345" xr:uid="{00000000-0005-0000-0000-0000B7870000}"/>
    <cellStyle name="Migliaia 6 3 4 3" xfId="30761" xr:uid="{00000000-0005-0000-0000-0000B8870000}"/>
    <cellStyle name="Migliaia 6 3 4 4" xfId="39300" xr:uid="{00000000-0005-0000-0000-0000B9870000}"/>
    <cellStyle name="Migliaia 6 3 5" xfId="20108" xr:uid="{00000000-0005-0000-0000-0000BA870000}"/>
    <cellStyle name="Migliaia 6 3 5 2" xfId="37959" xr:uid="{00000000-0005-0000-0000-0000BB870000}"/>
    <cellStyle name="Migliaia 6 3 6" xfId="4415" xr:uid="{00000000-0005-0000-0000-0000BC870000}"/>
    <cellStyle name="Migliaia 6 3 6 2" xfId="23756" xr:uid="{00000000-0005-0000-0000-0000BD870000}"/>
    <cellStyle name="Migliaia 6 3 7" xfId="22069" xr:uid="{00000000-0005-0000-0000-0000BE870000}"/>
    <cellStyle name="Migliaia 6 3 8" xfId="38914" xr:uid="{00000000-0005-0000-0000-0000BF870000}"/>
    <cellStyle name="Migliaia 6 3 9" xfId="39660" xr:uid="{00000000-0005-0000-0000-0000C0870000}"/>
    <cellStyle name="Migliaia 6 4" xfId="706" xr:uid="{00000000-0005-0000-0000-0000C1870000}"/>
    <cellStyle name="Migliaia 6 4 10" xfId="2714" xr:uid="{00000000-0005-0000-0000-0000C2870000}"/>
    <cellStyle name="Migliaia 6 4 2" xfId="2014" xr:uid="{00000000-0005-0000-0000-0000C3870000}"/>
    <cellStyle name="Migliaia 6 4 2 2" xfId="21031" xr:uid="{00000000-0005-0000-0000-0000C4870000}"/>
    <cellStyle name="Migliaia 6 4 2 2 2" xfId="38348" xr:uid="{00000000-0005-0000-0000-0000C5870000}"/>
    <cellStyle name="Migliaia 6 4 2 2 3" xfId="39303" xr:uid="{00000000-0005-0000-0000-0000C6870000}"/>
    <cellStyle name="Migliaia 6 4 2 3" xfId="37963" xr:uid="{00000000-0005-0000-0000-0000C7870000}"/>
    <cellStyle name="Migliaia 6 4 2 4" xfId="38918" xr:uid="{00000000-0005-0000-0000-0000C8870000}"/>
    <cellStyle name="Migliaia 6 4 3" xfId="21030" xr:uid="{00000000-0005-0000-0000-0000C9870000}"/>
    <cellStyle name="Migliaia 6 4 3 2" xfId="38347" xr:uid="{00000000-0005-0000-0000-0000CA870000}"/>
    <cellStyle name="Migliaia 6 4 3 3" xfId="39302" xr:uid="{00000000-0005-0000-0000-0000CB870000}"/>
    <cellStyle name="Migliaia 6 4 4" xfId="20111" xr:uid="{00000000-0005-0000-0000-0000CC870000}"/>
    <cellStyle name="Migliaia 6 4 4 2" xfId="37962" xr:uid="{00000000-0005-0000-0000-0000CD870000}"/>
    <cellStyle name="Migliaia 6 4 5" xfId="12337" xr:uid="{00000000-0005-0000-0000-0000CE870000}"/>
    <cellStyle name="Migliaia 6 4 6" xfId="22071" xr:uid="{00000000-0005-0000-0000-0000CF870000}"/>
    <cellStyle name="Migliaia 6 4 7" xfId="38917" xr:uid="{00000000-0005-0000-0000-0000D0870000}"/>
    <cellStyle name="Migliaia 6 4 8" xfId="40224" xr:uid="{00000000-0005-0000-0000-0000D1870000}"/>
    <cellStyle name="Migliaia 6 4 9" xfId="40710" xr:uid="{00000000-0005-0000-0000-0000D2870000}"/>
    <cellStyle name="Migliaia 6 5" xfId="707" xr:uid="{00000000-0005-0000-0000-0000D3870000}"/>
    <cellStyle name="Migliaia 6 5 2" xfId="20112" xr:uid="{00000000-0005-0000-0000-0000D4870000}"/>
    <cellStyle name="Migliaia 6 5 2 2" xfId="37964" xr:uid="{00000000-0005-0000-0000-0000D5870000}"/>
    <cellStyle name="Migliaia 6 5 3" xfId="12338" xr:uid="{00000000-0005-0000-0000-0000D6870000}"/>
    <cellStyle name="Migliaia 6 5 4" xfId="22072" xr:uid="{00000000-0005-0000-0000-0000D7870000}"/>
    <cellStyle name="Migliaia 6 5 5" xfId="38919" xr:uid="{00000000-0005-0000-0000-0000D8870000}"/>
    <cellStyle name="Migliaia 6 5 6" xfId="40225" xr:uid="{00000000-0005-0000-0000-0000D9870000}"/>
    <cellStyle name="Migliaia 6 5 7" xfId="40711" xr:uid="{00000000-0005-0000-0000-0000DA870000}"/>
    <cellStyle name="Migliaia 6 6" xfId="2015" xr:uid="{00000000-0005-0000-0000-0000DB870000}"/>
    <cellStyle name="Migliaia 6 6 2" xfId="12333" xr:uid="{00000000-0005-0000-0000-0000DC870000}"/>
    <cellStyle name="Migliaia 6 6 3" xfId="22073" xr:uid="{00000000-0005-0000-0000-0000DD870000}"/>
    <cellStyle name="Migliaia 6 6 4" xfId="40226" xr:uid="{00000000-0005-0000-0000-0000DE870000}"/>
    <cellStyle name="Migliaia 6 6 5" xfId="40712" xr:uid="{00000000-0005-0000-0000-0000DF870000}"/>
    <cellStyle name="Migliaia 6 7" xfId="2481" xr:uid="{00000000-0005-0000-0000-0000E0870000}"/>
    <cellStyle name="Migliaia 6 7 2" xfId="30759" xr:uid="{00000000-0005-0000-0000-0000E1870000}"/>
    <cellStyle name="Migliaia 6 8" xfId="20106" xr:uid="{00000000-0005-0000-0000-0000E2870000}"/>
    <cellStyle name="Migliaia 6 8 2" xfId="37957" xr:uid="{00000000-0005-0000-0000-0000E3870000}"/>
    <cellStyle name="Migliaia 6 9" xfId="4413" xr:uid="{00000000-0005-0000-0000-0000E4870000}"/>
    <cellStyle name="Migliaia 6 9 2" xfId="23754" xr:uid="{00000000-0005-0000-0000-0000E5870000}"/>
    <cellStyle name="Migliaia 60" xfId="708" xr:uid="{00000000-0005-0000-0000-0000E6870000}"/>
    <cellStyle name="Migliaia 60 10" xfId="22074" xr:uid="{00000000-0005-0000-0000-0000E7870000}"/>
    <cellStyle name="Migliaia 60 11" xfId="38920" xr:uid="{00000000-0005-0000-0000-0000E8870000}"/>
    <cellStyle name="Migliaia 60 12" xfId="39662" xr:uid="{00000000-0005-0000-0000-0000E9870000}"/>
    <cellStyle name="Migliaia 60 13" xfId="40227" xr:uid="{00000000-0005-0000-0000-0000EA870000}"/>
    <cellStyle name="Migliaia 60 14" xfId="40713" xr:uid="{00000000-0005-0000-0000-0000EB870000}"/>
    <cellStyle name="Migliaia 60 2" xfId="709" xr:uid="{00000000-0005-0000-0000-0000EC870000}"/>
    <cellStyle name="Migliaia 60 2 10" xfId="40228" xr:uid="{00000000-0005-0000-0000-0000ED870000}"/>
    <cellStyle name="Migliaia 60 2 11" xfId="40714" xr:uid="{00000000-0005-0000-0000-0000EE870000}"/>
    <cellStyle name="Migliaia 60 2 2" xfId="2016" xr:uid="{00000000-0005-0000-0000-0000EF870000}"/>
    <cellStyle name="Migliaia 60 2 2 2" xfId="12895" xr:uid="{00000000-0005-0000-0000-0000F0870000}"/>
    <cellStyle name="Migliaia 60 2 2 2 2" xfId="30856" xr:uid="{00000000-0005-0000-0000-0000F1870000}"/>
    <cellStyle name="Migliaia 60 2 2 3" xfId="21032" xr:uid="{00000000-0005-0000-0000-0000F2870000}"/>
    <cellStyle name="Migliaia 60 2 2 3 2" xfId="38349" xr:uid="{00000000-0005-0000-0000-0000F3870000}"/>
    <cellStyle name="Migliaia 60 2 2 4" xfId="23854" xr:uid="{00000000-0005-0000-0000-0000F4870000}"/>
    <cellStyle name="Migliaia 60 2 2 5" xfId="39304" xr:uid="{00000000-0005-0000-0000-0000F5870000}"/>
    <cellStyle name="Migliaia 60 2 2 6" xfId="39770" xr:uid="{00000000-0005-0000-0000-0000F6870000}"/>
    <cellStyle name="Migliaia 60 2 3" xfId="12340" xr:uid="{00000000-0005-0000-0000-0000F7870000}"/>
    <cellStyle name="Migliaia 60 2 4" xfId="12794" xr:uid="{00000000-0005-0000-0000-0000F8870000}"/>
    <cellStyle name="Migliaia 60 2 4 2" xfId="30764" xr:uid="{00000000-0005-0000-0000-0000F9870000}"/>
    <cellStyle name="Migliaia 60 2 5" xfId="20114" xr:uid="{00000000-0005-0000-0000-0000FA870000}"/>
    <cellStyle name="Migliaia 60 2 5 2" xfId="37966" xr:uid="{00000000-0005-0000-0000-0000FB870000}"/>
    <cellStyle name="Migliaia 60 2 6" xfId="4418" xr:uid="{00000000-0005-0000-0000-0000FC870000}"/>
    <cellStyle name="Migliaia 60 2 6 2" xfId="23759" xr:uid="{00000000-0005-0000-0000-0000FD870000}"/>
    <cellStyle name="Migliaia 60 2 7" xfId="22075" xr:uid="{00000000-0005-0000-0000-0000FE870000}"/>
    <cellStyle name="Migliaia 60 2 8" xfId="38921" xr:uid="{00000000-0005-0000-0000-0000FF870000}"/>
    <cellStyle name="Migliaia 60 2 9" xfId="39663" xr:uid="{00000000-0005-0000-0000-000000880000}"/>
    <cellStyle name="Migliaia 60 3" xfId="710" xr:uid="{00000000-0005-0000-0000-000001880000}"/>
    <cellStyle name="Migliaia 60 3 10" xfId="40229" xr:uid="{00000000-0005-0000-0000-000002880000}"/>
    <cellStyle name="Migliaia 60 3 11" xfId="40715" xr:uid="{00000000-0005-0000-0000-000003880000}"/>
    <cellStyle name="Migliaia 60 3 2" xfId="711" xr:uid="{00000000-0005-0000-0000-000004880000}"/>
    <cellStyle name="Migliaia 60 3 2 10" xfId="40716" xr:uid="{00000000-0005-0000-0000-000005880000}"/>
    <cellStyle name="Migliaia 60 3 2 2" xfId="12342" xr:uid="{00000000-0005-0000-0000-000006880000}"/>
    <cellStyle name="Migliaia 60 3 2 3" xfId="12796" xr:uid="{00000000-0005-0000-0000-000007880000}"/>
    <cellStyle name="Migliaia 60 3 2 3 2" xfId="30766" xr:uid="{00000000-0005-0000-0000-000008880000}"/>
    <cellStyle name="Migliaia 60 3 2 4" xfId="20116" xr:uid="{00000000-0005-0000-0000-000009880000}"/>
    <cellStyle name="Migliaia 60 3 2 4 2" xfId="37968" xr:uid="{00000000-0005-0000-0000-00000A880000}"/>
    <cellStyle name="Migliaia 60 3 2 5" xfId="4420" xr:uid="{00000000-0005-0000-0000-00000B880000}"/>
    <cellStyle name="Migliaia 60 3 2 5 2" xfId="23761" xr:uid="{00000000-0005-0000-0000-00000C880000}"/>
    <cellStyle name="Migliaia 60 3 2 6" xfId="22077" xr:uid="{00000000-0005-0000-0000-00000D880000}"/>
    <cellStyle name="Migliaia 60 3 2 7" xfId="38923" xr:uid="{00000000-0005-0000-0000-00000E880000}"/>
    <cellStyle name="Migliaia 60 3 2 8" xfId="39665" xr:uid="{00000000-0005-0000-0000-00000F880000}"/>
    <cellStyle name="Migliaia 60 3 2 9" xfId="40230" xr:uid="{00000000-0005-0000-0000-000010880000}"/>
    <cellStyle name="Migliaia 60 3 3" xfId="12341" xr:uid="{00000000-0005-0000-0000-000011880000}"/>
    <cellStyle name="Migliaia 60 3 3 2" xfId="21034" xr:uid="{00000000-0005-0000-0000-000012880000}"/>
    <cellStyle name="Migliaia 60 3 3 2 2" xfId="38351" xr:uid="{00000000-0005-0000-0000-000013880000}"/>
    <cellStyle name="Migliaia 60 3 3 2 3" xfId="39306" xr:uid="{00000000-0005-0000-0000-000014880000}"/>
    <cellStyle name="Migliaia 60 3 3 3" xfId="20117" xr:uid="{00000000-0005-0000-0000-000015880000}"/>
    <cellStyle name="Migliaia 60 3 3 3 2" xfId="37969" xr:uid="{00000000-0005-0000-0000-000016880000}"/>
    <cellStyle name="Migliaia 60 3 3 4" xfId="38924" xr:uid="{00000000-0005-0000-0000-000017880000}"/>
    <cellStyle name="Migliaia 60 3 4" xfId="12795" xr:uid="{00000000-0005-0000-0000-000018880000}"/>
    <cellStyle name="Migliaia 60 3 4 2" xfId="21033" xr:uid="{00000000-0005-0000-0000-000019880000}"/>
    <cellStyle name="Migliaia 60 3 4 2 2" xfId="38350" xr:uid="{00000000-0005-0000-0000-00001A880000}"/>
    <cellStyle name="Migliaia 60 3 4 3" xfId="30765" xr:uid="{00000000-0005-0000-0000-00001B880000}"/>
    <cellStyle name="Migliaia 60 3 4 4" xfId="39305" xr:uid="{00000000-0005-0000-0000-00001C880000}"/>
    <cellStyle name="Migliaia 60 3 5" xfId="20115" xr:uid="{00000000-0005-0000-0000-00001D880000}"/>
    <cellStyle name="Migliaia 60 3 5 2" xfId="37967" xr:uid="{00000000-0005-0000-0000-00001E880000}"/>
    <cellStyle name="Migliaia 60 3 6" xfId="4419" xr:uid="{00000000-0005-0000-0000-00001F880000}"/>
    <cellStyle name="Migliaia 60 3 6 2" xfId="23760" xr:uid="{00000000-0005-0000-0000-000020880000}"/>
    <cellStyle name="Migliaia 60 3 7" xfId="22076" xr:uid="{00000000-0005-0000-0000-000021880000}"/>
    <cellStyle name="Migliaia 60 3 8" xfId="38922" xr:uid="{00000000-0005-0000-0000-000022880000}"/>
    <cellStyle name="Migliaia 60 3 9" xfId="39664" xr:uid="{00000000-0005-0000-0000-000023880000}"/>
    <cellStyle name="Migliaia 60 4" xfId="712" xr:uid="{00000000-0005-0000-0000-000024880000}"/>
    <cellStyle name="Migliaia 60 4 10" xfId="2715" xr:uid="{00000000-0005-0000-0000-000025880000}"/>
    <cellStyle name="Migliaia 60 4 2" xfId="2017" xr:uid="{00000000-0005-0000-0000-000026880000}"/>
    <cellStyle name="Migliaia 60 4 2 2" xfId="21036" xr:uid="{00000000-0005-0000-0000-000027880000}"/>
    <cellStyle name="Migliaia 60 4 2 2 2" xfId="38353" xr:uid="{00000000-0005-0000-0000-000028880000}"/>
    <cellStyle name="Migliaia 60 4 2 2 3" xfId="39308" xr:uid="{00000000-0005-0000-0000-000029880000}"/>
    <cellStyle name="Migliaia 60 4 2 3" xfId="37971" xr:uid="{00000000-0005-0000-0000-00002A880000}"/>
    <cellStyle name="Migliaia 60 4 2 4" xfId="38926" xr:uid="{00000000-0005-0000-0000-00002B880000}"/>
    <cellStyle name="Migliaia 60 4 3" xfId="21035" xr:uid="{00000000-0005-0000-0000-00002C880000}"/>
    <cellStyle name="Migliaia 60 4 3 2" xfId="38352" xr:uid="{00000000-0005-0000-0000-00002D880000}"/>
    <cellStyle name="Migliaia 60 4 3 3" xfId="39307" xr:uid="{00000000-0005-0000-0000-00002E880000}"/>
    <cellStyle name="Migliaia 60 4 4" xfId="20118" xr:uid="{00000000-0005-0000-0000-00002F880000}"/>
    <cellStyle name="Migliaia 60 4 4 2" xfId="37970" xr:uid="{00000000-0005-0000-0000-000030880000}"/>
    <cellStyle name="Migliaia 60 4 5" xfId="12343" xr:uid="{00000000-0005-0000-0000-000031880000}"/>
    <cellStyle name="Migliaia 60 4 6" xfId="22078" xr:uid="{00000000-0005-0000-0000-000032880000}"/>
    <cellStyle name="Migliaia 60 4 7" xfId="38925" xr:uid="{00000000-0005-0000-0000-000033880000}"/>
    <cellStyle name="Migliaia 60 4 8" xfId="40231" xr:uid="{00000000-0005-0000-0000-000034880000}"/>
    <cellStyle name="Migliaia 60 4 9" xfId="40717" xr:uid="{00000000-0005-0000-0000-000035880000}"/>
    <cellStyle name="Migliaia 60 5" xfId="713" xr:uid="{00000000-0005-0000-0000-000036880000}"/>
    <cellStyle name="Migliaia 60 5 2" xfId="20119" xr:uid="{00000000-0005-0000-0000-000037880000}"/>
    <cellStyle name="Migliaia 60 5 2 2" xfId="37972" xr:uid="{00000000-0005-0000-0000-000038880000}"/>
    <cellStyle name="Migliaia 60 5 3" xfId="12344" xr:uid="{00000000-0005-0000-0000-000039880000}"/>
    <cellStyle name="Migliaia 60 5 4" xfId="22079" xr:uid="{00000000-0005-0000-0000-00003A880000}"/>
    <cellStyle name="Migliaia 60 5 5" xfId="38927" xr:uid="{00000000-0005-0000-0000-00003B880000}"/>
    <cellStyle name="Migliaia 60 5 6" xfId="40232" xr:uid="{00000000-0005-0000-0000-00003C880000}"/>
    <cellStyle name="Migliaia 60 5 7" xfId="40718" xr:uid="{00000000-0005-0000-0000-00003D880000}"/>
    <cellStyle name="Migliaia 60 6" xfId="2018" xr:uid="{00000000-0005-0000-0000-00003E880000}"/>
    <cellStyle name="Migliaia 60 6 2" xfId="12339" xr:uid="{00000000-0005-0000-0000-00003F880000}"/>
    <cellStyle name="Migliaia 60 6 3" xfId="22080" xr:uid="{00000000-0005-0000-0000-000040880000}"/>
    <cellStyle name="Migliaia 60 6 4" xfId="40233" xr:uid="{00000000-0005-0000-0000-000041880000}"/>
    <cellStyle name="Migliaia 60 6 5" xfId="40719" xr:uid="{00000000-0005-0000-0000-000042880000}"/>
    <cellStyle name="Migliaia 60 7" xfId="2482" xr:uid="{00000000-0005-0000-0000-000043880000}"/>
    <cellStyle name="Migliaia 60 7 2" xfId="30763" xr:uid="{00000000-0005-0000-0000-000044880000}"/>
    <cellStyle name="Migliaia 60 8" xfId="20113" xr:uid="{00000000-0005-0000-0000-000045880000}"/>
    <cellStyle name="Migliaia 60 8 2" xfId="37965" xr:uid="{00000000-0005-0000-0000-000046880000}"/>
    <cellStyle name="Migliaia 60 9" xfId="4417" xr:uid="{00000000-0005-0000-0000-000047880000}"/>
    <cellStyle name="Migliaia 60 9 2" xfId="23758" xr:uid="{00000000-0005-0000-0000-000048880000}"/>
    <cellStyle name="Migliaia 61" xfId="714" xr:uid="{00000000-0005-0000-0000-000049880000}"/>
    <cellStyle name="Migliaia 61 10" xfId="22081" xr:uid="{00000000-0005-0000-0000-00004A880000}"/>
    <cellStyle name="Migliaia 61 11" xfId="38928" xr:uid="{00000000-0005-0000-0000-00004B880000}"/>
    <cellStyle name="Migliaia 61 12" xfId="39666" xr:uid="{00000000-0005-0000-0000-00004C880000}"/>
    <cellStyle name="Migliaia 61 13" xfId="40234" xr:uid="{00000000-0005-0000-0000-00004D880000}"/>
    <cellStyle name="Migliaia 61 14" xfId="40720" xr:uid="{00000000-0005-0000-0000-00004E880000}"/>
    <cellStyle name="Migliaia 61 2" xfId="715" xr:uid="{00000000-0005-0000-0000-00004F880000}"/>
    <cellStyle name="Migliaia 61 2 10" xfId="40235" xr:uid="{00000000-0005-0000-0000-000050880000}"/>
    <cellStyle name="Migliaia 61 2 11" xfId="40721" xr:uid="{00000000-0005-0000-0000-000051880000}"/>
    <cellStyle name="Migliaia 61 2 2" xfId="2019" xr:uid="{00000000-0005-0000-0000-000052880000}"/>
    <cellStyle name="Migliaia 61 2 2 2" xfId="12896" xr:uid="{00000000-0005-0000-0000-000053880000}"/>
    <cellStyle name="Migliaia 61 2 2 2 2" xfId="30857" xr:uid="{00000000-0005-0000-0000-000054880000}"/>
    <cellStyle name="Migliaia 61 2 2 3" xfId="21037" xr:uid="{00000000-0005-0000-0000-000055880000}"/>
    <cellStyle name="Migliaia 61 2 2 3 2" xfId="38354" xr:uid="{00000000-0005-0000-0000-000056880000}"/>
    <cellStyle name="Migliaia 61 2 2 4" xfId="23855" xr:uid="{00000000-0005-0000-0000-000057880000}"/>
    <cellStyle name="Migliaia 61 2 2 5" xfId="39309" xr:uid="{00000000-0005-0000-0000-000058880000}"/>
    <cellStyle name="Migliaia 61 2 2 6" xfId="39771" xr:uid="{00000000-0005-0000-0000-000059880000}"/>
    <cellStyle name="Migliaia 61 2 3" xfId="12346" xr:uid="{00000000-0005-0000-0000-00005A880000}"/>
    <cellStyle name="Migliaia 61 2 4" xfId="12797" xr:uid="{00000000-0005-0000-0000-00005B880000}"/>
    <cellStyle name="Migliaia 61 2 4 2" xfId="30768" xr:uid="{00000000-0005-0000-0000-00005C880000}"/>
    <cellStyle name="Migliaia 61 2 5" xfId="20121" xr:uid="{00000000-0005-0000-0000-00005D880000}"/>
    <cellStyle name="Migliaia 61 2 5 2" xfId="37974" xr:uid="{00000000-0005-0000-0000-00005E880000}"/>
    <cellStyle name="Migliaia 61 2 6" xfId="4422" xr:uid="{00000000-0005-0000-0000-00005F880000}"/>
    <cellStyle name="Migliaia 61 2 6 2" xfId="23763" xr:uid="{00000000-0005-0000-0000-000060880000}"/>
    <cellStyle name="Migliaia 61 2 7" xfId="22082" xr:uid="{00000000-0005-0000-0000-000061880000}"/>
    <cellStyle name="Migliaia 61 2 8" xfId="38929" xr:uid="{00000000-0005-0000-0000-000062880000}"/>
    <cellStyle name="Migliaia 61 2 9" xfId="39667" xr:uid="{00000000-0005-0000-0000-000063880000}"/>
    <cellStyle name="Migliaia 61 3" xfId="716" xr:uid="{00000000-0005-0000-0000-000064880000}"/>
    <cellStyle name="Migliaia 61 3 10" xfId="40236" xr:uid="{00000000-0005-0000-0000-000065880000}"/>
    <cellStyle name="Migliaia 61 3 11" xfId="40722" xr:uid="{00000000-0005-0000-0000-000066880000}"/>
    <cellStyle name="Migliaia 61 3 2" xfId="717" xr:uid="{00000000-0005-0000-0000-000067880000}"/>
    <cellStyle name="Migliaia 61 3 2 10" xfId="40723" xr:uid="{00000000-0005-0000-0000-000068880000}"/>
    <cellStyle name="Migliaia 61 3 2 2" xfId="12348" xr:uid="{00000000-0005-0000-0000-000069880000}"/>
    <cellStyle name="Migliaia 61 3 2 3" xfId="12799" xr:uid="{00000000-0005-0000-0000-00006A880000}"/>
    <cellStyle name="Migliaia 61 3 2 3 2" xfId="30770" xr:uid="{00000000-0005-0000-0000-00006B880000}"/>
    <cellStyle name="Migliaia 61 3 2 4" xfId="20123" xr:uid="{00000000-0005-0000-0000-00006C880000}"/>
    <cellStyle name="Migliaia 61 3 2 4 2" xfId="37976" xr:uid="{00000000-0005-0000-0000-00006D880000}"/>
    <cellStyle name="Migliaia 61 3 2 5" xfId="4424" xr:uid="{00000000-0005-0000-0000-00006E880000}"/>
    <cellStyle name="Migliaia 61 3 2 5 2" xfId="23765" xr:uid="{00000000-0005-0000-0000-00006F880000}"/>
    <cellStyle name="Migliaia 61 3 2 6" xfId="22084" xr:uid="{00000000-0005-0000-0000-000070880000}"/>
    <cellStyle name="Migliaia 61 3 2 7" xfId="38931" xr:uid="{00000000-0005-0000-0000-000071880000}"/>
    <cellStyle name="Migliaia 61 3 2 8" xfId="39669" xr:uid="{00000000-0005-0000-0000-000072880000}"/>
    <cellStyle name="Migliaia 61 3 2 9" xfId="40237" xr:uid="{00000000-0005-0000-0000-000073880000}"/>
    <cellStyle name="Migliaia 61 3 3" xfId="12347" xr:uid="{00000000-0005-0000-0000-000074880000}"/>
    <cellStyle name="Migliaia 61 3 3 2" xfId="21039" xr:uid="{00000000-0005-0000-0000-000075880000}"/>
    <cellStyle name="Migliaia 61 3 3 2 2" xfId="38356" xr:uid="{00000000-0005-0000-0000-000076880000}"/>
    <cellStyle name="Migliaia 61 3 3 2 3" xfId="39311" xr:uid="{00000000-0005-0000-0000-000077880000}"/>
    <cellStyle name="Migliaia 61 3 3 3" xfId="20124" xr:uid="{00000000-0005-0000-0000-000078880000}"/>
    <cellStyle name="Migliaia 61 3 3 3 2" xfId="37977" xr:uid="{00000000-0005-0000-0000-000079880000}"/>
    <cellStyle name="Migliaia 61 3 3 4" xfId="38932" xr:uid="{00000000-0005-0000-0000-00007A880000}"/>
    <cellStyle name="Migliaia 61 3 4" xfId="12798" xr:uid="{00000000-0005-0000-0000-00007B880000}"/>
    <cellStyle name="Migliaia 61 3 4 2" xfId="21038" xr:uid="{00000000-0005-0000-0000-00007C880000}"/>
    <cellStyle name="Migliaia 61 3 4 2 2" xfId="38355" xr:uid="{00000000-0005-0000-0000-00007D880000}"/>
    <cellStyle name="Migliaia 61 3 4 3" xfId="30769" xr:uid="{00000000-0005-0000-0000-00007E880000}"/>
    <cellStyle name="Migliaia 61 3 4 4" xfId="39310" xr:uid="{00000000-0005-0000-0000-00007F880000}"/>
    <cellStyle name="Migliaia 61 3 5" xfId="20122" xr:uid="{00000000-0005-0000-0000-000080880000}"/>
    <cellStyle name="Migliaia 61 3 5 2" xfId="37975" xr:uid="{00000000-0005-0000-0000-000081880000}"/>
    <cellStyle name="Migliaia 61 3 6" xfId="4423" xr:uid="{00000000-0005-0000-0000-000082880000}"/>
    <cellStyle name="Migliaia 61 3 6 2" xfId="23764" xr:uid="{00000000-0005-0000-0000-000083880000}"/>
    <cellStyle name="Migliaia 61 3 7" xfId="22083" xr:uid="{00000000-0005-0000-0000-000084880000}"/>
    <cellStyle name="Migliaia 61 3 8" xfId="38930" xr:uid="{00000000-0005-0000-0000-000085880000}"/>
    <cellStyle name="Migliaia 61 3 9" xfId="39668" xr:uid="{00000000-0005-0000-0000-000086880000}"/>
    <cellStyle name="Migliaia 61 4" xfId="718" xr:uid="{00000000-0005-0000-0000-000087880000}"/>
    <cellStyle name="Migliaia 61 4 10" xfId="2716" xr:uid="{00000000-0005-0000-0000-000088880000}"/>
    <cellStyle name="Migliaia 61 4 2" xfId="2020" xr:uid="{00000000-0005-0000-0000-000089880000}"/>
    <cellStyle name="Migliaia 61 4 2 2" xfId="21041" xr:uid="{00000000-0005-0000-0000-00008A880000}"/>
    <cellStyle name="Migliaia 61 4 2 2 2" xfId="38358" xr:uid="{00000000-0005-0000-0000-00008B880000}"/>
    <cellStyle name="Migliaia 61 4 2 2 3" xfId="39313" xr:uid="{00000000-0005-0000-0000-00008C880000}"/>
    <cellStyle name="Migliaia 61 4 2 3" xfId="37979" xr:uid="{00000000-0005-0000-0000-00008D880000}"/>
    <cellStyle name="Migliaia 61 4 2 4" xfId="38934" xr:uid="{00000000-0005-0000-0000-00008E880000}"/>
    <cellStyle name="Migliaia 61 4 3" xfId="21040" xr:uid="{00000000-0005-0000-0000-00008F880000}"/>
    <cellStyle name="Migliaia 61 4 3 2" xfId="38357" xr:uid="{00000000-0005-0000-0000-000090880000}"/>
    <cellStyle name="Migliaia 61 4 3 3" xfId="39312" xr:uid="{00000000-0005-0000-0000-000091880000}"/>
    <cellStyle name="Migliaia 61 4 4" xfId="20125" xr:uid="{00000000-0005-0000-0000-000092880000}"/>
    <cellStyle name="Migliaia 61 4 4 2" xfId="37978" xr:uid="{00000000-0005-0000-0000-000093880000}"/>
    <cellStyle name="Migliaia 61 4 5" xfId="12349" xr:uid="{00000000-0005-0000-0000-000094880000}"/>
    <cellStyle name="Migliaia 61 4 6" xfId="22085" xr:uid="{00000000-0005-0000-0000-000095880000}"/>
    <cellStyle name="Migliaia 61 4 7" xfId="38933" xr:uid="{00000000-0005-0000-0000-000096880000}"/>
    <cellStyle name="Migliaia 61 4 8" xfId="40238" xr:uid="{00000000-0005-0000-0000-000097880000}"/>
    <cellStyle name="Migliaia 61 4 9" xfId="40724" xr:uid="{00000000-0005-0000-0000-000098880000}"/>
    <cellStyle name="Migliaia 61 5" xfId="719" xr:uid="{00000000-0005-0000-0000-000099880000}"/>
    <cellStyle name="Migliaia 61 5 2" xfId="20126" xr:uid="{00000000-0005-0000-0000-00009A880000}"/>
    <cellStyle name="Migliaia 61 5 2 2" xfId="37980" xr:uid="{00000000-0005-0000-0000-00009B880000}"/>
    <cellStyle name="Migliaia 61 5 3" xfId="12350" xr:uid="{00000000-0005-0000-0000-00009C880000}"/>
    <cellStyle name="Migliaia 61 5 4" xfId="22086" xr:uid="{00000000-0005-0000-0000-00009D880000}"/>
    <cellStyle name="Migliaia 61 5 5" xfId="38935" xr:uid="{00000000-0005-0000-0000-00009E880000}"/>
    <cellStyle name="Migliaia 61 5 6" xfId="40239" xr:uid="{00000000-0005-0000-0000-00009F880000}"/>
    <cellStyle name="Migliaia 61 5 7" xfId="40725" xr:uid="{00000000-0005-0000-0000-0000A0880000}"/>
    <cellStyle name="Migliaia 61 6" xfId="2021" xr:uid="{00000000-0005-0000-0000-0000A1880000}"/>
    <cellStyle name="Migliaia 61 6 2" xfId="12345" xr:uid="{00000000-0005-0000-0000-0000A2880000}"/>
    <cellStyle name="Migliaia 61 6 3" xfId="22087" xr:uid="{00000000-0005-0000-0000-0000A3880000}"/>
    <cellStyle name="Migliaia 61 6 4" xfId="40240" xr:uid="{00000000-0005-0000-0000-0000A4880000}"/>
    <cellStyle name="Migliaia 61 6 5" xfId="40726" xr:uid="{00000000-0005-0000-0000-0000A5880000}"/>
    <cellStyle name="Migliaia 61 7" xfId="2483" xr:uid="{00000000-0005-0000-0000-0000A6880000}"/>
    <cellStyle name="Migliaia 61 7 2" xfId="30767" xr:uid="{00000000-0005-0000-0000-0000A7880000}"/>
    <cellStyle name="Migliaia 61 8" xfId="20120" xr:uid="{00000000-0005-0000-0000-0000A8880000}"/>
    <cellStyle name="Migliaia 61 8 2" xfId="37973" xr:uid="{00000000-0005-0000-0000-0000A9880000}"/>
    <cellStyle name="Migliaia 61 9" xfId="4421" xr:uid="{00000000-0005-0000-0000-0000AA880000}"/>
    <cellStyle name="Migliaia 61 9 2" xfId="23762" xr:uid="{00000000-0005-0000-0000-0000AB880000}"/>
    <cellStyle name="Migliaia 7" xfId="720" xr:uid="{00000000-0005-0000-0000-0000AC880000}"/>
    <cellStyle name="Migliaia 7 10" xfId="22088" xr:uid="{00000000-0005-0000-0000-0000AD880000}"/>
    <cellStyle name="Migliaia 7 11" xfId="38936" xr:uid="{00000000-0005-0000-0000-0000AE880000}"/>
    <cellStyle name="Migliaia 7 12" xfId="39670" xr:uid="{00000000-0005-0000-0000-0000AF880000}"/>
    <cellStyle name="Migliaia 7 13" xfId="40241" xr:uid="{00000000-0005-0000-0000-0000B0880000}"/>
    <cellStyle name="Migliaia 7 14" xfId="40727" xr:uid="{00000000-0005-0000-0000-0000B1880000}"/>
    <cellStyle name="Migliaia 7 2" xfId="721" xr:uid="{00000000-0005-0000-0000-0000B2880000}"/>
    <cellStyle name="Migliaia 7 2 10" xfId="40242" xr:uid="{00000000-0005-0000-0000-0000B3880000}"/>
    <cellStyle name="Migliaia 7 2 11" xfId="40728" xr:uid="{00000000-0005-0000-0000-0000B4880000}"/>
    <cellStyle name="Migliaia 7 2 2" xfId="2022" xr:uid="{00000000-0005-0000-0000-0000B5880000}"/>
    <cellStyle name="Migliaia 7 2 2 2" xfId="12897" xr:uid="{00000000-0005-0000-0000-0000B6880000}"/>
    <cellStyle name="Migliaia 7 2 2 2 2" xfId="30858" xr:uid="{00000000-0005-0000-0000-0000B7880000}"/>
    <cellStyle name="Migliaia 7 2 2 3" xfId="21042" xr:uid="{00000000-0005-0000-0000-0000B8880000}"/>
    <cellStyle name="Migliaia 7 2 2 3 2" xfId="38359" xr:uid="{00000000-0005-0000-0000-0000B9880000}"/>
    <cellStyle name="Migliaia 7 2 2 4" xfId="23856" xr:uid="{00000000-0005-0000-0000-0000BA880000}"/>
    <cellStyle name="Migliaia 7 2 2 5" xfId="39314" xr:uid="{00000000-0005-0000-0000-0000BB880000}"/>
    <cellStyle name="Migliaia 7 2 2 6" xfId="39772" xr:uid="{00000000-0005-0000-0000-0000BC880000}"/>
    <cellStyle name="Migliaia 7 2 3" xfId="12352" xr:uid="{00000000-0005-0000-0000-0000BD880000}"/>
    <cellStyle name="Migliaia 7 2 4" xfId="12800" xr:uid="{00000000-0005-0000-0000-0000BE880000}"/>
    <cellStyle name="Migliaia 7 2 4 2" xfId="30772" xr:uid="{00000000-0005-0000-0000-0000BF880000}"/>
    <cellStyle name="Migliaia 7 2 5" xfId="20128" xr:uid="{00000000-0005-0000-0000-0000C0880000}"/>
    <cellStyle name="Migliaia 7 2 5 2" xfId="37982" xr:uid="{00000000-0005-0000-0000-0000C1880000}"/>
    <cellStyle name="Migliaia 7 2 6" xfId="4426" xr:uid="{00000000-0005-0000-0000-0000C2880000}"/>
    <cellStyle name="Migliaia 7 2 6 2" xfId="23767" xr:uid="{00000000-0005-0000-0000-0000C3880000}"/>
    <cellStyle name="Migliaia 7 2 7" xfId="22089" xr:uid="{00000000-0005-0000-0000-0000C4880000}"/>
    <cellStyle name="Migliaia 7 2 8" xfId="38937" xr:uid="{00000000-0005-0000-0000-0000C5880000}"/>
    <cellStyle name="Migliaia 7 2 9" xfId="39671" xr:uid="{00000000-0005-0000-0000-0000C6880000}"/>
    <cellStyle name="Migliaia 7 3" xfId="722" xr:uid="{00000000-0005-0000-0000-0000C7880000}"/>
    <cellStyle name="Migliaia 7 3 10" xfId="40243" xr:uid="{00000000-0005-0000-0000-0000C8880000}"/>
    <cellStyle name="Migliaia 7 3 11" xfId="40729" xr:uid="{00000000-0005-0000-0000-0000C9880000}"/>
    <cellStyle name="Migliaia 7 3 2" xfId="723" xr:uid="{00000000-0005-0000-0000-0000CA880000}"/>
    <cellStyle name="Migliaia 7 3 2 10" xfId="40730" xr:uid="{00000000-0005-0000-0000-0000CB880000}"/>
    <cellStyle name="Migliaia 7 3 2 2" xfId="12354" xr:uid="{00000000-0005-0000-0000-0000CC880000}"/>
    <cellStyle name="Migliaia 7 3 2 3" xfId="12802" xr:uid="{00000000-0005-0000-0000-0000CD880000}"/>
    <cellStyle name="Migliaia 7 3 2 3 2" xfId="30774" xr:uid="{00000000-0005-0000-0000-0000CE880000}"/>
    <cellStyle name="Migliaia 7 3 2 4" xfId="20130" xr:uid="{00000000-0005-0000-0000-0000CF880000}"/>
    <cellStyle name="Migliaia 7 3 2 4 2" xfId="37984" xr:uid="{00000000-0005-0000-0000-0000D0880000}"/>
    <cellStyle name="Migliaia 7 3 2 5" xfId="4428" xr:uid="{00000000-0005-0000-0000-0000D1880000}"/>
    <cellStyle name="Migliaia 7 3 2 5 2" xfId="23769" xr:uid="{00000000-0005-0000-0000-0000D2880000}"/>
    <cellStyle name="Migliaia 7 3 2 6" xfId="22091" xr:uid="{00000000-0005-0000-0000-0000D3880000}"/>
    <cellStyle name="Migliaia 7 3 2 7" xfId="38939" xr:uid="{00000000-0005-0000-0000-0000D4880000}"/>
    <cellStyle name="Migliaia 7 3 2 8" xfId="39673" xr:uid="{00000000-0005-0000-0000-0000D5880000}"/>
    <cellStyle name="Migliaia 7 3 2 9" xfId="40244" xr:uid="{00000000-0005-0000-0000-0000D6880000}"/>
    <cellStyle name="Migliaia 7 3 3" xfId="12353" xr:uid="{00000000-0005-0000-0000-0000D7880000}"/>
    <cellStyle name="Migliaia 7 3 3 2" xfId="21044" xr:uid="{00000000-0005-0000-0000-0000D8880000}"/>
    <cellStyle name="Migliaia 7 3 3 2 2" xfId="38361" xr:uid="{00000000-0005-0000-0000-0000D9880000}"/>
    <cellStyle name="Migliaia 7 3 3 2 3" xfId="39316" xr:uid="{00000000-0005-0000-0000-0000DA880000}"/>
    <cellStyle name="Migliaia 7 3 3 3" xfId="20131" xr:uid="{00000000-0005-0000-0000-0000DB880000}"/>
    <cellStyle name="Migliaia 7 3 3 3 2" xfId="37985" xr:uid="{00000000-0005-0000-0000-0000DC880000}"/>
    <cellStyle name="Migliaia 7 3 3 4" xfId="38940" xr:uid="{00000000-0005-0000-0000-0000DD880000}"/>
    <cellStyle name="Migliaia 7 3 4" xfId="12801" xr:uid="{00000000-0005-0000-0000-0000DE880000}"/>
    <cellStyle name="Migliaia 7 3 4 2" xfId="21043" xr:uid="{00000000-0005-0000-0000-0000DF880000}"/>
    <cellStyle name="Migliaia 7 3 4 2 2" xfId="38360" xr:uid="{00000000-0005-0000-0000-0000E0880000}"/>
    <cellStyle name="Migliaia 7 3 4 3" xfId="30773" xr:uid="{00000000-0005-0000-0000-0000E1880000}"/>
    <cellStyle name="Migliaia 7 3 4 4" xfId="39315" xr:uid="{00000000-0005-0000-0000-0000E2880000}"/>
    <cellStyle name="Migliaia 7 3 5" xfId="20129" xr:uid="{00000000-0005-0000-0000-0000E3880000}"/>
    <cellStyle name="Migliaia 7 3 5 2" xfId="37983" xr:uid="{00000000-0005-0000-0000-0000E4880000}"/>
    <cellStyle name="Migliaia 7 3 6" xfId="4427" xr:uid="{00000000-0005-0000-0000-0000E5880000}"/>
    <cellStyle name="Migliaia 7 3 6 2" xfId="23768" xr:uid="{00000000-0005-0000-0000-0000E6880000}"/>
    <cellStyle name="Migliaia 7 3 7" xfId="22090" xr:uid="{00000000-0005-0000-0000-0000E7880000}"/>
    <cellStyle name="Migliaia 7 3 8" xfId="38938" xr:uid="{00000000-0005-0000-0000-0000E8880000}"/>
    <cellStyle name="Migliaia 7 3 9" xfId="39672" xr:uid="{00000000-0005-0000-0000-0000E9880000}"/>
    <cellStyle name="Migliaia 7 4" xfId="724" xr:uid="{00000000-0005-0000-0000-0000EA880000}"/>
    <cellStyle name="Migliaia 7 4 10" xfId="2717" xr:uid="{00000000-0005-0000-0000-0000EB880000}"/>
    <cellStyle name="Migliaia 7 4 2" xfId="2023" xr:uid="{00000000-0005-0000-0000-0000EC880000}"/>
    <cellStyle name="Migliaia 7 4 2 2" xfId="21046" xr:uid="{00000000-0005-0000-0000-0000ED880000}"/>
    <cellStyle name="Migliaia 7 4 2 2 2" xfId="38363" xr:uid="{00000000-0005-0000-0000-0000EE880000}"/>
    <cellStyle name="Migliaia 7 4 2 2 3" xfId="39318" xr:uid="{00000000-0005-0000-0000-0000EF880000}"/>
    <cellStyle name="Migliaia 7 4 2 3" xfId="37987" xr:uid="{00000000-0005-0000-0000-0000F0880000}"/>
    <cellStyle name="Migliaia 7 4 2 4" xfId="38942" xr:uid="{00000000-0005-0000-0000-0000F1880000}"/>
    <cellStyle name="Migliaia 7 4 3" xfId="21045" xr:uid="{00000000-0005-0000-0000-0000F2880000}"/>
    <cellStyle name="Migliaia 7 4 3 2" xfId="38362" xr:uid="{00000000-0005-0000-0000-0000F3880000}"/>
    <cellStyle name="Migliaia 7 4 3 3" xfId="39317" xr:uid="{00000000-0005-0000-0000-0000F4880000}"/>
    <cellStyle name="Migliaia 7 4 4" xfId="20132" xr:uid="{00000000-0005-0000-0000-0000F5880000}"/>
    <cellStyle name="Migliaia 7 4 4 2" xfId="37986" xr:uid="{00000000-0005-0000-0000-0000F6880000}"/>
    <cellStyle name="Migliaia 7 4 5" xfId="12355" xr:uid="{00000000-0005-0000-0000-0000F7880000}"/>
    <cellStyle name="Migliaia 7 4 6" xfId="22092" xr:uid="{00000000-0005-0000-0000-0000F8880000}"/>
    <cellStyle name="Migliaia 7 4 7" xfId="38941" xr:uid="{00000000-0005-0000-0000-0000F9880000}"/>
    <cellStyle name="Migliaia 7 4 8" xfId="40245" xr:uid="{00000000-0005-0000-0000-0000FA880000}"/>
    <cellStyle name="Migliaia 7 4 9" xfId="40731" xr:uid="{00000000-0005-0000-0000-0000FB880000}"/>
    <cellStyle name="Migliaia 7 5" xfId="725" xr:uid="{00000000-0005-0000-0000-0000FC880000}"/>
    <cellStyle name="Migliaia 7 5 2" xfId="20133" xr:uid="{00000000-0005-0000-0000-0000FD880000}"/>
    <cellStyle name="Migliaia 7 5 2 2" xfId="37988" xr:uid="{00000000-0005-0000-0000-0000FE880000}"/>
    <cellStyle name="Migliaia 7 5 3" xfId="12356" xr:uid="{00000000-0005-0000-0000-0000FF880000}"/>
    <cellStyle name="Migliaia 7 5 4" xfId="22093" xr:uid="{00000000-0005-0000-0000-000000890000}"/>
    <cellStyle name="Migliaia 7 5 5" xfId="38943" xr:uid="{00000000-0005-0000-0000-000001890000}"/>
    <cellStyle name="Migliaia 7 5 6" xfId="40246" xr:uid="{00000000-0005-0000-0000-000002890000}"/>
    <cellStyle name="Migliaia 7 5 7" xfId="40732" xr:uid="{00000000-0005-0000-0000-000003890000}"/>
    <cellStyle name="Migliaia 7 6" xfId="2024" xr:uid="{00000000-0005-0000-0000-000004890000}"/>
    <cellStyle name="Migliaia 7 6 2" xfId="12351" xr:uid="{00000000-0005-0000-0000-000005890000}"/>
    <cellStyle name="Migliaia 7 6 3" xfId="22094" xr:uid="{00000000-0005-0000-0000-000006890000}"/>
    <cellStyle name="Migliaia 7 6 4" xfId="40247" xr:uid="{00000000-0005-0000-0000-000007890000}"/>
    <cellStyle name="Migliaia 7 6 5" xfId="40733" xr:uid="{00000000-0005-0000-0000-000008890000}"/>
    <cellStyle name="Migliaia 7 7" xfId="2484" xr:uid="{00000000-0005-0000-0000-000009890000}"/>
    <cellStyle name="Migliaia 7 7 2" xfId="30771" xr:uid="{00000000-0005-0000-0000-00000A890000}"/>
    <cellStyle name="Migliaia 7 8" xfId="20127" xr:uid="{00000000-0005-0000-0000-00000B890000}"/>
    <cellStyle name="Migliaia 7 8 2" xfId="37981" xr:uid="{00000000-0005-0000-0000-00000C890000}"/>
    <cellStyle name="Migliaia 7 9" xfId="4425" xr:uid="{00000000-0005-0000-0000-00000D890000}"/>
    <cellStyle name="Migliaia 7 9 2" xfId="23766" xr:uid="{00000000-0005-0000-0000-00000E890000}"/>
    <cellStyle name="Migliaia 8" xfId="726" xr:uid="{00000000-0005-0000-0000-00000F890000}"/>
    <cellStyle name="Migliaia 8 10" xfId="22095" xr:uid="{00000000-0005-0000-0000-000010890000}"/>
    <cellStyle name="Migliaia 8 11" xfId="38944" xr:uid="{00000000-0005-0000-0000-000011890000}"/>
    <cellStyle name="Migliaia 8 12" xfId="39674" xr:uid="{00000000-0005-0000-0000-000012890000}"/>
    <cellStyle name="Migliaia 8 13" xfId="40248" xr:uid="{00000000-0005-0000-0000-000013890000}"/>
    <cellStyle name="Migliaia 8 14" xfId="40734" xr:uid="{00000000-0005-0000-0000-000014890000}"/>
    <cellStyle name="Migliaia 8 2" xfId="727" xr:uid="{00000000-0005-0000-0000-000015890000}"/>
    <cellStyle name="Migliaia 8 2 10" xfId="40249" xr:uid="{00000000-0005-0000-0000-000016890000}"/>
    <cellStyle name="Migliaia 8 2 11" xfId="40735" xr:uid="{00000000-0005-0000-0000-000017890000}"/>
    <cellStyle name="Migliaia 8 2 2" xfId="2025" xr:uid="{00000000-0005-0000-0000-000018890000}"/>
    <cellStyle name="Migliaia 8 2 2 2" xfId="12898" xr:uid="{00000000-0005-0000-0000-000019890000}"/>
    <cellStyle name="Migliaia 8 2 2 2 2" xfId="30859" xr:uid="{00000000-0005-0000-0000-00001A890000}"/>
    <cellStyle name="Migliaia 8 2 2 3" xfId="21047" xr:uid="{00000000-0005-0000-0000-00001B890000}"/>
    <cellStyle name="Migliaia 8 2 2 3 2" xfId="38364" xr:uid="{00000000-0005-0000-0000-00001C890000}"/>
    <cellStyle name="Migliaia 8 2 2 4" xfId="23857" xr:uid="{00000000-0005-0000-0000-00001D890000}"/>
    <cellStyle name="Migliaia 8 2 2 5" xfId="39319" xr:uid="{00000000-0005-0000-0000-00001E890000}"/>
    <cellStyle name="Migliaia 8 2 2 6" xfId="39773" xr:uid="{00000000-0005-0000-0000-00001F890000}"/>
    <cellStyle name="Migliaia 8 2 3" xfId="12358" xr:uid="{00000000-0005-0000-0000-000020890000}"/>
    <cellStyle name="Migliaia 8 2 4" xfId="12803" xr:uid="{00000000-0005-0000-0000-000021890000}"/>
    <cellStyle name="Migliaia 8 2 4 2" xfId="30776" xr:uid="{00000000-0005-0000-0000-000022890000}"/>
    <cellStyle name="Migliaia 8 2 5" xfId="20135" xr:uid="{00000000-0005-0000-0000-000023890000}"/>
    <cellStyle name="Migliaia 8 2 5 2" xfId="37990" xr:uid="{00000000-0005-0000-0000-000024890000}"/>
    <cellStyle name="Migliaia 8 2 6" xfId="4430" xr:uid="{00000000-0005-0000-0000-000025890000}"/>
    <cellStyle name="Migliaia 8 2 6 2" xfId="23771" xr:uid="{00000000-0005-0000-0000-000026890000}"/>
    <cellStyle name="Migliaia 8 2 7" xfId="22096" xr:uid="{00000000-0005-0000-0000-000027890000}"/>
    <cellStyle name="Migliaia 8 2 8" xfId="38945" xr:uid="{00000000-0005-0000-0000-000028890000}"/>
    <cellStyle name="Migliaia 8 2 9" xfId="39675" xr:uid="{00000000-0005-0000-0000-000029890000}"/>
    <cellStyle name="Migliaia 8 3" xfId="728" xr:uid="{00000000-0005-0000-0000-00002A890000}"/>
    <cellStyle name="Migliaia 8 3 10" xfId="40250" xr:uid="{00000000-0005-0000-0000-00002B890000}"/>
    <cellStyle name="Migliaia 8 3 11" xfId="40736" xr:uid="{00000000-0005-0000-0000-00002C890000}"/>
    <cellStyle name="Migliaia 8 3 2" xfId="729" xr:uid="{00000000-0005-0000-0000-00002D890000}"/>
    <cellStyle name="Migliaia 8 3 2 10" xfId="40737" xr:uid="{00000000-0005-0000-0000-00002E890000}"/>
    <cellStyle name="Migliaia 8 3 2 2" xfId="12360" xr:uid="{00000000-0005-0000-0000-00002F890000}"/>
    <cellStyle name="Migliaia 8 3 2 3" xfId="12805" xr:uid="{00000000-0005-0000-0000-000030890000}"/>
    <cellStyle name="Migliaia 8 3 2 3 2" xfId="30778" xr:uid="{00000000-0005-0000-0000-000031890000}"/>
    <cellStyle name="Migliaia 8 3 2 4" xfId="20137" xr:uid="{00000000-0005-0000-0000-000032890000}"/>
    <cellStyle name="Migliaia 8 3 2 4 2" xfId="37992" xr:uid="{00000000-0005-0000-0000-000033890000}"/>
    <cellStyle name="Migliaia 8 3 2 5" xfId="4432" xr:uid="{00000000-0005-0000-0000-000034890000}"/>
    <cellStyle name="Migliaia 8 3 2 5 2" xfId="23773" xr:uid="{00000000-0005-0000-0000-000035890000}"/>
    <cellStyle name="Migliaia 8 3 2 6" xfId="22098" xr:uid="{00000000-0005-0000-0000-000036890000}"/>
    <cellStyle name="Migliaia 8 3 2 7" xfId="38947" xr:uid="{00000000-0005-0000-0000-000037890000}"/>
    <cellStyle name="Migliaia 8 3 2 8" xfId="39677" xr:uid="{00000000-0005-0000-0000-000038890000}"/>
    <cellStyle name="Migliaia 8 3 2 9" xfId="40251" xr:uid="{00000000-0005-0000-0000-000039890000}"/>
    <cellStyle name="Migliaia 8 3 3" xfId="12359" xr:uid="{00000000-0005-0000-0000-00003A890000}"/>
    <cellStyle name="Migliaia 8 3 3 2" xfId="21049" xr:uid="{00000000-0005-0000-0000-00003B890000}"/>
    <cellStyle name="Migliaia 8 3 3 2 2" xfId="38366" xr:uid="{00000000-0005-0000-0000-00003C890000}"/>
    <cellStyle name="Migliaia 8 3 3 2 3" xfId="39321" xr:uid="{00000000-0005-0000-0000-00003D890000}"/>
    <cellStyle name="Migliaia 8 3 3 3" xfId="20138" xr:uid="{00000000-0005-0000-0000-00003E890000}"/>
    <cellStyle name="Migliaia 8 3 3 3 2" xfId="37993" xr:uid="{00000000-0005-0000-0000-00003F890000}"/>
    <cellStyle name="Migliaia 8 3 3 4" xfId="38948" xr:uid="{00000000-0005-0000-0000-000040890000}"/>
    <cellStyle name="Migliaia 8 3 4" xfId="12804" xr:uid="{00000000-0005-0000-0000-000041890000}"/>
    <cellStyle name="Migliaia 8 3 4 2" xfId="21048" xr:uid="{00000000-0005-0000-0000-000042890000}"/>
    <cellStyle name="Migliaia 8 3 4 2 2" xfId="38365" xr:uid="{00000000-0005-0000-0000-000043890000}"/>
    <cellStyle name="Migliaia 8 3 4 3" xfId="30777" xr:uid="{00000000-0005-0000-0000-000044890000}"/>
    <cellStyle name="Migliaia 8 3 4 4" xfId="39320" xr:uid="{00000000-0005-0000-0000-000045890000}"/>
    <cellStyle name="Migliaia 8 3 5" xfId="20136" xr:uid="{00000000-0005-0000-0000-000046890000}"/>
    <cellStyle name="Migliaia 8 3 5 2" xfId="37991" xr:uid="{00000000-0005-0000-0000-000047890000}"/>
    <cellStyle name="Migliaia 8 3 6" xfId="4431" xr:uid="{00000000-0005-0000-0000-000048890000}"/>
    <cellStyle name="Migliaia 8 3 6 2" xfId="23772" xr:uid="{00000000-0005-0000-0000-000049890000}"/>
    <cellStyle name="Migliaia 8 3 7" xfId="22097" xr:uid="{00000000-0005-0000-0000-00004A890000}"/>
    <cellStyle name="Migliaia 8 3 8" xfId="38946" xr:uid="{00000000-0005-0000-0000-00004B890000}"/>
    <cellStyle name="Migliaia 8 3 9" xfId="39676" xr:uid="{00000000-0005-0000-0000-00004C890000}"/>
    <cellStyle name="Migliaia 8 4" xfId="730" xr:uid="{00000000-0005-0000-0000-00004D890000}"/>
    <cellStyle name="Migliaia 8 4 10" xfId="2718" xr:uid="{00000000-0005-0000-0000-00004E890000}"/>
    <cellStyle name="Migliaia 8 4 2" xfId="2026" xr:uid="{00000000-0005-0000-0000-00004F890000}"/>
    <cellStyle name="Migliaia 8 4 2 2" xfId="21051" xr:uid="{00000000-0005-0000-0000-000050890000}"/>
    <cellStyle name="Migliaia 8 4 2 2 2" xfId="38368" xr:uid="{00000000-0005-0000-0000-000051890000}"/>
    <cellStyle name="Migliaia 8 4 2 2 3" xfId="39323" xr:uid="{00000000-0005-0000-0000-000052890000}"/>
    <cellStyle name="Migliaia 8 4 2 3" xfId="37995" xr:uid="{00000000-0005-0000-0000-000053890000}"/>
    <cellStyle name="Migliaia 8 4 2 4" xfId="38950" xr:uid="{00000000-0005-0000-0000-000054890000}"/>
    <cellStyle name="Migliaia 8 4 3" xfId="21050" xr:uid="{00000000-0005-0000-0000-000055890000}"/>
    <cellStyle name="Migliaia 8 4 3 2" xfId="38367" xr:uid="{00000000-0005-0000-0000-000056890000}"/>
    <cellStyle name="Migliaia 8 4 3 3" xfId="39322" xr:uid="{00000000-0005-0000-0000-000057890000}"/>
    <cellStyle name="Migliaia 8 4 4" xfId="20139" xr:uid="{00000000-0005-0000-0000-000058890000}"/>
    <cellStyle name="Migliaia 8 4 4 2" xfId="37994" xr:uid="{00000000-0005-0000-0000-000059890000}"/>
    <cellStyle name="Migliaia 8 4 5" xfId="12361" xr:uid="{00000000-0005-0000-0000-00005A890000}"/>
    <cellStyle name="Migliaia 8 4 6" xfId="22099" xr:uid="{00000000-0005-0000-0000-00005B890000}"/>
    <cellStyle name="Migliaia 8 4 7" xfId="38949" xr:uid="{00000000-0005-0000-0000-00005C890000}"/>
    <cellStyle name="Migliaia 8 4 8" xfId="40252" xr:uid="{00000000-0005-0000-0000-00005D890000}"/>
    <cellStyle name="Migliaia 8 4 9" xfId="40738" xr:uid="{00000000-0005-0000-0000-00005E890000}"/>
    <cellStyle name="Migliaia 8 5" xfId="731" xr:uid="{00000000-0005-0000-0000-00005F890000}"/>
    <cellStyle name="Migliaia 8 5 2" xfId="20140" xr:uid="{00000000-0005-0000-0000-000060890000}"/>
    <cellStyle name="Migliaia 8 5 2 2" xfId="37996" xr:uid="{00000000-0005-0000-0000-000061890000}"/>
    <cellStyle name="Migliaia 8 5 3" xfId="12362" xr:uid="{00000000-0005-0000-0000-000062890000}"/>
    <cellStyle name="Migliaia 8 5 4" xfId="22100" xr:uid="{00000000-0005-0000-0000-000063890000}"/>
    <cellStyle name="Migliaia 8 5 5" xfId="38951" xr:uid="{00000000-0005-0000-0000-000064890000}"/>
    <cellStyle name="Migliaia 8 5 6" xfId="40253" xr:uid="{00000000-0005-0000-0000-000065890000}"/>
    <cellStyle name="Migliaia 8 5 7" xfId="40739" xr:uid="{00000000-0005-0000-0000-000066890000}"/>
    <cellStyle name="Migliaia 8 6" xfId="2027" xr:uid="{00000000-0005-0000-0000-000067890000}"/>
    <cellStyle name="Migliaia 8 6 2" xfId="12357" xr:uid="{00000000-0005-0000-0000-000068890000}"/>
    <cellStyle name="Migliaia 8 6 3" xfId="22101" xr:uid="{00000000-0005-0000-0000-000069890000}"/>
    <cellStyle name="Migliaia 8 6 4" xfId="40254" xr:uid="{00000000-0005-0000-0000-00006A890000}"/>
    <cellStyle name="Migliaia 8 6 5" xfId="40740" xr:uid="{00000000-0005-0000-0000-00006B890000}"/>
    <cellStyle name="Migliaia 8 7" xfId="2485" xr:uid="{00000000-0005-0000-0000-00006C890000}"/>
    <cellStyle name="Migliaia 8 7 2" xfId="30775" xr:uid="{00000000-0005-0000-0000-00006D890000}"/>
    <cellStyle name="Migliaia 8 8" xfId="20134" xr:uid="{00000000-0005-0000-0000-00006E890000}"/>
    <cellStyle name="Migliaia 8 8 2" xfId="37989" xr:uid="{00000000-0005-0000-0000-00006F890000}"/>
    <cellStyle name="Migliaia 8 9" xfId="4429" xr:uid="{00000000-0005-0000-0000-000070890000}"/>
    <cellStyle name="Migliaia 8 9 2" xfId="23770" xr:uid="{00000000-0005-0000-0000-000071890000}"/>
    <cellStyle name="Migliaia 9" xfId="732" xr:uid="{00000000-0005-0000-0000-000072890000}"/>
    <cellStyle name="Migliaia 9 10" xfId="22102" xr:uid="{00000000-0005-0000-0000-000073890000}"/>
    <cellStyle name="Migliaia 9 11" xfId="38952" xr:uid="{00000000-0005-0000-0000-000074890000}"/>
    <cellStyle name="Migliaia 9 12" xfId="39678" xr:uid="{00000000-0005-0000-0000-000075890000}"/>
    <cellStyle name="Migliaia 9 13" xfId="40255" xr:uid="{00000000-0005-0000-0000-000076890000}"/>
    <cellStyle name="Migliaia 9 14" xfId="40741" xr:uid="{00000000-0005-0000-0000-000077890000}"/>
    <cellStyle name="Migliaia 9 2" xfId="733" xr:uid="{00000000-0005-0000-0000-000078890000}"/>
    <cellStyle name="Migliaia 9 2 10" xfId="40256" xr:uid="{00000000-0005-0000-0000-000079890000}"/>
    <cellStyle name="Migliaia 9 2 11" xfId="40742" xr:uid="{00000000-0005-0000-0000-00007A890000}"/>
    <cellStyle name="Migliaia 9 2 2" xfId="2028" xr:uid="{00000000-0005-0000-0000-00007B890000}"/>
    <cellStyle name="Migliaia 9 2 2 2" xfId="12899" xr:uid="{00000000-0005-0000-0000-00007C890000}"/>
    <cellStyle name="Migliaia 9 2 2 2 2" xfId="30860" xr:uid="{00000000-0005-0000-0000-00007D890000}"/>
    <cellStyle name="Migliaia 9 2 2 3" xfId="21052" xr:uid="{00000000-0005-0000-0000-00007E890000}"/>
    <cellStyle name="Migliaia 9 2 2 3 2" xfId="38369" xr:uid="{00000000-0005-0000-0000-00007F890000}"/>
    <cellStyle name="Migliaia 9 2 2 4" xfId="23858" xr:uid="{00000000-0005-0000-0000-000080890000}"/>
    <cellStyle name="Migliaia 9 2 2 5" xfId="39324" xr:uid="{00000000-0005-0000-0000-000081890000}"/>
    <cellStyle name="Migliaia 9 2 2 6" xfId="39774" xr:uid="{00000000-0005-0000-0000-000082890000}"/>
    <cellStyle name="Migliaia 9 2 3" xfId="12364" xr:uid="{00000000-0005-0000-0000-000083890000}"/>
    <cellStyle name="Migliaia 9 2 4" xfId="12806" xr:uid="{00000000-0005-0000-0000-000084890000}"/>
    <cellStyle name="Migliaia 9 2 4 2" xfId="30780" xr:uid="{00000000-0005-0000-0000-000085890000}"/>
    <cellStyle name="Migliaia 9 2 5" xfId="20142" xr:uid="{00000000-0005-0000-0000-000086890000}"/>
    <cellStyle name="Migliaia 9 2 5 2" xfId="37998" xr:uid="{00000000-0005-0000-0000-000087890000}"/>
    <cellStyle name="Migliaia 9 2 6" xfId="4434" xr:uid="{00000000-0005-0000-0000-000088890000}"/>
    <cellStyle name="Migliaia 9 2 6 2" xfId="23775" xr:uid="{00000000-0005-0000-0000-000089890000}"/>
    <cellStyle name="Migliaia 9 2 7" xfId="22103" xr:uid="{00000000-0005-0000-0000-00008A890000}"/>
    <cellStyle name="Migliaia 9 2 8" xfId="38953" xr:uid="{00000000-0005-0000-0000-00008B890000}"/>
    <cellStyle name="Migliaia 9 2 9" xfId="39679" xr:uid="{00000000-0005-0000-0000-00008C890000}"/>
    <cellStyle name="Migliaia 9 3" xfId="734" xr:uid="{00000000-0005-0000-0000-00008D890000}"/>
    <cellStyle name="Migliaia 9 3 10" xfId="40257" xr:uid="{00000000-0005-0000-0000-00008E890000}"/>
    <cellStyle name="Migliaia 9 3 11" xfId="40743" xr:uid="{00000000-0005-0000-0000-00008F890000}"/>
    <cellStyle name="Migliaia 9 3 2" xfId="735" xr:uid="{00000000-0005-0000-0000-000090890000}"/>
    <cellStyle name="Migliaia 9 3 2 10" xfId="40744" xr:uid="{00000000-0005-0000-0000-000091890000}"/>
    <cellStyle name="Migliaia 9 3 2 2" xfId="12366" xr:uid="{00000000-0005-0000-0000-000092890000}"/>
    <cellStyle name="Migliaia 9 3 2 3" xfId="12808" xr:uid="{00000000-0005-0000-0000-000093890000}"/>
    <cellStyle name="Migliaia 9 3 2 3 2" xfId="30782" xr:uid="{00000000-0005-0000-0000-000094890000}"/>
    <cellStyle name="Migliaia 9 3 2 4" xfId="20144" xr:uid="{00000000-0005-0000-0000-000095890000}"/>
    <cellStyle name="Migliaia 9 3 2 4 2" xfId="38000" xr:uid="{00000000-0005-0000-0000-000096890000}"/>
    <cellStyle name="Migliaia 9 3 2 5" xfId="4436" xr:uid="{00000000-0005-0000-0000-000097890000}"/>
    <cellStyle name="Migliaia 9 3 2 5 2" xfId="23777" xr:uid="{00000000-0005-0000-0000-000098890000}"/>
    <cellStyle name="Migliaia 9 3 2 6" xfId="22105" xr:uid="{00000000-0005-0000-0000-000099890000}"/>
    <cellStyle name="Migliaia 9 3 2 7" xfId="38955" xr:uid="{00000000-0005-0000-0000-00009A890000}"/>
    <cellStyle name="Migliaia 9 3 2 8" xfId="39681" xr:uid="{00000000-0005-0000-0000-00009B890000}"/>
    <cellStyle name="Migliaia 9 3 2 9" xfId="40258" xr:uid="{00000000-0005-0000-0000-00009C890000}"/>
    <cellStyle name="Migliaia 9 3 3" xfId="12365" xr:uid="{00000000-0005-0000-0000-00009D890000}"/>
    <cellStyle name="Migliaia 9 3 3 2" xfId="21054" xr:uid="{00000000-0005-0000-0000-00009E890000}"/>
    <cellStyle name="Migliaia 9 3 3 2 2" xfId="38371" xr:uid="{00000000-0005-0000-0000-00009F890000}"/>
    <cellStyle name="Migliaia 9 3 3 2 3" xfId="39326" xr:uid="{00000000-0005-0000-0000-0000A0890000}"/>
    <cellStyle name="Migliaia 9 3 3 3" xfId="20145" xr:uid="{00000000-0005-0000-0000-0000A1890000}"/>
    <cellStyle name="Migliaia 9 3 3 3 2" xfId="38001" xr:uid="{00000000-0005-0000-0000-0000A2890000}"/>
    <cellStyle name="Migliaia 9 3 3 4" xfId="38956" xr:uid="{00000000-0005-0000-0000-0000A3890000}"/>
    <cellStyle name="Migliaia 9 3 4" xfId="12807" xr:uid="{00000000-0005-0000-0000-0000A4890000}"/>
    <cellStyle name="Migliaia 9 3 4 2" xfId="21053" xr:uid="{00000000-0005-0000-0000-0000A5890000}"/>
    <cellStyle name="Migliaia 9 3 4 2 2" xfId="38370" xr:uid="{00000000-0005-0000-0000-0000A6890000}"/>
    <cellStyle name="Migliaia 9 3 4 3" xfId="30781" xr:uid="{00000000-0005-0000-0000-0000A7890000}"/>
    <cellStyle name="Migliaia 9 3 4 4" xfId="39325" xr:uid="{00000000-0005-0000-0000-0000A8890000}"/>
    <cellStyle name="Migliaia 9 3 5" xfId="20143" xr:uid="{00000000-0005-0000-0000-0000A9890000}"/>
    <cellStyle name="Migliaia 9 3 5 2" xfId="37999" xr:uid="{00000000-0005-0000-0000-0000AA890000}"/>
    <cellStyle name="Migliaia 9 3 6" xfId="4435" xr:uid="{00000000-0005-0000-0000-0000AB890000}"/>
    <cellStyle name="Migliaia 9 3 6 2" xfId="23776" xr:uid="{00000000-0005-0000-0000-0000AC890000}"/>
    <cellStyle name="Migliaia 9 3 7" xfId="22104" xr:uid="{00000000-0005-0000-0000-0000AD890000}"/>
    <cellStyle name="Migliaia 9 3 8" xfId="38954" xr:uid="{00000000-0005-0000-0000-0000AE890000}"/>
    <cellStyle name="Migliaia 9 3 9" xfId="39680" xr:uid="{00000000-0005-0000-0000-0000AF890000}"/>
    <cellStyle name="Migliaia 9 4" xfId="736" xr:uid="{00000000-0005-0000-0000-0000B0890000}"/>
    <cellStyle name="Migliaia 9 4 10" xfId="2719" xr:uid="{00000000-0005-0000-0000-0000B1890000}"/>
    <cellStyle name="Migliaia 9 4 2" xfId="2029" xr:uid="{00000000-0005-0000-0000-0000B2890000}"/>
    <cellStyle name="Migliaia 9 4 2 2" xfId="21056" xr:uid="{00000000-0005-0000-0000-0000B3890000}"/>
    <cellStyle name="Migliaia 9 4 2 2 2" xfId="38373" xr:uid="{00000000-0005-0000-0000-0000B4890000}"/>
    <cellStyle name="Migliaia 9 4 2 2 3" xfId="39328" xr:uid="{00000000-0005-0000-0000-0000B5890000}"/>
    <cellStyle name="Migliaia 9 4 2 3" xfId="38003" xr:uid="{00000000-0005-0000-0000-0000B6890000}"/>
    <cellStyle name="Migliaia 9 4 2 4" xfId="38958" xr:uid="{00000000-0005-0000-0000-0000B7890000}"/>
    <cellStyle name="Migliaia 9 4 3" xfId="21055" xr:uid="{00000000-0005-0000-0000-0000B8890000}"/>
    <cellStyle name="Migliaia 9 4 3 2" xfId="38372" xr:uid="{00000000-0005-0000-0000-0000B9890000}"/>
    <cellStyle name="Migliaia 9 4 3 3" xfId="39327" xr:uid="{00000000-0005-0000-0000-0000BA890000}"/>
    <cellStyle name="Migliaia 9 4 4" xfId="20146" xr:uid="{00000000-0005-0000-0000-0000BB890000}"/>
    <cellStyle name="Migliaia 9 4 4 2" xfId="38002" xr:uid="{00000000-0005-0000-0000-0000BC890000}"/>
    <cellStyle name="Migliaia 9 4 5" xfId="12367" xr:uid="{00000000-0005-0000-0000-0000BD890000}"/>
    <cellStyle name="Migliaia 9 4 6" xfId="22106" xr:uid="{00000000-0005-0000-0000-0000BE890000}"/>
    <cellStyle name="Migliaia 9 4 7" xfId="38957" xr:uid="{00000000-0005-0000-0000-0000BF890000}"/>
    <cellStyle name="Migliaia 9 4 8" xfId="40259" xr:uid="{00000000-0005-0000-0000-0000C0890000}"/>
    <cellStyle name="Migliaia 9 4 9" xfId="40745" xr:uid="{00000000-0005-0000-0000-0000C1890000}"/>
    <cellStyle name="Migliaia 9 5" xfId="737" xr:uid="{00000000-0005-0000-0000-0000C2890000}"/>
    <cellStyle name="Migliaia 9 5 2" xfId="20147" xr:uid="{00000000-0005-0000-0000-0000C3890000}"/>
    <cellStyle name="Migliaia 9 5 2 2" xfId="38004" xr:uid="{00000000-0005-0000-0000-0000C4890000}"/>
    <cellStyle name="Migliaia 9 5 3" xfId="12368" xr:uid="{00000000-0005-0000-0000-0000C5890000}"/>
    <cellStyle name="Migliaia 9 5 4" xfId="22107" xr:uid="{00000000-0005-0000-0000-0000C6890000}"/>
    <cellStyle name="Migliaia 9 5 5" xfId="38959" xr:uid="{00000000-0005-0000-0000-0000C7890000}"/>
    <cellStyle name="Migliaia 9 5 6" xfId="40260" xr:uid="{00000000-0005-0000-0000-0000C8890000}"/>
    <cellStyle name="Migliaia 9 5 7" xfId="40746" xr:uid="{00000000-0005-0000-0000-0000C9890000}"/>
    <cellStyle name="Migliaia 9 6" xfId="2030" xr:uid="{00000000-0005-0000-0000-0000CA890000}"/>
    <cellStyle name="Migliaia 9 6 2" xfId="12363" xr:uid="{00000000-0005-0000-0000-0000CB890000}"/>
    <cellStyle name="Migliaia 9 6 3" xfId="22108" xr:uid="{00000000-0005-0000-0000-0000CC890000}"/>
    <cellStyle name="Migliaia 9 6 4" xfId="40261" xr:uid="{00000000-0005-0000-0000-0000CD890000}"/>
    <cellStyle name="Migliaia 9 6 5" xfId="40747" xr:uid="{00000000-0005-0000-0000-0000CE890000}"/>
    <cellStyle name="Migliaia 9 7" xfId="2486" xr:uid="{00000000-0005-0000-0000-0000CF890000}"/>
    <cellStyle name="Migliaia 9 7 2" xfId="30779" xr:uid="{00000000-0005-0000-0000-0000D0890000}"/>
    <cellStyle name="Migliaia 9 8" xfId="20141" xr:uid="{00000000-0005-0000-0000-0000D1890000}"/>
    <cellStyle name="Migliaia 9 8 2" xfId="37997" xr:uid="{00000000-0005-0000-0000-0000D2890000}"/>
    <cellStyle name="Migliaia 9 9" xfId="4433" xr:uid="{00000000-0005-0000-0000-0000D3890000}"/>
    <cellStyle name="Migliaia 9 9 2" xfId="23774" xr:uid="{00000000-0005-0000-0000-0000D4890000}"/>
    <cellStyle name="Neutral" xfId="2529" builtinId="28" customBuiltin="1"/>
    <cellStyle name="Neutral 2" xfId="2031" xr:uid="{00000000-0005-0000-0000-0000D6890000}"/>
    <cellStyle name="Neutral 2 2" xfId="8044" xr:uid="{00000000-0005-0000-0000-0000D7890000}"/>
    <cellStyle name="Neutral 3" xfId="8045" xr:uid="{00000000-0005-0000-0000-0000D8890000}"/>
    <cellStyle name="Neutral 4" xfId="8046" xr:uid="{00000000-0005-0000-0000-0000D9890000}"/>
    <cellStyle name="Neutral 5" xfId="8047" xr:uid="{00000000-0005-0000-0000-0000DA890000}"/>
    <cellStyle name="Neutral 5 2" xfId="9985" xr:uid="{00000000-0005-0000-0000-0000DB890000}"/>
    <cellStyle name="Neutral 6" xfId="8274" xr:uid="{00000000-0005-0000-0000-0000DC890000}"/>
    <cellStyle name="Neutral 7" xfId="8043" xr:uid="{00000000-0005-0000-0000-0000DD890000}"/>
    <cellStyle name="Neutrale" xfId="738" xr:uid="{00000000-0005-0000-0000-0000DE890000}"/>
    <cellStyle name="New prices" xfId="2565" xr:uid="{00000000-0005-0000-0000-0000DF890000}"/>
    <cellStyle name="Normal" xfId="0" builtinId="0"/>
    <cellStyle name="Normal 10" xfId="739" xr:uid="{00000000-0005-0000-0000-0000E1890000}"/>
    <cellStyle name="Normal 10 2" xfId="1531" xr:uid="{00000000-0005-0000-0000-0000E2890000}"/>
    <cellStyle name="Normal 10 2 2" xfId="2582" xr:uid="{00000000-0005-0000-0000-0000E3890000}"/>
    <cellStyle name="Normal 10 2 2 2" xfId="3222" xr:uid="{00000000-0005-0000-0000-0000E4890000}"/>
    <cellStyle name="Normal 10 2 2 2 2" xfId="22548" xr:uid="{00000000-0005-0000-0000-0000E5890000}"/>
    <cellStyle name="Normal 10 2 2 3" xfId="11759" xr:uid="{00000000-0005-0000-0000-0000E6890000}"/>
    <cellStyle name="Normal 10 2 2 4" xfId="22547" xr:uid="{00000000-0005-0000-0000-0000E7890000}"/>
    <cellStyle name="Normal 10 2 3" xfId="3223" xr:uid="{00000000-0005-0000-0000-0000E8890000}"/>
    <cellStyle name="Normal 10 2 3 2" xfId="3224" xr:uid="{00000000-0005-0000-0000-0000E9890000}"/>
    <cellStyle name="Normal 10 2 3 2 2" xfId="22550" xr:uid="{00000000-0005-0000-0000-0000EA890000}"/>
    <cellStyle name="Normal 10 2 3 3" xfId="8049" xr:uid="{00000000-0005-0000-0000-0000EB890000}"/>
    <cellStyle name="Normal 10 2 3 4" xfId="22549" xr:uid="{00000000-0005-0000-0000-0000EC890000}"/>
    <cellStyle name="Normal 10 2 4" xfId="3225" xr:uid="{00000000-0005-0000-0000-0000ED890000}"/>
    <cellStyle name="Normal 10 2 4 2" xfId="19494" xr:uid="{00000000-0005-0000-0000-0000EE890000}"/>
    <cellStyle name="Normal 10 2 4 2 2" xfId="37444" xr:uid="{00000000-0005-0000-0000-0000EF890000}"/>
    <cellStyle name="Normal 10 2 4 3" xfId="11845" xr:uid="{00000000-0005-0000-0000-0000F0890000}"/>
    <cellStyle name="Normal 10 2 4 3 2" xfId="30443" xr:uid="{00000000-0005-0000-0000-0000F1890000}"/>
    <cellStyle name="Normal 10 2 4 4" xfId="22551" xr:uid="{00000000-0005-0000-0000-0000F2890000}"/>
    <cellStyle name="Normal 10 2 5" xfId="12834" xr:uid="{00000000-0005-0000-0000-0000F3890000}"/>
    <cellStyle name="Normal 10 2 5 2" xfId="30795" xr:uid="{00000000-0005-0000-0000-0000F4890000}"/>
    <cellStyle name="Normal 10 2 6" xfId="4458" xr:uid="{00000000-0005-0000-0000-0000F5890000}"/>
    <cellStyle name="Normal 10 2 6 2" xfId="23793" xr:uid="{00000000-0005-0000-0000-0000F6890000}"/>
    <cellStyle name="Normal 10 2 7" xfId="22546" xr:uid="{00000000-0005-0000-0000-0000F7890000}"/>
    <cellStyle name="Normal 10 2 8" xfId="39709" xr:uid="{00000000-0005-0000-0000-0000F8890000}"/>
    <cellStyle name="Normal 10 3" xfId="2032" xr:uid="{00000000-0005-0000-0000-0000F9890000}"/>
    <cellStyle name="Normal 10 3 2" xfId="3227" xr:uid="{00000000-0005-0000-0000-0000FA890000}"/>
    <cellStyle name="Normal 10 3 2 2" xfId="19384" xr:uid="{00000000-0005-0000-0000-0000FB890000}"/>
    <cellStyle name="Normal 10 3 2 2 2" xfId="37335" xr:uid="{00000000-0005-0000-0000-0000FC890000}"/>
    <cellStyle name="Normal 10 3 2 3" xfId="11634" xr:uid="{00000000-0005-0000-0000-0000FD890000}"/>
    <cellStyle name="Normal 10 3 2 3 2" xfId="30334" xr:uid="{00000000-0005-0000-0000-0000FE890000}"/>
    <cellStyle name="Normal 10 3 2 4" xfId="22553" xr:uid="{00000000-0005-0000-0000-0000FF890000}"/>
    <cellStyle name="Normal 10 3 3" xfId="8050" xr:uid="{00000000-0005-0000-0000-0000008A0000}"/>
    <cellStyle name="Normal 10 3 3 2" xfId="16030" xr:uid="{00000000-0005-0000-0000-0000018A0000}"/>
    <cellStyle name="Normal 10 3 3 2 2" xfId="33987" xr:uid="{00000000-0005-0000-0000-0000028A0000}"/>
    <cellStyle name="Normal 10 3 3 3" xfId="26985" xr:uid="{00000000-0005-0000-0000-0000038A0000}"/>
    <cellStyle name="Normal 10 3 4" xfId="21555" xr:uid="{00000000-0005-0000-0000-0000048A0000}"/>
    <cellStyle name="Normal 10 3 5" xfId="4471" xr:uid="{00000000-0005-0000-0000-0000058A0000}"/>
    <cellStyle name="Normal 10 3 6" xfId="22552" xr:uid="{00000000-0005-0000-0000-0000068A0000}"/>
    <cellStyle name="Normal 10 3 7" xfId="3226" xr:uid="{00000000-0005-0000-0000-0000078A0000}"/>
    <cellStyle name="Normal 10 4" xfId="3228" xr:uid="{00000000-0005-0000-0000-0000088A0000}"/>
    <cellStyle name="Normal 10 4 2" xfId="3229" xr:uid="{00000000-0005-0000-0000-0000098A0000}"/>
    <cellStyle name="Normal 10 4 2 2" xfId="16770" xr:uid="{00000000-0005-0000-0000-00000A8A0000}"/>
    <cellStyle name="Normal 10 4 2 2 2" xfId="34721" xr:uid="{00000000-0005-0000-0000-00000B8A0000}"/>
    <cellStyle name="Normal 10 4 2 3" xfId="22555" xr:uid="{00000000-0005-0000-0000-00000C8A0000}"/>
    <cellStyle name="Normal 10 4 3" xfId="8982" xr:uid="{00000000-0005-0000-0000-00000D8A0000}"/>
    <cellStyle name="Normal 10 4 3 2" xfId="27720" xr:uid="{00000000-0005-0000-0000-00000E8A0000}"/>
    <cellStyle name="Normal 10 4 4" xfId="22554" xr:uid="{00000000-0005-0000-0000-00000F8A0000}"/>
    <cellStyle name="Normal 10 5" xfId="3230" xr:uid="{00000000-0005-0000-0000-0000108A0000}"/>
    <cellStyle name="Normal 10 5 2" xfId="3231" xr:uid="{00000000-0005-0000-0000-0000118A0000}"/>
    <cellStyle name="Normal 10 5 2 2" xfId="16029" xr:uid="{00000000-0005-0000-0000-0000128A0000}"/>
    <cellStyle name="Normal 10 5 2 2 2" xfId="33986" xr:uid="{00000000-0005-0000-0000-0000138A0000}"/>
    <cellStyle name="Normal 10 5 2 3" xfId="22557" xr:uid="{00000000-0005-0000-0000-0000148A0000}"/>
    <cellStyle name="Normal 10 5 3" xfId="8048" xr:uid="{00000000-0005-0000-0000-0000158A0000}"/>
    <cellStyle name="Normal 10 5 3 2" xfId="26984" xr:uid="{00000000-0005-0000-0000-0000168A0000}"/>
    <cellStyle name="Normal 10 5 4" xfId="22556" xr:uid="{00000000-0005-0000-0000-0000178A0000}"/>
    <cellStyle name="Normal 10 6" xfId="3232" xr:uid="{00000000-0005-0000-0000-0000188A0000}"/>
    <cellStyle name="Normal 10 6 2" xfId="22558" xr:uid="{00000000-0005-0000-0000-0000198A0000}"/>
    <cellStyle name="Normal 11" xfId="2495" xr:uid="{00000000-0005-0000-0000-00001A8A0000}"/>
    <cellStyle name="Normal 11 10" xfId="38965" xr:uid="{00000000-0005-0000-0000-00001B8A0000}"/>
    <cellStyle name="Normal 11 2" xfId="2585" xr:uid="{00000000-0005-0000-0000-00001C8A0000}"/>
    <cellStyle name="Normal 11 2 2" xfId="3234" xr:uid="{00000000-0005-0000-0000-00001D8A0000}"/>
    <cellStyle name="Normal 11 2 2 2" xfId="3235" xr:uid="{00000000-0005-0000-0000-00001E8A0000}"/>
    <cellStyle name="Normal 11 2 2 2 2" xfId="21548" xr:uid="{00000000-0005-0000-0000-00001F8A0000}"/>
    <cellStyle name="Normal 11 2 2 2 2 2" xfId="38399" xr:uid="{00000000-0005-0000-0000-0000208A0000}"/>
    <cellStyle name="Normal 11 2 2 2 3" xfId="22562" xr:uid="{00000000-0005-0000-0000-0000218A0000}"/>
    <cellStyle name="Normal 11 2 2 3" xfId="11760" xr:uid="{00000000-0005-0000-0000-0000228A0000}"/>
    <cellStyle name="Normal 11 2 2 4" xfId="22561" xr:uid="{00000000-0005-0000-0000-0000238A0000}"/>
    <cellStyle name="Normal 11 2 2 5" xfId="39354" xr:uid="{00000000-0005-0000-0000-0000248A0000}"/>
    <cellStyle name="Normal 11 2 3" xfId="3236" xr:uid="{00000000-0005-0000-0000-0000258A0000}"/>
    <cellStyle name="Normal 11 2 3 2" xfId="3237" xr:uid="{00000000-0005-0000-0000-0000268A0000}"/>
    <cellStyle name="Normal 11 2 3 2 2" xfId="22564" xr:uid="{00000000-0005-0000-0000-0000278A0000}"/>
    <cellStyle name="Normal 11 2 3 3" xfId="21501" xr:uid="{00000000-0005-0000-0000-0000288A0000}"/>
    <cellStyle name="Normal 11 2 3 3 2" xfId="38379" xr:uid="{00000000-0005-0000-0000-0000298A0000}"/>
    <cellStyle name="Normal 11 2 3 4" xfId="22563" xr:uid="{00000000-0005-0000-0000-00002A8A0000}"/>
    <cellStyle name="Normal 11 2 4" xfId="3238" xr:uid="{00000000-0005-0000-0000-00002B8A0000}"/>
    <cellStyle name="Normal 11 2 4 2" xfId="3239" xr:uid="{00000000-0005-0000-0000-00002C8A0000}"/>
    <cellStyle name="Normal 11 2 4 2 2" xfId="22566" xr:uid="{00000000-0005-0000-0000-00002D8A0000}"/>
    <cellStyle name="Normal 11 2 4 3" xfId="22565" xr:uid="{00000000-0005-0000-0000-00002E8A0000}"/>
    <cellStyle name="Normal 11 2 5" xfId="3240" xr:uid="{00000000-0005-0000-0000-00002F8A0000}"/>
    <cellStyle name="Normal 11 2 5 2" xfId="22567" xr:uid="{00000000-0005-0000-0000-0000308A0000}"/>
    <cellStyle name="Normal 11 2 6" xfId="8052" xr:uid="{00000000-0005-0000-0000-0000318A0000}"/>
    <cellStyle name="Normal 11 2 7" xfId="22560" xr:uid="{00000000-0005-0000-0000-0000328A0000}"/>
    <cellStyle name="Normal 11 2 8" xfId="39334" xr:uid="{00000000-0005-0000-0000-0000338A0000}"/>
    <cellStyle name="Normal 11 2 9" xfId="3233" xr:uid="{00000000-0005-0000-0000-0000348A0000}"/>
    <cellStyle name="Normal 11 3" xfId="3241" xr:uid="{00000000-0005-0000-0000-0000358A0000}"/>
    <cellStyle name="Normal 11 3 2" xfId="3242" xr:uid="{00000000-0005-0000-0000-0000368A0000}"/>
    <cellStyle name="Normal 11 3 2 2" xfId="3243" xr:uid="{00000000-0005-0000-0000-0000378A0000}"/>
    <cellStyle name="Normal 11 3 2 2 2" xfId="19272" xr:uid="{00000000-0005-0000-0000-0000388A0000}"/>
    <cellStyle name="Normal 11 3 2 2 2 2" xfId="37223" xr:uid="{00000000-0005-0000-0000-0000398A0000}"/>
    <cellStyle name="Normal 11 3 2 2 3" xfId="11518" xr:uid="{00000000-0005-0000-0000-00003A8A0000}"/>
    <cellStyle name="Normal 11 3 2 2 3 2" xfId="30222" xr:uid="{00000000-0005-0000-0000-00003B8A0000}"/>
    <cellStyle name="Normal 11 3 2 2 4" xfId="22570" xr:uid="{00000000-0005-0000-0000-00003C8A0000}"/>
    <cellStyle name="Normal 11 3 2 3" xfId="16032" xr:uid="{00000000-0005-0000-0000-00003D8A0000}"/>
    <cellStyle name="Normal 11 3 2 3 2" xfId="33989" xr:uid="{00000000-0005-0000-0000-00003E8A0000}"/>
    <cellStyle name="Normal 11 3 2 4" xfId="8054" xr:uid="{00000000-0005-0000-0000-00003F8A0000}"/>
    <cellStyle name="Normal 11 3 2 4 2" xfId="26987" xr:uid="{00000000-0005-0000-0000-0000408A0000}"/>
    <cellStyle name="Normal 11 3 2 5" xfId="22569" xr:uid="{00000000-0005-0000-0000-0000418A0000}"/>
    <cellStyle name="Normal 11 3 3" xfId="3244" xr:uid="{00000000-0005-0000-0000-0000428A0000}"/>
    <cellStyle name="Normal 11 3 3 2" xfId="3245" xr:uid="{00000000-0005-0000-0000-0000438A0000}"/>
    <cellStyle name="Normal 11 3 3 2 2" xfId="16771" xr:uid="{00000000-0005-0000-0000-0000448A0000}"/>
    <cellStyle name="Normal 11 3 3 2 2 2" xfId="34722" xr:uid="{00000000-0005-0000-0000-0000458A0000}"/>
    <cellStyle name="Normal 11 3 3 2 3" xfId="22572" xr:uid="{00000000-0005-0000-0000-0000468A0000}"/>
    <cellStyle name="Normal 11 3 3 3" xfId="8983" xr:uid="{00000000-0005-0000-0000-0000478A0000}"/>
    <cellStyle name="Normal 11 3 3 3 2" xfId="27721" xr:uid="{00000000-0005-0000-0000-0000488A0000}"/>
    <cellStyle name="Normal 11 3 3 4" xfId="22571" xr:uid="{00000000-0005-0000-0000-0000498A0000}"/>
    <cellStyle name="Normal 11 3 4" xfId="3246" xr:uid="{00000000-0005-0000-0000-00004A8A0000}"/>
    <cellStyle name="Normal 11 3 4 2" xfId="16031" xr:uid="{00000000-0005-0000-0000-00004B8A0000}"/>
    <cellStyle name="Normal 11 3 4 2 2" xfId="33988" xr:uid="{00000000-0005-0000-0000-00004C8A0000}"/>
    <cellStyle name="Normal 11 3 4 3" xfId="22573" xr:uid="{00000000-0005-0000-0000-00004D8A0000}"/>
    <cellStyle name="Normal 11 3 5" xfId="21529" xr:uid="{00000000-0005-0000-0000-00004E8A0000}"/>
    <cellStyle name="Normal 11 3 5 2" xfId="38389" xr:uid="{00000000-0005-0000-0000-00004F8A0000}"/>
    <cellStyle name="Normal 11 3 6" xfId="8053" xr:uid="{00000000-0005-0000-0000-0000508A0000}"/>
    <cellStyle name="Normal 11 3 6 2" xfId="26986" xr:uid="{00000000-0005-0000-0000-0000518A0000}"/>
    <cellStyle name="Normal 11 3 7" xfId="22568" xr:uid="{00000000-0005-0000-0000-0000528A0000}"/>
    <cellStyle name="Normal 11 3 8" xfId="39344" xr:uid="{00000000-0005-0000-0000-0000538A0000}"/>
    <cellStyle name="Normal 11 4" xfId="3247" xr:uid="{00000000-0005-0000-0000-0000548A0000}"/>
    <cellStyle name="Normal 11 4 2" xfId="3248" xr:uid="{00000000-0005-0000-0000-0000558A0000}"/>
    <cellStyle name="Normal 11 4 2 2" xfId="22575" xr:uid="{00000000-0005-0000-0000-0000568A0000}"/>
    <cellStyle name="Normal 11 4 3" xfId="8051" xr:uid="{00000000-0005-0000-0000-0000578A0000}"/>
    <cellStyle name="Normal 11 4 4" xfId="22574" xr:uid="{00000000-0005-0000-0000-0000588A0000}"/>
    <cellStyle name="Normal 11 5" xfId="3249" xr:uid="{00000000-0005-0000-0000-0000598A0000}"/>
    <cellStyle name="Normal 11 5 2" xfId="3250" xr:uid="{00000000-0005-0000-0000-00005A8A0000}"/>
    <cellStyle name="Normal 11 5 2 2" xfId="22577" xr:uid="{00000000-0005-0000-0000-00005B8A0000}"/>
    <cellStyle name="Normal 11 5 3" xfId="20499" xr:uid="{00000000-0005-0000-0000-00005C8A0000}"/>
    <cellStyle name="Normal 11 5 3 2" xfId="38010" xr:uid="{00000000-0005-0000-0000-00005D8A0000}"/>
    <cellStyle name="Normal 11 5 4" xfId="22576" xr:uid="{00000000-0005-0000-0000-00005E8A0000}"/>
    <cellStyle name="Normal 11 6" xfId="3251" xr:uid="{00000000-0005-0000-0000-00005F8A0000}"/>
    <cellStyle name="Normal 11 6 2" xfId="3252" xr:uid="{00000000-0005-0000-0000-0000608A0000}"/>
    <cellStyle name="Normal 11 6 2 2" xfId="22579" xr:uid="{00000000-0005-0000-0000-0000618A0000}"/>
    <cellStyle name="Normal 11 6 3" xfId="22578" xr:uid="{00000000-0005-0000-0000-0000628A0000}"/>
    <cellStyle name="Normal 11 7" xfId="3253" xr:uid="{00000000-0005-0000-0000-0000638A0000}"/>
    <cellStyle name="Normal 11 7 2" xfId="22580" xr:uid="{00000000-0005-0000-0000-0000648A0000}"/>
    <cellStyle name="Normal 11 8" xfId="4459" xr:uid="{00000000-0005-0000-0000-0000658A0000}"/>
    <cellStyle name="Normal 11 9" xfId="22559" xr:uid="{00000000-0005-0000-0000-0000668A0000}"/>
    <cellStyle name="Normal 12" xfId="2520" xr:uid="{00000000-0005-0000-0000-0000678A0000}"/>
    <cellStyle name="Normal 12 2" xfId="3255" xr:uid="{00000000-0005-0000-0000-0000688A0000}"/>
    <cellStyle name="Normal 12 2 2" xfId="3256" xr:uid="{00000000-0005-0000-0000-0000698A0000}"/>
    <cellStyle name="Normal 12 2 2 2" xfId="3257" xr:uid="{00000000-0005-0000-0000-00006A8A0000}"/>
    <cellStyle name="Normal 12 2 2 2 2" xfId="22584" xr:uid="{00000000-0005-0000-0000-00006B8A0000}"/>
    <cellStyle name="Normal 12 2 2 3" xfId="2605" xr:uid="{00000000-0005-0000-0000-00006C8A0000}"/>
    <cellStyle name="Normal 12 2 2 4" xfId="22583" xr:uid="{00000000-0005-0000-0000-00006D8A0000}"/>
    <cellStyle name="Normal 12 2 3" xfId="3258" xr:uid="{00000000-0005-0000-0000-00006E8A0000}"/>
    <cellStyle name="Normal 12 2 3 2" xfId="3259" xr:uid="{00000000-0005-0000-0000-00006F8A0000}"/>
    <cellStyle name="Normal 12 2 3 2 2" xfId="22586" xr:uid="{00000000-0005-0000-0000-0000708A0000}"/>
    <cellStyle name="Normal 12 2 3 3" xfId="22585" xr:uid="{00000000-0005-0000-0000-0000718A0000}"/>
    <cellStyle name="Normal 12 2 4" xfId="3260" xr:uid="{00000000-0005-0000-0000-0000728A0000}"/>
    <cellStyle name="Normal 12 2 4 2" xfId="22587" xr:uid="{00000000-0005-0000-0000-0000738A0000}"/>
    <cellStyle name="Normal 12 2 5" xfId="8056" xr:uid="{00000000-0005-0000-0000-0000748A0000}"/>
    <cellStyle name="Normal 12 2 6" xfId="22582" xr:uid="{00000000-0005-0000-0000-0000758A0000}"/>
    <cellStyle name="Normal 12 3" xfId="3261" xr:uid="{00000000-0005-0000-0000-0000768A0000}"/>
    <cellStyle name="Normal 12 3 2" xfId="3262" xr:uid="{00000000-0005-0000-0000-0000778A0000}"/>
    <cellStyle name="Normal 12 3 2 2" xfId="18933" xr:uid="{00000000-0005-0000-0000-0000788A0000}"/>
    <cellStyle name="Normal 12 3 2 2 2" xfId="36884" xr:uid="{00000000-0005-0000-0000-0000798A0000}"/>
    <cellStyle name="Normal 12 3 2 3" xfId="11168" xr:uid="{00000000-0005-0000-0000-00007A8A0000}"/>
    <cellStyle name="Normal 12 3 2 3 2" xfId="29883" xr:uid="{00000000-0005-0000-0000-00007B8A0000}"/>
    <cellStyle name="Normal 12 3 2 4" xfId="22589" xr:uid="{00000000-0005-0000-0000-00007C8A0000}"/>
    <cellStyle name="Normal 12 3 3" xfId="16034" xr:uid="{00000000-0005-0000-0000-00007D8A0000}"/>
    <cellStyle name="Normal 12 3 3 2" xfId="33991" xr:uid="{00000000-0005-0000-0000-00007E8A0000}"/>
    <cellStyle name="Normal 12 3 4" xfId="8057" xr:uid="{00000000-0005-0000-0000-00007F8A0000}"/>
    <cellStyle name="Normal 12 3 4 2" xfId="26989" xr:uid="{00000000-0005-0000-0000-0000808A0000}"/>
    <cellStyle name="Normal 12 3 5" xfId="22588" xr:uid="{00000000-0005-0000-0000-0000818A0000}"/>
    <cellStyle name="Normal 12 4" xfId="3263" xr:uid="{00000000-0005-0000-0000-0000828A0000}"/>
    <cellStyle name="Normal 12 4 2" xfId="3264" xr:uid="{00000000-0005-0000-0000-0000838A0000}"/>
    <cellStyle name="Normal 12 4 2 2" xfId="16772" xr:uid="{00000000-0005-0000-0000-0000848A0000}"/>
    <cellStyle name="Normal 12 4 2 2 2" xfId="34723" xr:uid="{00000000-0005-0000-0000-0000858A0000}"/>
    <cellStyle name="Normal 12 4 2 3" xfId="22591" xr:uid="{00000000-0005-0000-0000-0000868A0000}"/>
    <cellStyle name="Normal 12 4 3" xfId="8984" xr:uid="{00000000-0005-0000-0000-0000878A0000}"/>
    <cellStyle name="Normal 12 4 3 2" xfId="27722" xr:uid="{00000000-0005-0000-0000-0000888A0000}"/>
    <cellStyle name="Normal 12 4 4" xfId="22590" xr:uid="{00000000-0005-0000-0000-0000898A0000}"/>
    <cellStyle name="Normal 12 5" xfId="3265" xr:uid="{00000000-0005-0000-0000-00008A8A0000}"/>
    <cellStyle name="Normal 12 5 2" xfId="3266" xr:uid="{00000000-0005-0000-0000-00008B8A0000}"/>
    <cellStyle name="Normal 12 5 2 2" xfId="22593" xr:uid="{00000000-0005-0000-0000-00008C8A0000}"/>
    <cellStyle name="Normal 12 5 3" xfId="16033" xr:uid="{00000000-0005-0000-0000-00008D8A0000}"/>
    <cellStyle name="Normal 12 5 3 2" xfId="33990" xr:uid="{00000000-0005-0000-0000-00008E8A0000}"/>
    <cellStyle name="Normal 12 5 4" xfId="22592" xr:uid="{00000000-0005-0000-0000-00008F8A0000}"/>
    <cellStyle name="Normal 12 6" xfId="3267" xr:uid="{00000000-0005-0000-0000-0000908A0000}"/>
    <cellStyle name="Normal 12 6 2" xfId="22594" xr:uid="{00000000-0005-0000-0000-0000918A0000}"/>
    <cellStyle name="Normal 12 7" xfId="8055" xr:uid="{00000000-0005-0000-0000-0000928A0000}"/>
    <cellStyle name="Normal 12 7 2" xfId="26988" xr:uid="{00000000-0005-0000-0000-0000938A0000}"/>
    <cellStyle name="Normal 12 8" xfId="22581" xr:uid="{00000000-0005-0000-0000-0000948A0000}"/>
    <cellStyle name="Normal 12 9" xfId="3254" xr:uid="{00000000-0005-0000-0000-0000958A0000}"/>
    <cellStyle name="Normal 13" xfId="2560" xr:uid="{00000000-0005-0000-0000-0000968A0000}"/>
    <cellStyle name="Normal 13 10" xfId="3268" xr:uid="{00000000-0005-0000-0000-0000978A0000}"/>
    <cellStyle name="Normal 13 2" xfId="3269" xr:uid="{00000000-0005-0000-0000-0000988A0000}"/>
    <cellStyle name="Normal 13 2 2" xfId="3270" xr:uid="{00000000-0005-0000-0000-0000998A0000}"/>
    <cellStyle name="Normal 13 2 2 2" xfId="3271" xr:uid="{00000000-0005-0000-0000-00009A8A0000}"/>
    <cellStyle name="Normal 13 2 2 2 2" xfId="18868" xr:uid="{00000000-0005-0000-0000-00009B8A0000}"/>
    <cellStyle name="Normal 13 2 2 2 2 2" xfId="36819" xr:uid="{00000000-0005-0000-0000-00009C8A0000}"/>
    <cellStyle name="Normal 13 2 2 2 3" xfId="22598" xr:uid="{00000000-0005-0000-0000-00009D8A0000}"/>
    <cellStyle name="Normal 13 2 2 3" xfId="11096" xr:uid="{00000000-0005-0000-0000-00009E8A0000}"/>
    <cellStyle name="Normal 13 2 2 3 2" xfId="29818" xr:uid="{00000000-0005-0000-0000-00009F8A0000}"/>
    <cellStyle name="Normal 13 2 2 4" xfId="22597" xr:uid="{00000000-0005-0000-0000-0000A08A0000}"/>
    <cellStyle name="Normal 13 2 3" xfId="3272" xr:uid="{00000000-0005-0000-0000-0000A18A0000}"/>
    <cellStyle name="Normal 13 2 3 2" xfId="3273" xr:uid="{00000000-0005-0000-0000-0000A28A0000}"/>
    <cellStyle name="Normal 13 2 3 2 2" xfId="22600" xr:uid="{00000000-0005-0000-0000-0000A38A0000}"/>
    <cellStyle name="Normal 13 2 3 3" xfId="16036" xr:uid="{00000000-0005-0000-0000-0000A48A0000}"/>
    <cellStyle name="Normal 13 2 3 3 2" xfId="33993" xr:uid="{00000000-0005-0000-0000-0000A58A0000}"/>
    <cellStyle name="Normal 13 2 3 4" xfId="22599" xr:uid="{00000000-0005-0000-0000-0000A68A0000}"/>
    <cellStyle name="Normal 13 2 4" xfId="3274" xr:uid="{00000000-0005-0000-0000-0000A78A0000}"/>
    <cellStyle name="Normal 13 2 4 2" xfId="22601" xr:uid="{00000000-0005-0000-0000-0000A88A0000}"/>
    <cellStyle name="Normal 13 2 5" xfId="8059" xr:uid="{00000000-0005-0000-0000-0000A98A0000}"/>
    <cellStyle name="Normal 13 2 5 2" xfId="26991" xr:uid="{00000000-0005-0000-0000-0000AA8A0000}"/>
    <cellStyle name="Normal 13 2 6" xfId="22596" xr:uid="{00000000-0005-0000-0000-0000AB8A0000}"/>
    <cellStyle name="Normal 13 3" xfId="3275" xr:uid="{00000000-0005-0000-0000-0000AC8A0000}"/>
    <cellStyle name="Normal 13 3 2" xfId="3276" xr:uid="{00000000-0005-0000-0000-0000AD8A0000}"/>
    <cellStyle name="Normal 13 3 2 2" xfId="18154" xr:uid="{00000000-0005-0000-0000-0000AE8A0000}"/>
    <cellStyle name="Normal 13 3 2 2 2" xfId="36105" xr:uid="{00000000-0005-0000-0000-0000AF8A0000}"/>
    <cellStyle name="Normal 13 3 2 3" xfId="10373" xr:uid="{00000000-0005-0000-0000-0000B08A0000}"/>
    <cellStyle name="Normal 13 3 2 3 2" xfId="29104" xr:uid="{00000000-0005-0000-0000-0000B18A0000}"/>
    <cellStyle name="Normal 13 3 2 4" xfId="22603" xr:uid="{00000000-0005-0000-0000-0000B28A0000}"/>
    <cellStyle name="Normal 13 3 3" xfId="16037" xr:uid="{00000000-0005-0000-0000-0000B38A0000}"/>
    <cellStyle name="Normal 13 3 3 2" xfId="33994" xr:uid="{00000000-0005-0000-0000-0000B48A0000}"/>
    <cellStyle name="Normal 13 3 4" xfId="8060" xr:uid="{00000000-0005-0000-0000-0000B58A0000}"/>
    <cellStyle name="Normal 13 3 4 2" xfId="26992" xr:uid="{00000000-0005-0000-0000-0000B68A0000}"/>
    <cellStyle name="Normal 13 3 5" xfId="22602" xr:uid="{00000000-0005-0000-0000-0000B78A0000}"/>
    <cellStyle name="Normal 13 4" xfId="3277" xr:uid="{00000000-0005-0000-0000-0000B88A0000}"/>
    <cellStyle name="Normal 13 4 2" xfId="3278" xr:uid="{00000000-0005-0000-0000-0000B98A0000}"/>
    <cellStyle name="Normal 13 4 2 2" xfId="16773" xr:uid="{00000000-0005-0000-0000-0000BA8A0000}"/>
    <cellStyle name="Normal 13 4 2 2 2" xfId="34724" xr:uid="{00000000-0005-0000-0000-0000BB8A0000}"/>
    <cellStyle name="Normal 13 4 2 3" xfId="22605" xr:uid="{00000000-0005-0000-0000-0000BC8A0000}"/>
    <cellStyle name="Normal 13 4 3" xfId="8985" xr:uid="{00000000-0005-0000-0000-0000BD8A0000}"/>
    <cellStyle name="Normal 13 4 3 2" xfId="27723" xr:uid="{00000000-0005-0000-0000-0000BE8A0000}"/>
    <cellStyle name="Normal 13 4 4" xfId="22604" xr:uid="{00000000-0005-0000-0000-0000BF8A0000}"/>
    <cellStyle name="Normal 13 5" xfId="3279" xr:uid="{00000000-0005-0000-0000-0000C08A0000}"/>
    <cellStyle name="Normal 13 5 2" xfId="3280" xr:uid="{00000000-0005-0000-0000-0000C18A0000}"/>
    <cellStyle name="Normal 13 5 2 2" xfId="22607" xr:uid="{00000000-0005-0000-0000-0000C28A0000}"/>
    <cellStyle name="Normal 13 5 3" xfId="16035" xr:uid="{00000000-0005-0000-0000-0000C38A0000}"/>
    <cellStyle name="Normal 13 5 3 2" xfId="33992" xr:uid="{00000000-0005-0000-0000-0000C48A0000}"/>
    <cellStyle name="Normal 13 5 4" xfId="22606" xr:uid="{00000000-0005-0000-0000-0000C58A0000}"/>
    <cellStyle name="Normal 13 6" xfId="3281" xr:uid="{00000000-0005-0000-0000-0000C68A0000}"/>
    <cellStyle name="Normal 13 6 2" xfId="21550" xr:uid="{00000000-0005-0000-0000-0000C78A0000}"/>
    <cellStyle name="Normal 13 6 2 2" xfId="38401" xr:uid="{00000000-0005-0000-0000-0000C88A0000}"/>
    <cellStyle name="Normal 13 6 3" xfId="22608" xr:uid="{00000000-0005-0000-0000-0000C98A0000}"/>
    <cellStyle name="Normal 13 7" xfId="8058" xr:uid="{00000000-0005-0000-0000-0000CA8A0000}"/>
    <cellStyle name="Normal 13 7 2" xfId="26990" xr:uid="{00000000-0005-0000-0000-0000CB8A0000}"/>
    <cellStyle name="Normal 13 8" xfId="22595" xr:uid="{00000000-0005-0000-0000-0000CC8A0000}"/>
    <cellStyle name="Normal 13 9" xfId="39356" xr:uid="{00000000-0005-0000-0000-0000CD8A0000}"/>
    <cellStyle name="Normal 14" xfId="3282" xr:uid="{00000000-0005-0000-0000-0000CE8A0000}"/>
    <cellStyle name="Normal 14 2" xfId="8062" xr:uid="{00000000-0005-0000-0000-0000CF8A0000}"/>
    <cellStyle name="Normal 14 2 2" xfId="8063" xr:uid="{00000000-0005-0000-0000-0000D08A0000}"/>
    <cellStyle name="Normal 14 2 2 2" xfId="11097" xr:uid="{00000000-0005-0000-0000-0000D18A0000}"/>
    <cellStyle name="Normal 14 2 2 2 2" xfId="18869" xr:uid="{00000000-0005-0000-0000-0000D28A0000}"/>
    <cellStyle name="Normal 14 2 2 2 2 2" xfId="36820" xr:uid="{00000000-0005-0000-0000-0000D38A0000}"/>
    <cellStyle name="Normal 14 2 2 2 3" xfId="29819" xr:uid="{00000000-0005-0000-0000-0000D48A0000}"/>
    <cellStyle name="Normal 14 2 2 3" xfId="16039" xr:uid="{00000000-0005-0000-0000-0000D58A0000}"/>
    <cellStyle name="Normal 14 2 2 3 2" xfId="33996" xr:uid="{00000000-0005-0000-0000-0000D68A0000}"/>
    <cellStyle name="Normal 14 2 2 4" xfId="26994" xr:uid="{00000000-0005-0000-0000-0000D78A0000}"/>
    <cellStyle name="Normal 14 2 3" xfId="9588" xr:uid="{00000000-0005-0000-0000-0000D88A0000}"/>
    <cellStyle name="Normal 14 2 3 2" xfId="17373" xr:uid="{00000000-0005-0000-0000-0000D98A0000}"/>
    <cellStyle name="Normal 14 2 3 2 2" xfId="35324" xr:uid="{00000000-0005-0000-0000-0000DA8A0000}"/>
    <cellStyle name="Normal 14 2 3 3" xfId="28323" xr:uid="{00000000-0005-0000-0000-0000DB8A0000}"/>
    <cellStyle name="Normal 14 2 4" xfId="16038" xr:uid="{00000000-0005-0000-0000-0000DC8A0000}"/>
    <cellStyle name="Normal 14 2 4 2" xfId="33995" xr:uid="{00000000-0005-0000-0000-0000DD8A0000}"/>
    <cellStyle name="Normal 14 2 5" xfId="26993" xr:uid="{00000000-0005-0000-0000-0000DE8A0000}"/>
    <cellStyle name="Normal 14 3" xfId="8064" xr:uid="{00000000-0005-0000-0000-0000DF8A0000}"/>
    <cellStyle name="Normal 14 3 2" xfId="10374" xr:uid="{00000000-0005-0000-0000-0000E08A0000}"/>
    <cellStyle name="Normal 14 3 2 2" xfId="18155" xr:uid="{00000000-0005-0000-0000-0000E18A0000}"/>
    <cellStyle name="Normal 14 3 2 2 2" xfId="36106" xr:uid="{00000000-0005-0000-0000-0000E28A0000}"/>
    <cellStyle name="Normal 14 3 2 3" xfId="29105" xr:uid="{00000000-0005-0000-0000-0000E38A0000}"/>
    <cellStyle name="Normal 14 3 3" xfId="16040" xr:uid="{00000000-0005-0000-0000-0000E48A0000}"/>
    <cellStyle name="Normal 14 3 3 2" xfId="33997" xr:uid="{00000000-0005-0000-0000-0000E58A0000}"/>
    <cellStyle name="Normal 14 3 4" xfId="26995" xr:uid="{00000000-0005-0000-0000-0000E68A0000}"/>
    <cellStyle name="Normal 14 4" xfId="8061" xr:uid="{00000000-0005-0000-0000-0000E78A0000}"/>
    <cellStyle name="Normal 15" xfId="3283" xr:uid="{00000000-0005-0000-0000-0000E88A0000}"/>
    <cellStyle name="Normal 15 2" xfId="3284" xr:uid="{00000000-0005-0000-0000-0000E98A0000}"/>
    <cellStyle name="Normal 15 2 2" xfId="3285" xr:uid="{00000000-0005-0000-0000-0000EA8A0000}"/>
    <cellStyle name="Normal 15 2 2 2" xfId="3286" xr:uid="{00000000-0005-0000-0000-0000EB8A0000}"/>
    <cellStyle name="Normal 15 2 2 2 2" xfId="3287" xr:uid="{00000000-0005-0000-0000-0000EC8A0000}"/>
    <cellStyle name="Normal 15 2 2 2 2 2" xfId="22612" xr:uid="{00000000-0005-0000-0000-0000ED8A0000}"/>
    <cellStyle name="Normal 15 2 2 2 3" xfId="11098" xr:uid="{00000000-0005-0000-0000-0000EE8A0000}"/>
    <cellStyle name="Normal 15 2 2 2 4" xfId="22611" xr:uid="{00000000-0005-0000-0000-0000EF8A0000}"/>
    <cellStyle name="Normal 15 2 2 3" xfId="3288" xr:uid="{00000000-0005-0000-0000-0000F08A0000}"/>
    <cellStyle name="Normal 15 2 2 3 2" xfId="3289" xr:uid="{00000000-0005-0000-0000-0000F18A0000}"/>
    <cellStyle name="Normal 15 2 2 3 2 2" xfId="22614" xr:uid="{00000000-0005-0000-0000-0000F28A0000}"/>
    <cellStyle name="Normal 15 2 2 3 3" xfId="22613" xr:uid="{00000000-0005-0000-0000-0000F38A0000}"/>
    <cellStyle name="Normal 15 2 2 4" xfId="3290" xr:uid="{00000000-0005-0000-0000-0000F48A0000}"/>
    <cellStyle name="Normal 15 2 2 4 2" xfId="3291" xr:uid="{00000000-0005-0000-0000-0000F58A0000}"/>
    <cellStyle name="Normal 15 2 2 4 2 2" xfId="22616" xr:uid="{00000000-0005-0000-0000-0000F68A0000}"/>
    <cellStyle name="Normal 15 2 2 4 3" xfId="22615" xr:uid="{00000000-0005-0000-0000-0000F78A0000}"/>
    <cellStyle name="Normal 15 2 2 5" xfId="3292" xr:uid="{00000000-0005-0000-0000-0000F88A0000}"/>
    <cellStyle name="Normal 15 2 2 5 2" xfId="22617" xr:uid="{00000000-0005-0000-0000-0000F98A0000}"/>
    <cellStyle name="Normal 15 2 2 6" xfId="8065" xr:uid="{00000000-0005-0000-0000-0000FA8A0000}"/>
    <cellStyle name="Normal 15 2 2 7" xfId="22610" xr:uid="{00000000-0005-0000-0000-0000FB8A0000}"/>
    <cellStyle name="Normal 15 2 3" xfId="3293" xr:uid="{00000000-0005-0000-0000-0000FC8A0000}"/>
    <cellStyle name="Normal 15 2 3 2" xfId="3294" xr:uid="{00000000-0005-0000-0000-0000FD8A0000}"/>
    <cellStyle name="Normal 15 2 3 2 2" xfId="3295" xr:uid="{00000000-0005-0000-0000-0000FE8A0000}"/>
    <cellStyle name="Normal 15 2 3 2 2 2" xfId="22620" xr:uid="{00000000-0005-0000-0000-0000FF8A0000}"/>
    <cellStyle name="Normal 15 2 3 2 3" xfId="22619" xr:uid="{00000000-0005-0000-0000-0000008B0000}"/>
    <cellStyle name="Normal 15 2 3 3" xfId="3296" xr:uid="{00000000-0005-0000-0000-0000018B0000}"/>
    <cellStyle name="Normal 15 2 3 3 2" xfId="3297" xr:uid="{00000000-0005-0000-0000-0000028B0000}"/>
    <cellStyle name="Normal 15 2 3 3 2 2" xfId="22622" xr:uid="{00000000-0005-0000-0000-0000038B0000}"/>
    <cellStyle name="Normal 15 2 3 3 3" xfId="22621" xr:uid="{00000000-0005-0000-0000-0000048B0000}"/>
    <cellStyle name="Normal 15 2 3 4" xfId="3298" xr:uid="{00000000-0005-0000-0000-0000058B0000}"/>
    <cellStyle name="Normal 15 2 3 4 2" xfId="3299" xr:uid="{00000000-0005-0000-0000-0000068B0000}"/>
    <cellStyle name="Normal 15 2 3 4 2 2" xfId="22624" xr:uid="{00000000-0005-0000-0000-0000078B0000}"/>
    <cellStyle name="Normal 15 2 3 4 3" xfId="22623" xr:uid="{00000000-0005-0000-0000-0000088B0000}"/>
    <cellStyle name="Normal 15 2 3 5" xfId="3300" xr:uid="{00000000-0005-0000-0000-0000098B0000}"/>
    <cellStyle name="Normal 15 2 3 5 2" xfId="22625" xr:uid="{00000000-0005-0000-0000-00000A8B0000}"/>
    <cellStyle name="Normal 15 2 3 6" xfId="11762" xr:uid="{00000000-0005-0000-0000-00000B8B0000}"/>
    <cellStyle name="Normal 15 2 3 7" xfId="22618" xr:uid="{00000000-0005-0000-0000-00000C8B0000}"/>
    <cellStyle name="Normal 15 3" xfId="3301" xr:uid="{00000000-0005-0000-0000-00000D8B0000}"/>
    <cellStyle name="Normal 15 3 2" xfId="8067" xr:uid="{00000000-0005-0000-0000-00000E8B0000}"/>
    <cellStyle name="Normal 15 3 3" xfId="10375" xr:uid="{00000000-0005-0000-0000-00000F8B0000}"/>
    <cellStyle name="Normal 15 3 4" xfId="8066" xr:uid="{00000000-0005-0000-0000-0000108B0000}"/>
    <cellStyle name="Normal 15 4" xfId="3302" xr:uid="{00000000-0005-0000-0000-0000118B0000}"/>
    <cellStyle name="Normal 15 4 2" xfId="3303" xr:uid="{00000000-0005-0000-0000-0000128B0000}"/>
    <cellStyle name="Normal 15 4 2 2" xfId="22627" xr:uid="{00000000-0005-0000-0000-0000138B0000}"/>
    <cellStyle name="Normal 15 4 3" xfId="11761" xr:uid="{00000000-0005-0000-0000-0000148B0000}"/>
    <cellStyle name="Normal 15 4 4" xfId="22626" xr:uid="{00000000-0005-0000-0000-0000158B0000}"/>
    <cellStyle name="Normal 15 5" xfId="3304" xr:uid="{00000000-0005-0000-0000-0000168B0000}"/>
    <cellStyle name="Normal 15 5 2" xfId="3305" xr:uid="{00000000-0005-0000-0000-0000178B0000}"/>
    <cellStyle name="Normal 15 5 2 2" xfId="22629" xr:uid="{00000000-0005-0000-0000-0000188B0000}"/>
    <cellStyle name="Normal 15 5 3" xfId="22628" xr:uid="{00000000-0005-0000-0000-0000198B0000}"/>
    <cellStyle name="Normal 15 6" xfId="3306" xr:uid="{00000000-0005-0000-0000-00001A8B0000}"/>
    <cellStyle name="Normal 15 6 2" xfId="22630" xr:uid="{00000000-0005-0000-0000-00001B8B0000}"/>
    <cellStyle name="Normal 15 7" xfId="22609" xr:uid="{00000000-0005-0000-0000-00001C8B0000}"/>
    <cellStyle name="Normal 15_Trends fuels" xfId="3307" xr:uid="{00000000-0005-0000-0000-00001D8B0000}"/>
    <cellStyle name="Normal 16" xfId="3308" xr:uid="{00000000-0005-0000-0000-00001E8B0000}"/>
    <cellStyle name="Normal 16 2" xfId="3309" xr:uid="{00000000-0005-0000-0000-00001F8B0000}"/>
    <cellStyle name="Normal 16 2 2" xfId="3310" xr:uid="{00000000-0005-0000-0000-0000208B0000}"/>
    <cellStyle name="Normal 16 2 2 2" xfId="22633" xr:uid="{00000000-0005-0000-0000-0000218B0000}"/>
    <cellStyle name="Normal 16 2 3" xfId="8069" xr:uid="{00000000-0005-0000-0000-0000228B0000}"/>
    <cellStyle name="Normal 16 2 4" xfId="22632" xr:uid="{00000000-0005-0000-0000-0000238B0000}"/>
    <cellStyle name="Normal 16 3" xfId="3311" xr:uid="{00000000-0005-0000-0000-0000248B0000}"/>
    <cellStyle name="Normal 16 3 2" xfId="3312" xr:uid="{00000000-0005-0000-0000-0000258B0000}"/>
    <cellStyle name="Normal 16 3 2 2" xfId="22635" xr:uid="{00000000-0005-0000-0000-0000268B0000}"/>
    <cellStyle name="Normal 16 3 3" xfId="11763" xr:uid="{00000000-0005-0000-0000-0000278B0000}"/>
    <cellStyle name="Normal 16 3 4" xfId="22634" xr:uid="{00000000-0005-0000-0000-0000288B0000}"/>
    <cellStyle name="Normal 16 4" xfId="3313" xr:uid="{00000000-0005-0000-0000-0000298B0000}"/>
    <cellStyle name="Normal 16 4 2" xfId="3314" xr:uid="{00000000-0005-0000-0000-00002A8B0000}"/>
    <cellStyle name="Normal 16 4 2 2" xfId="22637" xr:uid="{00000000-0005-0000-0000-00002B8B0000}"/>
    <cellStyle name="Normal 16 4 3" xfId="22636" xr:uid="{00000000-0005-0000-0000-00002C8B0000}"/>
    <cellStyle name="Normal 16 5" xfId="3315" xr:uid="{00000000-0005-0000-0000-00002D8B0000}"/>
    <cellStyle name="Normal 16 5 2" xfId="22638" xr:uid="{00000000-0005-0000-0000-00002E8B0000}"/>
    <cellStyle name="Normal 16 6" xfId="8068" xr:uid="{00000000-0005-0000-0000-00002F8B0000}"/>
    <cellStyle name="Normal 16 7" xfId="22631" xr:uid="{00000000-0005-0000-0000-0000308B0000}"/>
    <cellStyle name="Normal 17" xfId="3316" xr:uid="{00000000-0005-0000-0000-0000318B0000}"/>
    <cellStyle name="Normal 17 2" xfId="3317" xr:uid="{00000000-0005-0000-0000-0000328B0000}"/>
    <cellStyle name="Normal 17 2 2" xfId="3318" xr:uid="{00000000-0005-0000-0000-0000338B0000}"/>
    <cellStyle name="Normal 17 2 2 2" xfId="18156" xr:uid="{00000000-0005-0000-0000-0000348B0000}"/>
    <cellStyle name="Normal 17 2 2 2 2" xfId="36107" xr:uid="{00000000-0005-0000-0000-0000358B0000}"/>
    <cellStyle name="Normal 17 2 2 3" xfId="10384" xr:uid="{00000000-0005-0000-0000-0000368B0000}"/>
    <cellStyle name="Normal 17 2 2 3 2" xfId="29106" xr:uid="{00000000-0005-0000-0000-0000378B0000}"/>
    <cellStyle name="Normal 17 2 2 4" xfId="22641" xr:uid="{00000000-0005-0000-0000-0000388B0000}"/>
    <cellStyle name="Normal 17 2 3" xfId="16041" xr:uid="{00000000-0005-0000-0000-0000398B0000}"/>
    <cellStyle name="Normal 17 2 3 2" xfId="33998" xr:uid="{00000000-0005-0000-0000-00003A8B0000}"/>
    <cellStyle name="Normal 17 2 4" xfId="8071" xr:uid="{00000000-0005-0000-0000-00003B8B0000}"/>
    <cellStyle name="Normal 17 2 4 2" xfId="26996" xr:uid="{00000000-0005-0000-0000-00003C8B0000}"/>
    <cellStyle name="Normal 17 2 5" xfId="22640" xr:uid="{00000000-0005-0000-0000-00003D8B0000}"/>
    <cellStyle name="Normal 17 3" xfId="3319" xr:uid="{00000000-0005-0000-0000-00003E8B0000}"/>
    <cellStyle name="Normal 17 3 2" xfId="3320" xr:uid="{00000000-0005-0000-0000-00003F8B0000}"/>
    <cellStyle name="Normal 17 3 2 2" xfId="22643" xr:uid="{00000000-0005-0000-0000-0000408B0000}"/>
    <cellStyle name="Normal 17 3 3" xfId="11764" xr:uid="{00000000-0005-0000-0000-0000418B0000}"/>
    <cellStyle name="Normal 17 3 4" xfId="22642" xr:uid="{00000000-0005-0000-0000-0000428B0000}"/>
    <cellStyle name="Normal 17 4" xfId="3321" xr:uid="{00000000-0005-0000-0000-0000438B0000}"/>
    <cellStyle name="Normal 17 4 2" xfId="3322" xr:uid="{00000000-0005-0000-0000-0000448B0000}"/>
    <cellStyle name="Normal 17 4 2 2" xfId="22645" xr:uid="{00000000-0005-0000-0000-0000458B0000}"/>
    <cellStyle name="Normal 17 4 3" xfId="22644" xr:uid="{00000000-0005-0000-0000-0000468B0000}"/>
    <cellStyle name="Normal 17 5" xfId="3323" xr:uid="{00000000-0005-0000-0000-0000478B0000}"/>
    <cellStyle name="Normal 17 5 2" xfId="22646" xr:uid="{00000000-0005-0000-0000-0000488B0000}"/>
    <cellStyle name="Normal 17 6" xfId="8070" xr:uid="{00000000-0005-0000-0000-0000498B0000}"/>
    <cellStyle name="Normal 17 7" xfId="22639" xr:uid="{00000000-0005-0000-0000-00004A8B0000}"/>
    <cellStyle name="Normal 18" xfId="3324" xr:uid="{00000000-0005-0000-0000-00004B8B0000}"/>
    <cellStyle name="Normal 18 2" xfId="3325" xr:uid="{00000000-0005-0000-0000-00004C8B0000}"/>
    <cellStyle name="Normal 18 2 2" xfId="3326" xr:uid="{00000000-0005-0000-0000-00004D8B0000}"/>
    <cellStyle name="Normal 18 2 2 2" xfId="22649" xr:uid="{00000000-0005-0000-0000-00004E8B0000}"/>
    <cellStyle name="Normal 18 2 3" xfId="11765" xr:uid="{00000000-0005-0000-0000-00004F8B0000}"/>
    <cellStyle name="Normal 18 2 4" xfId="22648" xr:uid="{00000000-0005-0000-0000-0000508B0000}"/>
    <cellStyle name="Normal 18 3" xfId="3327" xr:uid="{00000000-0005-0000-0000-0000518B0000}"/>
    <cellStyle name="Normal 18 3 2" xfId="3328" xr:uid="{00000000-0005-0000-0000-0000528B0000}"/>
    <cellStyle name="Normal 18 3 2 2" xfId="22651" xr:uid="{00000000-0005-0000-0000-0000538B0000}"/>
    <cellStyle name="Normal 18 3 3" xfId="22650" xr:uid="{00000000-0005-0000-0000-0000548B0000}"/>
    <cellStyle name="Normal 18 4" xfId="3329" xr:uid="{00000000-0005-0000-0000-0000558B0000}"/>
    <cellStyle name="Normal 18 4 2" xfId="3330" xr:uid="{00000000-0005-0000-0000-0000568B0000}"/>
    <cellStyle name="Normal 18 4 2 2" xfId="22653" xr:uid="{00000000-0005-0000-0000-0000578B0000}"/>
    <cellStyle name="Normal 18 4 3" xfId="22652" xr:uid="{00000000-0005-0000-0000-0000588B0000}"/>
    <cellStyle name="Normal 18 5" xfId="3331" xr:uid="{00000000-0005-0000-0000-0000598B0000}"/>
    <cellStyle name="Normal 18 5 2" xfId="22654" xr:uid="{00000000-0005-0000-0000-00005A8B0000}"/>
    <cellStyle name="Normal 18 6" xfId="8072" xr:uid="{00000000-0005-0000-0000-00005B8B0000}"/>
    <cellStyle name="Normal 18 7" xfId="22647" xr:uid="{00000000-0005-0000-0000-00005C8B0000}"/>
    <cellStyle name="Normal 19" xfId="3332" xr:uid="{00000000-0005-0000-0000-00005D8B0000}"/>
    <cellStyle name="Normal 19 2" xfId="3333" xr:uid="{00000000-0005-0000-0000-00005E8B0000}"/>
    <cellStyle name="Normal 19 2 2" xfId="3334" xr:uid="{00000000-0005-0000-0000-00005F8B0000}"/>
    <cellStyle name="Normal 19 2 2 2" xfId="22656" xr:uid="{00000000-0005-0000-0000-0000608B0000}"/>
    <cellStyle name="Normal 19 2 3" xfId="8074" xr:uid="{00000000-0005-0000-0000-0000618B0000}"/>
    <cellStyle name="Normal 19 2 4" xfId="22655" xr:uid="{00000000-0005-0000-0000-0000628B0000}"/>
    <cellStyle name="Normal 19 3" xfId="9589" xr:uid="{00000000-0005-0000-0000-0000638B0000}"/>
    <cellStyle name="Normal 19 4" xfId="8073" xr:uid="{00000000-0005-0000-0000-0000648B0000}"/>
    <cellStyle name="Normal 2" xfId="1" xr:uid="{00000000-0005-0000-0000-0000658B0000}"/>
    <cellStyle name="Normal 2 10" xfId="3335" xr:uid="{00000000-0005-0000-0000-0000668B0000}"/>
    <cellStyle name="Normal 2 11" xfId="3336" xr:uid="{00000000-0005-0000-0000-0000678B0000}"/>
    <cellStyle name="Normal 2 11 2" xfId="3337" xr:uid="{00000000-0005-0000-0000-0000688B0000}"/>
    <cellStyle name="Normal 2 11 2 2" xfId="3338" xr:uid="{00000000-0005-0000-0000-0000698B0000}"/>
    <cellStyle name="Normal 2 11 2 2 2" xfId="22659" xr:uid="{00000000-0005-0000-0000-00006A8B0000}"/>
    <cellStyle name="Normal 2 11 2 3" xfId="22658" xr:uid="{00000000-0005-0000-0000-00006B8B0000}"/>
    <cellStyle name="Normal 2 11 3" xfId="3339" xr:uid="{00000000-0005-0000-0000-00006C8B0000}"/>
    <cellStyle name="Normal 2 11 3 2" xfId="22660" xr:uid="{00000000-0005-0000-0000-00006D8B0000}"/>
    <cellStyle name="Normal 2 11 4" xfId="22657" xr:uid="{00000000-0005-0000-0000-00006E8B0000}"/>
    <cellStyle name="Normal 2 12" xfId="3340" xr:uid="{00000000-0005-0000-0000-00006F8B0000}"/>
    <cellStyle name="Normal 2 12 2" xfId="3341" xr:uid="{00000000-0005-0000-0000-0000708B0000}"/>
    <cellStyle name="Normal 2 12 2 2" xfId="22662" xr:uid="{00000000-0005-0000-0000-0000718B0000}"/>
    <cellStyle name="Normal 2 12 3" xfId="22661" xr:uid="{00000000-0005-0000-0000-0000728B0000}"/>
    <cellStyle name="Normal 2 13" xfId="3342" xr:uid="{00000000-0005-0000-0000-0000738B0000}"/>
    <cellStyle name="Normal 2 13 2" xfId="3343" xr:uid="{00000000-0005-0000-0000-0000748B0000}"/>
    <cellStyle name="Normal 2 13 2 2" xfId="22664" xr:uid="{00000000-0005-0000-0000-0000758B0000}"/>
    <cellStyle name="Normal 2 13 3" xfId="22663" xr:uid="{00000000-0005-0000-0000-0000768B0000}"/>
    <cellStyle name="Normal 2 14" xfId="3344" xr:uid="{00000000-0005-0000-0000-0000778B0000}"/>
    <cellStyle name="Normal 2 14 2" xfId="3345" xr:uid="{00000000-0005-0000-0000-0000788B0000}"/>
    <cellStyle name="Normal 2 14 2 2" xfId="22666" xr:uid="{00000000-0005-0000-0000-0000798B0000}"/>
    <cellStyle name="Normal 2 14 3" xfId="22665" xr:uid="{00000000-0005-0000-0000-00007A8B0000}"/>
    <cellStyle name="Normal 2 2" xfId="741" xr:uid="{00000000-0005-0000-0000-00007B8B0000}"/>
    <cellStyle name="Normal 2 2 2" xfId="1641" xr:uid="{00000000-0005-0000-0000-00007C8B0000}"/>
    <cellStyle name="Normal 2 2 2 2" xfId="2491" xr:uid="{00000000-0005-0000-0000-00007D8B0000}"/>
    <cellStyle name="Normal 2 2 2 2 2" xfId="3346" xr:uid="{00000000-0005-0000-0000-00007E8B0000}"/>
    <cellStyle name="Normal 2 2 2 2 2 2" xfId="3347" xr:uid="{00000000-0005-0000-0000-00007F8B0000}"/>
    <cellStyle name="Normal 2 2 2 2 2 2 2" xfId="22670" xr:uid="{00000000-0005-0000-0000-0000808B0000}"/>
    <cellStyle name="Normal 2 2 2 2 2 3" xfId="11768" xr:uid="{00000000-0005-0000-0000-0000818B0000}"/>
    <cellStyle name="Normal 2 2 2 2 2 4" xfId="22669" xr:uid="{00000000-0005-0000-0000-0000828B0000}"/>
    <cellStyle name="Normal 2 2 2 2 3" xfId="3348" xr:uid="{00000000-0005-0000-0000-0000838B0000}"/>
    <cellStyle name="Normal 2 2 2 2 3 2" xfId="20148" xr:uid="{00000000-0005-0000-0000-0000848B0000}"/>
    <cellStyle name="Normal 2 2 2 2 3 3" xfId="22671" xr:uid="{00000000-0005-0000-0000-0000858B0000}"/>
    <cellStyle name="Normal 2 2 2 2 4" xfId="8078" xr:uid="{00000000-0005-0000-0000-0000868B0000}"/>
    <cellStyle name="Normal 2 2 2 2 5" xfId="22668" xr:uid="{00000000-0005-0000-0000-0000878B0000}"/>
    <cellStyle name="Normal 2 2 2 3" xfId="2503" xr:uid="{00000000-0005-0000-0000-0000888B0000}"/>
    <cellStyle name="Normal 2 2 2 3 2" xfId="3349" xr:uid="{00000000-0005-0000-0000-0000898B0000}"/>
    <cellStyle name="Normal 2 2 2 3 2 2" xfId="3350" xr:uid="{00000000-0005-0000-0000-00008A8B0000}"/>
    <cellStyle name="Normal 2 2 2 3 2 2 2" xfId="11770" xr:uid="{00000000-0005-0000-0000-00008B8B0000}"/>
    <cellStyle name="Normal 2 2 2 3 2 2 3" xfId="22674" xr:uid="{00000000-0005-0000-0000-00008C8B0000}"/>
    <cellStyle name="Normal 2 2 2 3 2 3" xfId="8080" xr:uid="{00000000-0005-0000-0000-00008D8B0000}"/>
    <cellStyle name="Normal 2 2 2 3 2 4" xfId="22673" xr:uid="{00000000-0005-0000-0000-00008E8B0000}"/>
    <cellStyle name="Normal 2 2 2 3 3" xfId="3351" xr:uid="{00000000-0005-0000-0000-00008F8B0000}"/>
    <cellStyle name="Normal 2 2 2 3 3 2" xfId="11769" xr:uid="{00000000-0005-0000-0000-0000908B0000}"/>
    <cellStyle name="Normal 2 2 2 3 3 3" xfId="22675" xr:uid="{00000000-0005-0000-0000-0000918B0000}"/>
    <cellStyle name="Normal 2 2 2 3 4" xfId="8079" xr:uid="{00000000-0005-0000-0000-0000928B0000}"/>
    <cellStyle name="Normal 2 2 2 3 5" xfId="22672" xr:uid="{00000000-0005-0000-0000-0000938B0000}"/>
    <cellStyle name="Normal 2 2 2 4" xfId="3352" xr:uid="{00000000-0005-0000-0000-0000948B0000}"/>
    <cellStyle name="Normal 2 2 2 4 2" xfId="3353" xr:uid="{00000000-0005-0000-0000-0000958B0000}"/>
    <cellStyle name="Normal 2 2 2 4 2 2" xfId="19457" xr:uid="{00000000-0005-0000-0000-0000968B0000}"/>
    <cellStyle name="Normal 2 2 2 4 2 2 2" xfId="37408" xr:uid="{00000000-0005-0000-0000-0000978B0000}"/>
    <cellStyle name="Normal 2 2 2 4 2 3" xfId="22677" xr:uid="{00000000-0005-0000-0000-0000988B0000}"/>
    <cellStyle name="Normal 2 2 2 4 3" xfId="21563" xr:uid="{00000000-0005-0000-0000-0000998B0000}"/>
    <cellStyle name="Normal 2 2 2 4 3 2" xfId="38410" xr:uid="{00000000-0005-0000-0000-00009A8B0000}"/>
    <cellStyle name="Normal 2 2 2 4 4" xfId="11737" xr:uid="{00000000-0005-0000-0000-00009B8B0000}"/>
    <cellStyle name="Normal 2 2 2 4 4 2" xfId="30407" xr:uid="{00000000-0005-0000-0000-00009C8B0000}"/>
    <cellStyle name="Normal 2 2 2 4 5" xfId="22676" xr:uid="{00000000-0005-0000-0000-00009D8B0000}"/>
    <cellStyle name="Normal 2 2 2 4 6" xfId="39365" xr:uid="{00000000-0005-0000-0000-00009E8B0000}"/>
    <cellStyle name="Normal 2 2 2 5" xfId="3354" xr:uid="{00000000-0005-0000-0000-00009F8B0000}"/>
    <cellStyle name="Normal 2 2 2 5 2" xfId="3355" xr:uid="{00000000-0005-0000-0000-0000A08B0000}"/>
    <cellStyle name="Normal 2 2 2 5 2 2" xfId="22679" xr:uid="{00000000-0005-0000-0000-0000A18B0000}"/>
    <cellStyle name="Normal 2 2 2 5 3" xfId="11767" xr:uid="{00000000-0005-0000-0000-0000A28B0000}"/>
    <cellStyle name="Normal 2 2 2 5 4" xfId="22678" xr:uid="{00000000-0005-0000-0000-0000A38B0000}"/>
    <cellStyle name="Normal 2 2 2 6" xfId="3356" xr:uid="{00000000-0005-0000-0000-0000A48B0000}"/>
    <cellStyle name="Normal 2 2 2 6 2" xfId="22680" xr:uid="{00000000-0005-0000-0000-0000A58B0000}"/>
    <cellStyle name="Normal 2 2 2 7" xfId="8077" xr:uid="{00000000-0005-0000-0000-0000A68B0000}"/>
    <cellStyle name="Normal 2 2 2 8" xfId="22667" xr:uid="{00000000-0005-0000-0000-0000A78B0000}"/>
    <cellStyle name="Normal 2 2 3" xfId="1537" xr:uid="{00000000-0005-0000-0000-0000A88B0000}"/>
    <cellStyle name="Normal 2 2 3 2" xfId="3357" xr:uid="{00000000-0005-0000-0000-0000A98B0000}"/>
    <cellStyle name="Normal 2 2 3 2 2" xfId="3358" xr:uid="{00000000-0005-0000-0000-0000AA8B0000}"/>
    <cellStyle name="Normal 2 2 3 2 2 2" xfId="18906" xr:uid="{00000000-0005-0000-0000-0000AB8B0000}"/>
    <cellStyle name="Normal 2 2 3 2 2 2 2" xfId="36857" xr:uid="{00000000-0005-0000-0000-0000AC8B0000}"/>
    <cellStyle name="Normal 2 2 3 2 2 3" xfId="11138" xr:uid="{00000000-0005-0000-0000-0000AD8B0000}"/>
    <cellStyle name="Normal 2 2 3 2 2 3 2" xfId="29856" xr:uid="{00000000-0005-0000-0000-0000AE8B0000}"/>
    <cellStyle name="Normal 2 2 3 2 2 4" xfId="22683" xr:uid="{00000000-0005-0000-0000-0000AF8B0000}"/>
    <cellStyle name="Normal 2 2 3 2 3" xfId="16044" xr:uid="{00000000-0005-0000-0000-0000B08B0000}"/>
    <cellStyle name="Normal 2 2 3 2 3 2" xfId="34001" xr:uid="{00000000-0005-0000-0000-0000B18B0000}"/>
    <cellStyle name="Normal 2 2 3 2 4" xfId="8082" xr:uid="{00000000-0005-0000-0000-0000B28B0000}"/>
    <cellStyle name="Normal 2 2 3 2 4 2" xfId="26999" xr:uid="{00000000-0005-0000-0000-0000B38B0000}"/>
    <cellStyle name="Normal 2 2 3 2 5" xfId="22682" xr:uid="{00000000-0005-0000-0000-0000B48B0000}"/>
    <cellStyle name="Normal 2 2 3 3" xfId="3359" xr:uid="{00000000-0005-0000-0000-0000B58B0000}"/>
    <cellStyle name="Normal 2 2 3 3 2" xfId="16775" xr:uid="{00000000-0005-0000-0000-0000B68B0000}"/>
    <cellStyle name="Normal 2 2 3 3 2 2" xfId="34726" xr:uid="{00000000-0005-0000-0000-0000B78B0000}"/>
    <cellStyle name="Normal 2 2 3 3 3" xfId="8987" xr:uid="{00000000-0005-0000-0000-0000B88B0000}"/>
    <cellStyle name="Normal 2 2 3 3 3 2" xfId="27725" xr:uid="{00000000-0005-0000-0000-0000B98B0000}"/>
    <cellStyle name="Normal 2 2 3 3 4" xfId="22684" xr:uid="{00000000-0005-0000-0000-0000BA8B0000}"/>
    <cellStyle name="Normal 2 2 3 4" xfId="16043" xr:uid="{00000000-0005-0000-0000-0000BB8B0000}"/>
    <cellStyle name="Normal 2 2 3 4 2" xfId="34000" xr:uid="{00000000-0005-0000-0000-0000BC8B0000}"/>
    <cellStyle name="Normal 2 2 3 5" xfId="21557" xr:uid="{00000000-0005-0000-0000-0000BD8B0000}"/>
    <cellStyle name="Normal 2 2 3 5 2" xfId="38406" xr:uid="{00000000-0005-0000-0000-0000BE8B0000}"/>
    <cellStyle name="Normal 2 2 3 6" xfId="8081" xr:uid="{00000000-0005-0000-0000-0000BF8B0000}"/>
    <cellStyle name="Normal 2 2 3 6 2" xfId="26998" xr:uid="{00000000-0005-0000-0000-0000C08B0000}"/>
    <cellStyle name="Normal 2 2 3 7" xfId="22681" xr:uid="{00000000-0005-0000-0000-0000C18B0000}"/>
    <cellStyle name="Normal 2 2 3 8" xfId="39361" xr:uid="{00000000-0005-0000-0000-0000C28B0000}"/>
    <cellStyle name="Normal 2 2 4" xfId="2487" xr:uid="{00000000-0005-0000-0000-0000C38B0000}"/>
    <cellStyle name="Normal 2 2 4 2" xfId="3360" xr:uid="{00000000-0005-0000-0000-0000C48B0000}"/>
    <cellStyle name="Normal 2 2 4 2 2" xfId="3361" xr:uid="{00000000-0005-0000-0000-0000C58B0000}"/>
    <cellStyle name="Normal 2 2 4 2 2 2" xfId="22687" xr:uid="{00000000-0005-0000-0000-0000C68B0000}"/>
    <cellStyle name="Normal 2 2 4 2 3" xfId="11766" xr:uid="{00000000-0005-0000-0000-0000C78B0000}"/>
    <cellStyle name="Normal 2 2 4 2 4" xfId="22686" xr:uid="{00000000-0005-0000-0000-0000C88B0000}"/>
    <cellStyle name="Normal 2 2 4 3" xfId="3362" xr:uid="{00000000-0005-0000-0000-0000C98B0000}"/>
    <cellStyle name="Normal 2 2 4 3 2" xfId="22688" xr:uid="{00000000-0005-0000-0000-0000CA8B0000}"/>
    <cellStyle name="Normal 2 2 4 4" xfId="8076" xr:uid="{00000000-0005-0000-0000-0000CB8B0000}"/>
    <cellStyle name="Normal 2 2 4 5" xfId="22685" xr:uid="{00000000-0005-0000-0000-0000CC8B0000}"/>
    <cellStyle name="Normal 2 2 5" xfId="2499" xr:uid="{00000000-0005-0000-0000-0000CD8B0000}"/>
    <cellStyle name="Normal 2 2 5 2" xfId="3363" xr:uid="{00000000-0005-0000-0000-0000CE8B0000}"/>
    <cellStyle name="Normal 2 2 5 2 2" xfId="12920" xr:uid="{00000000-0005-0000-0000-0000CF8B0000}"/>
    <cellStyle name="Normal 2 2 5 2 2 2" xfId="30878" xr:uid="{00000000-0005-0000-0000-0000D08B0000}"/>
    <cellStyle name="Normal 2 2 5 2 3" xfId="22690" xr:uid="{00000000-0005-0000-0000-0000D18B0000}"/>
    <cellStyle name="Normal 2 2 5 3" xfId="4494" xr:uid="{00000000-0005-0000-0000-0000D28B0000}"/>
    <cellStyle name="Normal 2 2 5 3 2" xfId="23876" xr:uid="{00000000-0005-0000-0000-0000D38B0000}"/>
    <cellStyle name="Normal 2 2 5 4" xfId="22689" xr:uid="{00000000-0005-0000-0000-0000D48B0000}"/>
    <cellStyle name="Normal 2 2 6" xfId="3364" xr:uid="{00000000-0005-0000-0000-0000D58B0000}"/>
    <cellStyle name="Normal 2 2 6 2" xfId="3365" xr:uid="{00000000-0005-0000-0000-0000D68B0000}"/>
    <cellStyle name="Normal 2 2 6 2 2" xfId="22692" xr:uid="{00000000-0005-0000-0000-0000D78B0000}"/>
    <cellStyle name="Normal 2 2 6 3" xfId="22691" xr:uid="{00000000-0005-0000-0000-0000D88B0000}"/>
    <cellStyle name="Normal 2 2 7" xfId="3366" xr:uid="{00000000-0005-0000-0000-0000D98B0000}"/>
    <cellStyle name="Normal 2 2 8" xfId="3367" xr:uid="{00000000-0005-0000-0000-0000DA8B0000}"/>
    <cellStyle name="Normal 2 2 8 2" xfId="22693" xr:uid="{00000000-0005-0000-0000-0000DB8B0000}"/>
    <cellStyle name="Normal 2 3" xfId="740" xr:uid="{00000000-0005-0000-0000-0000DC8B0000}"/>
    <cellStyle name="Normal 2 3 10" xfId="20149" xr:uid="{00000000-0005-0000-0000-0000DD8B0000}"/>
    <cellStyle name="Normal 2 3 11" xfId="4449" xr:uid="{00000000-0005-0000-0000-0000DE8B0000}"/>
    <cellStyle name="Normal 2 3 11 2" xfId="23784" xr:uid="{00000000-0005-0000-0000-0000DF8B0000}"/>
    <cellStyle name="Normal 2 3 12" xfId="39700" xr:uid="{00000000-0005-0000-0000-0000E08B0000}"/>
    <cellStyle name="Normal 2 3 13" xfId="2720" xr:uid="{00000000-0005-0000-0000-0000E18B0000}"/>
    <cellStyle name="Normal 2 3 2" xfId="2033" xr:uid="{00000000-0005-0000-0000-0000E28B0000}"/>
    <cellStyle name="Normal 2 3 2 2" xfId="3369" xr:uid="{00000000-0005-0000-0000-0000E38B0000}"/>
    <cellStyle name="Normal 2 3 2 2 2" xfId="3370" xr:uid="{00000000-0005-0000-0000-0000E48B0000}"/>
    <cellStyle name="Normal 2 3 2 2 2 2" xfId="18512" xr:uid="{00000000-0005-0000-0000-0000E58B0000}"/>
    <cellStyle name="Normal 2 3 2 2 2 2 2" xfId="36463" xr:uid="{00000000-0005-0000-0000-0000E68B0000}"/>
    <cellStyle name="Normal 2 3 2 2 2 3" xfId="10740" xr:uid="{00000000-0005-0000-0000-0000E78B0000}"/>
    <cellStyle name="Normal 2 3 2 2 2 3 2" xfId="29462" xr:uid="{00000000-0005-0000-0000-0000E88B0000}"/>
    <cellStyle name="Normal 2 3 2 2 2 4" xfId="22696" xr:uid="{00000000-0005-0000-0000-0000E98B0000}"/>
    <cellStyle name="Normal 2 3 2 2 3" xfId="16047" xr:uid="{00000000-0005-0000-0000-0000EA8B0000}"/>
    <cellStyle name="Normal 2 3 2 2 3 2" xfId="34004" xr:uid="{00000000-0005-0000-0000-0000EB8B0000}"/>
    <cellStyle name="Normal 2 3 2 2 4" xfId="8085" xr:uid="{00000000-0005-0000-0000-0000EC8B0000}"/>
    <cellStyle name="Normal 2 3 2 2 4 2" xfId="27002" xr:uid="{00000000-0005-0000-0000-0000ED8B0000}"/>
    <cellStyle name="Normal 2 3 2 2 5" xfId="22695" xr:uid="{00000000-0005-0000-0000-0000EE8B0000}"/>
    <cellStyle name="Normal 2 3 2 3" xfId="3371" xr:uid="{00000000-0005-0000-0000-0000EF8B0000}"/>
    <cellStyle name="Normal 2 3 2 3 2" xfId="3372" xr:uid="{00000000-0005-0000-0000-0000F08B0000}"/>
    <cellStyle name="Normal 2 3 2 3 2 2" xfId="17759" xr:uid="{00000000-0005-0000-0000-0000F18B0000}"/>
    <cellStyle name="Normal 2 3 2 3 2 2 2" xfId="35710" xr:uid="{00000000-0005-0000-0000-0000F28B0000}"/>
    <cellStyle name="Normal 2 3 2 3 2 3" xfId="9977" xr:uid="{00000000-0005-0000-0000-0000F38B0000}"/>
    <cellStyle name="Normal 2 3 2 3 2 3 2" xfId="28709" xr:uid="{00000000-0005-0000-0000-0000F48B0000}"/>
    <cellStyle name="Normal 2 3 2 3 2 4" xfId="22698" xr:uid="{00000000-0005-0000-0000-0000F58B0000}"/>
    <cellStyle name="Normal 2 3 2 3 3" xfId="16048" xr:uid="{00000000-0005-0000-0000-0000F68B0000}"/>
    <cellStyle name="Normal 2 3 2 3 3 2" xfId="34005" xr:uid="{00000000-0005-0000-0000-0000F78B0000}"/>
    <cellStyle name="Normal 2 3 2 3 4" xfId="8086" xr:uid="{00000000-0005-0000-0000-0000F88B0000}"/>
    <cellStyle name="Normal 2 3 2 3 4 2" xfId="27003" xr:uid="{00000000-0005-0000-0000-0000F98B0000}"/>
    <cellStyle name="Normal 2 3 2 3 5" xfId="22697" xr:uid="{00000000-0005-0000-0000-0000FA8B0000}"/>
    <cellStyle name="Normal 2 3 2 4" xfId="3373" xr:uid="{00000000-0005-0000-0000-0000FB8B0000}"/>
    <cellStyle name="Normal 2 3 2 4 2" xfId="16777" xr:uid="{00000000-0005-0000-0000-0000FC8B0000}"/>
    <cellStyle name="Normal 2 3 2 4 2 2" xfId="34728" xr:uid="{00000000-0005-0000-0000-0000FD8B0000}"/>
    <cellStyle name="Normal 2 3 2 4 3" xfId="8989" xr:uid="{00000000-0005-0000-0000-0000FE8B0000}"/>
    <cellStyle name="Normal 2 3 2 4 3 2" xfId="27727" xr:uid="{00000000-0005-0000-0000-0000FF8B0000}"/>
    <cellStyle name="Normal 2 3 2 4 4" xfId="22699" xr:uid="{00000000-0005-0000-0000-0000008C0000}"/>
    <cellStyle name="Normal 2 3 2 5" xfId="16046" xr:uid="{00000000-0005-0000-0000-0000018C0000}"/>
    <cellStyle name="Normal 2 3 2 5 2" xfId="34003" xr:uid="{00000000-0005-0000-0000-0000028C0000}"/>
    <cellStyle name="Normal 2 3 2 6" xfId="8084" xr:uid="{00000000-0005-0000-0000-0000038C0000}"/>
    <cellStyle name="Normal 2 3 2 6 2" xfId="27001" xr:uid="{00000000-0005-0000-0000-0000048C0000}"/>
    <cellStyle name="Normal 2 3 2 7" xfId="22694" xr:uid="{00000000-0005-0000-0000-0000058C0000}"/>
    <cellStyle name="Normal 2 3 2 8" xfId="3368" xr:uid="{00000000-0005-0000-0000-0000068C0000}"/>
    <cellStyle name="Normal 2 3 3" xfId="2573" xr:uid="{00000000-0005-0000-0000-0000078C0000}"/>
    <cellStyle name="Normal 2 3 3 2" xfId="3374" xr:uid="{00000000-0005-0000-0000-0000088C0000}"/>
    <cellStyle name="Normal 2 3 3 2 2" xfId="18276" xr:uid="{00000000-0005-0000-0000-0000098C0000}"/>
    <cellStyle name="Normal 2 3 3 2 2 2" xfId="36227" xr:uid="{00000000-0005-0000-0000-00000A8C0000}"/>
    <cellStyle name="Normal 2 3 3 2 3" xfId="10504" xr:uid="{00000000-0005-0000-0000-00000B8C0000}"/>
    <cellStyle name="Normal 2 3 3 2 3 2" xfId="29226" xr:uid="{00000000-0005-0000-0000-00000C8C0000}"/>
    <cellStyle name="Normal 2 3 3 2 4" xfId="22701" xr:uid="{00000000-0005-0000-0000-00000D8C0000}"/>
    <cellStyle name="Normal 2 3 3 3" xfId="16049" xr:uid="{00000000-0005-0000-0000-00000E8C0000}"/>
    <cellStyle name="Normal 2 3 3 3 2" xfId="34006" xr:uid="{00000000-0005-0000-0000-00000F8C0000}"/>
    <cellStyle name="Normal 2 3 3 4" xfId="8087" xr:uid="{00000000-0005-0000-0000-0000108C0000}"/>
    <cellStyle name="Normal 2 3 3 4 2" xfId="27004" xr:uid="{00000000-0005-0000-0000-0000118C0000}"/>
    <cellStyle name="Normal 2 3 3 5" xfId="22700" xr:uid="{00000000-0005-0000-0000-0000128C0000}"/>
    <cellStyle name="Normal 2 3 4" xfId="3375" xr:uid="{00000000-0005-0000-0000-0000138C0000}"/>
    <cellStyle name="Normal 2 3 4 2" xfId="3376" xr:uid="{00000000-0005-0000-0000-0000148C0000}"/>
    <cellStyle name="Normal 2 3 4 2 2" xfId="17516" xr:uid="{00000000-0005-0000-0000-0000158C0000}"/>
    <cellStyle name="Normal 2 3 4 2 2 2" xfId="35467" xr:uid="{00000000-0005-0000-0000-0000168C0000}"/>
    <cellStyle name="Normal 2 3 4 2 3" xfId="9734" xr:uid="{00000000-0005-0000-0000-0000178C0000}"/>
    <cellStyle name="Normal 2 3 4 2 3 2" xfId="28466" xr:uid="{00000000-0005-0000-0000-0000188C0000}"/>
    <cellStyle name="Normal 2 3 4 2 4" xfId="22703" xr:uid="{00000000-0005-0000-0000-0000198C0000}"/>
    <cellStyle name="Normal 2 3 4 3" xfId="16050" xr:uid="{00000000-0005-0000-0000-00001A8C0000}"/>
    <cellStyle name="Normal 2 3 4 3 2" xfId="34007" xr:uid="{00000000-0005-0000-0000-00001B8C0000}"/>
    <cellStyle name="Normal 2 3 4 4" xfId="8088" xr:uid="{00000000-0005-0000-0000-00001C8C0000}"/>
    <cellStyle name="Normal 2 3 4 4 2" xfId="27005" xr:uid="{00000000-0005-0000-0000-00001D8C0000}"/>
    <cellStyle name="Normal 2 3 4 5" xfId="22702" xr:uid="{00000000-0005-0000-0000-00001E8C0000}"/>
    <cellStyle name="Normal 2 3 5" xfId="3377" xr:uid="{00000000-0005-0000-0000-00001F8C0000}"/>
    <cellStyle name="Normal 2 3 5 2" xfId="3378" xr:uid="{00000000-0005-0000-0000-0000208C0000}"/>
    <cellStyle name="Normal 2 3 5 2 2" xfId="16776" xr:uid="{00000000-0005-0000-0000-0000218C0000}"/>
    <cellStyle name="Normal 2 3 5 2 2 2" xfId="34727" xr:uid="{00000000-0005-0000-0000-0000228C0000}"/>
    <cellStyle name="Normal 2 3 5 2 3" xfId="22705" xr:uid="{00000000-0005-0000-0000-0000238C0000}"/>
    <cellStyle name="Normal 2 3 5 3" xfId="8988" xr:uid="{00000000-0005-0000-0000-0000248C0000}"/>
    <cellStyle name="Normal 2 3 5 3 2" xfId="27726" xr:uid="{00000000-0005-0000-0000-0000258C0000}"/>
    <cellStyle name="Normal 2 3 5 4" xfId="22704" xr:uid="{00000000-0005-0000-0000-0000268C0000}"/>
    <cellStyle name="Normal 2 3 6" xfId="3379" xr:uid="{00000000-0005-0000-0000-0000278C0000}"/>
    <cellStyle name="Normal 2 3 6 2" xfId="3380" xr:uid="{00000000-0005-0000-0000-0000288C0000}"/>
    <cellStyle name="Normal 2 3 6 2 2" xfId="16045" xr:uid="{00000000-0005-0000-0000-0000298C0000}"/>
    <cellStyle name="Normal 2 3 6 2 2 2" xfId="34002" xr:uid="{00000000-0005-0000-0000-00002A8C0000}"/>
    <cellStyle name="Normal 2 3 6 2 3" xfId="22707" xr:uid="{00000000-0005-0000-0000-00002B8C0000}"/>
    <cellStyle name="Normal 2 3 6 3" xfId="8083" xr:uid="{00000000-0005-0000-0000-00002C8C0000}"/>
    <cellStyle name="Normal 2 3 6 3 2" xfId="27000" xr:uid="{00000000-0005-0000-0000-00002D8C0000}"/>
    <cellStyle name="Normal 2 3 6 4" xfId="22706" xr:uid="{00000000-0005-0000-0000-00002E8C0000}"/>
    <cellStyle name="Normal 2 3 7" xfId="3381" xr:uid="{00000000-0005-0000-0000-00002F8C0000}"/>
    <cellStyle name="Normal 2 3 7 2" xfId="3382" xr:uid="{00000000-0005-0000-0000-0000308C0000}"/>
    <cellStyle name="Normal 2 3 7 2 2" xfId="19485" xr:uid="{00000000-0005-0000-0000-0000318C0000}"/>
    <cellStyle name="Normal 2 3 7 2 2 2" xfId="37435" xr:uid="{00000000-0005-0000-0000-0000328C0000}"/>
    <cellStyle name="Normal 2 3 7 2 3" xfId="22709" xr:uid="{00000000-0005-0000-0000-0000338C0000}"/>
    <cellStyle name="Normal 2 3 7 3" xfId="11836" xr:uid="{00000000-0005-0000-0000-0000348C0000}"/>
    <cellStyle name="Normal 2 3 7 3 2" xfId="30434" xr:uid="{00000000-0005-0000-0000-0000358C0000}"/>
    <cellStyle name="Normal 2 3 7 4" xfId="22708" xr:uid="{00000000-0005-0000-0000-0000368C0000}"/>
    <cellStyle name="Normal 2 3 8" xfId="12369" xr:uid="{00000000-0005-0000-0000-0000378C0000}"/>
    <cellStyle name="Normal 2 3 9" xfId="12825" xr:uid="{00000000-0005-0000-0000-0000388C0000}"/>
    <cellStyle name="Normal 2 3 9 2" xfId="30786" xr:uid="{00000000-0005-0000-0000-0000398C0000}"/>
    <cellStyle name="Normal 2 4" xfId="2566" xr:uid="{00000000-0005-0000-0000-00003A8C0000}"/>
    <cellStyle name="Normal 2 4 2" xfId="3383" xr:uid="{00000000-0005-0000-0000-00003B8C0000}"/>
    <cellStyle name="Normal 2 4 2 2" xfId="3384" xr:uid="{00000000-0005-0000-0000-00003C8C0000}"/>
    <cellStyle name="Normal 2 4 2 2 2" xfId="3385" xr:uid="{00000000-0005-0000-0000-00003D8C0000}"/>
    <cellStyle name="Normal 2 4 2 2 2 2" xfId="18866" xr:uid="{00000000-0005-0000-0000-00003E8C0000}"/>
    <cellStyle name="Normal 2 4 2 2 2 2 2" xfId="36817" xr:uid="{00000000-0005-0000-0000-00003F8C0000}"/>
    <cellStyle name="Normal 2 4 2 2 2 3" xfId="22712" xr:uid="{00000000-0005-0000-0000-0000408C0000}"/>
    <cellStyle name="Normal 2 4 2 2 3" xfId="11094" xr:uid="{00000000-0005-0000-0000-0000418C0000}"/>
    <cellStyle name="Normal 2 4 2 2 3 2" xfId="29816" xr:uid="{00000000-0005-0000-0000-0000428C0000}"/>
    <cellStyle name="Normal 2 4 2 2 4" xfId="22711" xr:uid="{00000000-0005-0000-0000-0000438C0000}"/>
    <cellStyle name="Normal 2 4 2 3" xfId="3386" xr:uid="{00000000-0005-0000-0000-0000448C0000}"/>
    <cellStyle name="Normal 2 4 2 3 2" xfId="3387" xr:uid="{00000000-0005-0000-0000-0000458C0000}"/>
    <cellStyle name="Normal 2 4 2 3 2 2" xfId="22714" xr:uid="{00000000-0005-0000-0000-0000468C0000}"/>
    <cellStyle name="Normal 2 4 2 3 3" xfId="16052" xr:uid="{00000000-0005-0000-0000-0000478C0000}"/>
    <cellStyle name="Normal 2 4 2 3 3 2" xfId="34009" xr:uid="{00000000-0005-0000-0000-0000488C0000}"/>
    <cellStyle name="Normal 2 4 2 3 4" xfId="22713" xr:uid="{00000000-0005-0000-0000-0000498C0000}"/>
    <cellStyle name="Normal 2 4 2 4" xfId="3388" xr:uid="{00000000-0005-0000-0000-00004A8C0000}"/>
    <cellStyle name="Normal 2 4 2 4 2" xfId="21057" xr:uid="{00000000-0005-0000-0000-00004B8C0000}"/>
    <cellStyle name="Normal 2 4 2 4 3" xfId="22715" xr:uid="{00000000-0005-0000-0000-00004C8C0000}"/>
    <cellStyle name="Normal 2 4 2 5" xfId="8090" xr:uid="{00000000-0005-0000-0000-00004D8C0000}"/>
    <cellStyle name="Normal 2 4 2 5 2" xfId="27007" xr:uid="{00000000-0005-0000-0000-00004E8C0000}"/>
    <cellStyle name="Normal 2 4 2 6" xfId="22710" xr:uid="{00000000-0005-0000-0000-00004F8C0000}"/>
    <cellStyle name="Normal 2 4 3" xfId="3389" xr:uid="{00000000-0005-0000-0000-0000508C0000}"/>
    <cellStyle name="Normal 2 4 3 2" xfId="3390" xr:uid="{00000000-0005-0000-0000-0000518C0000}"/>
    <cellStyle name="Normal 2 4 3 2 2" xfId="18152" xr:uid="{00000000-0005-0000-0000-0000528C0000}"/>
    <cellStyle name="Normal 2 4 3 2 2 2" xfId="36103" xr:uid="{00000000-0005-0000-0000-0000538C0000}"/>
    <cellStyle name="Normal 2 4 3 2 3" xfId="10371" xr:uid="{00000000-0005-0000-0000-0000548C0000}"/>
    <cellStyle name="Normal 2 4 3 2 3 2" xfId="29102" xr:uid="{00000000-0005-0000-0000-0000558C0000}"/>
    <cellStyle name="Normal 2 4 3 2 4" xfId="22717" xr:uid="{00000000-0005-0000-0000-0000568C0000}"/>
    <cellStyle name="Normal 2 4 3 3" xfId="16053" xr:uid="{00000000-0005-0000-0000-0000578C0000}"/>
    <cellStyle name="Normal 2 4 3 3 2" xfId="34010" xr:uid="{00000000-0005-0000-0000-0000588C0000}"/>
    <cellStyle name="Normal 2 4 3 4" xfId="8091" xr:uid="{00000000-0005-0000-0000-0000598C0000}"/>
    <cellStyle name="Normal 2 4 3 4 2" xfId="27008" xr:uid="{00000000-0005-0000-0000-00005A8C0000}"/>
    <cellStyle name="Normal 2 4 3 5" xfId="22716" xr:uid="{00000000-0005-0000-0000-00005B8C0000}"/>
    <cellStyle name="Normal 2 4 4" xfId="3391" xr:uid="{00000000-0005-0000-0000-00005C8C0000}"/>
    <cellStyle name="Normal 2 4 4 2" xfId="3392" xr:uid="{00000000-0005-0000-0000-00005D8C0000}"/>
    <cellStyle name="Normal 2 4 4 2 2" xfId="16778" xr:uid="{00000000-0005-0000-0000-00005E8C0000}"/>
    <cellStyle name="Normal 2 4 4 2 2 2" xfId="34729" xr:uid="{00000000-0005-0000-0000-00005F8C0000}"/>
    <cellStyle name="Normal 2 4 4 2 3" xfId="22719" xr:uid="{00000000-0005-0000-0000-0000608C0000}"/>
    <cellStyle name="Normal 2 4 4 3" xfId="8990" xr:uid="{00000000-0005-0000-0000-0000618C0000}"/>
    <cellStyle name="Normal 2 4 4 3 2" xfId="27728" xr:uid="{00000000-0005-0000-0000-0000628C0000}"/>
    <cellStyle name="Normal 2 4 4 4" xfId="22718" xr:uid="{00000000-0005-0000-0000-0000638C0000}"/>
    <cellStyle name="Normal 2 4 5" xfId="3393" xr:uid="{00000000-0005-0000-0000-0000648C0000}"/>
    <cellStyle name="Normal 2 4 5 2" xfId="3394" xr:uid="{00000000-0005-0000-0000-0000658C0000}"/>
    <cellStyle name="Normal 2 4 5 2 2" xfId="16051" xr:uid="{00000000-0005-0000-0000-0000668C0000}"/>
    <cellStyle name="Normal 2 4 5 2 2 2" xfId="34008" xr:uid="{00000000-0005-0000-0000-0000678C0000}"/>
    <cellStyle name="Normal 2 4 5 2 3" xfId="22721" xr:uid="{00000000-0005-0000-0000-0000688C0000}"/>
    <cellStyle name="Normal 2 4 5 3" xfId="8089" xr:uid="{00000000-0005-0000-0000-0000698C0000}"/>
    <cellStyle name="Normal 2 4 5 3 2" xfId="27006" xr:uid="{00000000-0005-0000-0000-00006A8C0000}"/>
    <cellStyle name="Normal 2 4 5 4" xfId="22720" xr:uid="{00000000-0005-0000-0000-00006B8C0000}"/>
    <cellStyle name="Normal 2 4 6" xfId="3395" xr:uid="{00000000-0005-0000-0000-00006C8C0000}"/>
    <cellStyle name="Normal 2 4 6 2" xfId="3396" xr:uid="{00000000-0005-0000-0000-00006D8C0000}"/>
    <cellStyle name="Normal 2 4 6 2 2" xfId="22723" xr:uid="{00000000-0005-0000-0000-00006E8C0000}"/>
    <cellStyle name="Normal 2 4 6 3" xfId="22722" xr:uid="{00000000-0005-0000-0000-00006F8C0000}"/>
    <cellStyle name="Normal 2 4 7" xfId="3397" xr:uid="{00000000-0005-0000-0000-0000708C0000}"/>
    <cellStyle name="Normal 2 4 7 2" xfId="3398" xr:uid="{00000000-0005-0000-0000-0000718C0000}"/>
    <cellStyle name="Normal 2 4 7 2 2" xfId="22725" xr:uid="{00000000-0005-0000-0000-0000728C0000}"/>
    <cellStyle name="Normal 2 4 7 3" xfId="22724" xr:uid="{00000000-0005-0000-0000-0000738C0000}"/>
    <cellStyle name="Normal 2 4 8" xfId="4446" xr:uid="{00000000-0005-0000-0000-0000748C0000}"/>
    <cellStyle name="Normal 2 4 9" xfId="2721" xr:uid="{00000000-0005-0000-0000-0000758C0000}"/>
    <cellStyle name="Normal 2 5" xfId="2722" xr:uid="{00000000-0005-0000-0000-0000768C0000}"/>
    <cellStyle name="Normal 2 5 2" xfId="3399" xr:uid="{00000000-0005-0000-0000-0000778C0000}"/>
    <cellStyle name="Normal 2 5 2 2" xfId="3400" xr:uid="{00000000-0005-0000-0000-0000788C0000}"/>
    <cellStyle name="Normal 2 5 2 2 2" xfId="3401" xr:uid="{00000000-0005-0000-0000-0000798C0000}"/>
    <cellStyle name="Normal 2 5 2 2 2 2" xfId="22728" xr:uid="{00000000-0005-0000-0000-00007A8C0000}"/>
    <cellStyle name="Normal 2 5 2 2 3" xfId="22727" xr:uid="{00000000-0005-0000-0000-00007B8C0000}"/>
    <cellStyle name="Normal 2 5 2 3" xfId="3402" xr:uid="{00000000-0005-0000-0000-00007C8C0000}"/>
    <cellStyle name="Normal 2 5 2 3 2" xfId="3403" xr:uid="{00000000-0005-0000-0000-00007D8C0000}"/>
    <cellStyle name="Normal 2 5 2 3 2 2" xfId="22730" xr:uid="{00000000-0005-0000-0000-00007E8C0000}"/>
    <cellStyle name="Normal 2 5 2 3 3" xfId="22729" xr:uid="{00000000-0005-0000-0000-00007F8C0000}"/>
    <cellStyle name="Normal 2 5 2 4" xfId="3404" xr:uid="{00000000-0005-0000-0000-0000808C0000}"/>
    <cellStyle name="Normal 2 5 2 4 2" xfId="22731" xr:uid="{00000000-0005-0000-0000-0000818C0000}"/>
    <cellStyle name="Normal 2 5 2 5" xfId="11771" xr:uid="{00000000-0005-0000-0000-0000828C0000}"/>
    <cellStyle name="Normal 2 5 2 6" xfId="22726" xr:uid="{00000000-0005-0000-0000-0000838C0000}"/>
    <cellStyle name="Normal 2 5 3" xfId="3405" xr:uid="{00000000-0005-0000-0000-0000848C0000}"/>
    <cellStyle name="Normal 2 5 3 2" xfId="3406" xr:uid="{00000000-0005-0000-0000-0000858C0000}"/>
    <cellStyle name="Normal 2 5 3 2 2" xfId="22733" xr:uid="{00000000-0005-0000-0000-0000868C0000}"/>
    <cellStyle name="Normal 2 5 3 3" xfId="22732" xr:uid="{00000000-0005-0000-0000-0000878C0000}"/>
    <cellStyle name="Normal 2 5 4" xfId="3407" xr:uid="{00000000-0005-0000-0000-0000888C0000}"/>
    <cellStyle name="Normal 2 5 4 2" xfId="3408" xr:uid="{00000000-0005-0000-0000-0000898C0000}"/>
    <cellStyle name="Normal 2 5 4 2 2" xfId="22735" xr:uid="{00000000-0005-0000-0000-00008A8C0000}"/>
    <cellStyle name="Normal 2 5 4 3" xfId="22734" xr:uid="{00000000-0005-0000-0000-00008B8C0000}"/>
    <cellStyle name="Normal 2 5 5" xfId="3409" xr:uid="{00000000-0005-0000-0000-00008C8C0000}"/>
    <cellStyle name="Normal 2 5 5 2" xfId="3410" xr:uid="{00000000-0005-0000-0000-00008D8C0000}"/>
    <cellStyle name="Normal 2 5 5 2 2" xfId="22737" xr:uid="{00000000-0005-0000-0000-00008E8C0000}"/>
    <cellStyle name="Normal 2 5 5 3" xfId="22736" xr:uid="{00000000-0005-0000-0000-00008F8C0000}"/>
    <cellStyle name="Normal 2 5 6" xfId="3411" xr:uid="{00000000-0005-0000-0000-0000908C0000}"/>
    <cellStyle name="Normal 2 5 6 2" xfId="3412" xr:uid="{00000000-0005-0000-0000-0000918C0000}"/>
    <cellStyle name="Normal 2 5 6 2 2" xfId="22739" xr:uid="{00000000-0005-0000-0000-0000928C0000}"/>
    <cellStyle name="Normal 2 5 6 3" xfId="22738" xr:uid="{00000000-0005-0000-0000-0000938C0000}"/>
    <cellStyle name="Normal 2 5 7" xfId="8092" xr:uid="{00000000-0005-0000-0000-0000948C0000}"/>
    <cellStyle name="Normal 2 6" xfId="2723" xr:uid="{00000000-0005-0000-0000-0000958C0000}"/>
    <cellStyle name="Normal 2 6 2" xfId="3413" xr:uid="{00000000-0005-0000-0000-0000968C0000}"/>
    <cellStyle name="Normal 2 6 2 2" xfId="3414" xr:uid="{00000000-0005-0000-0000-0000978C0000}"/>
    <cellStyle name="Normal 2 6 2 2 2" xfId="3415" xr:uid="{00000000-0005-0000-0000-0000988C0000}"/>
    <cellStyle name="Normal 2 6 2 2 2 2" xfId="19262" xr:uid="{00000000-0005-0000-0000-0000998C0000}"/>
    <cellStyle name="Normal 2 6 2 2 2 2 2" xfId="37213" xr:uid="{00000000-0005-0000-0000-00009A8C0000}"/>
    <cellStyle name="Normal 2 6 2 2 2 3" xfId="22742" xr:uid="{00000000-0005-0000-0000-00009B8C0000}"/>
    <cellStyle name="Normal 2 6 2 2 3" xfId="11505" xr:uid="{00000000-0005-0000-0000-00009C8C0000}"/>
    <cellStyle name="Normal 2 6 2 2 3 2" xfId="30212" xr:uid="{00000000-0005-0000-0000-00009D8C0000}"/>
    <cellStyle name="Normal 2 6 2 2 4" xfId="22741" xr:uid="{00000000-0005-0000-0000-00009E8C0000}"/>
    <cellStyle name="Normal 2 6 2 3" xfId="3416" xr:uid="{00000000-0005-0000-0000-00009F8C0000}"/>
    <cellStyle name="Normal 2 6 2 3 2" xfId="3417" xr:uid="{00000000-0005-0000-0000-0000A08C0000}"/>
    <cellStyle name="Normal 2 6 2 3 2 2" xfId="22744" xr:uid="{00000000-0005-0000-0000-0000A18C0000}"/>
    <cellStyle name="Normal 2 6 2 3 3" xfId="16055" xr:uid="{00000000-0005-0000-0000-0000A28C0000}"/>
    <cellStyle name="Normal 2 6 2 3 3 2" xfId="34012" xr:uid="{00000000-0005-0000-0000-0000A38C0000}"/>
    <cellStyle name="Normal 2 6 2 3 4" xfId="22743" xr:uid="{00000000-0005-0000-0000-0000A48C0000}"/>
    <cellStyle name="Normal 2 6 2 4" xfId="3418" xr:uid="{00000000-0005-0000-0000-0000A58C0000}"/>
    <cellStyle name="Normal 2 6 2 4 2" xfId="22745" xr:uid="{00000000-0005-0000-0000-0000A68C0000}"/>
    <cellStyle name="Normal 2 6 2 5" xfId="8094" xr:uid="{00000000-0005-0000-0000-0000A78C0000}"/>
    <cellStyle name="Normal 2 6 2 5 2" xfId="27010" xr:uid="{00000000-0005-0000-0000-0000A88C0000}"/>
    <cellStyle name="Normal 2 6 2 6" xfId="22740" xr:uid="{00000000-0005-0000-0000-0000A98C0000}"/>
    <cellStyle name="Normal 2 6 3" xfId="3419" xr:uid="{00000000-0005-0000-0000-0000AA8C0000}"/>
    <cellStyle name="Normal 2 6 3 2" xfId="3420" xr:uid="{00000000-0005-0000-0000-0000AB8C0000}"/>
    <cellStyle name="Normal 2 6 3 2 2" xfId="16774" xr:uid="{00000000-0005-0000-0000-0000AC8C0000}"/>
    <cellStyle name="Normal 2 6 3 2 2 2" xfId="34725" xr:uid="{00000000-0005-0000-0000-0000AD8C0000}"/>
    <cellStyle name="Normal 2 6 3 2 3" xfId="22747" xr:uid="{00000000-0005-0000-0000-0000AE8C0000}"/>
    <cellStyle name="Normal 2 6 3 3" xfId="8986" xr:uid="{00000000-0005-0000-0000-0000AF8C0000}"/>
    <cellStyle name="Normal 2 6 3 3 2" xfId="27724" xr:uid="{00000000-0005-0000-0000-0000B08C0000}"/>
    <cellStyle name="Normal 2 6 3 4" xfId="22746" xr:uid="{00000000-0005-0000-0000-0000B18C0000}"/>
    <cellStyle name="Normal 2 6 4" xfId="3421" xr:uid="{00000000-0005-0000-0000-0000B28C0000}"/>
    <cellStyle name="Normal 2 6 4 2" xfId="3422" xr:uid="{00000000-0005-0000-0000-0000B38C0000}"/>
    <cellStyle name="Normal 2 6 4 2 2" xfId="22749" xr:uid="{00000000-0005-0000-0000-0000B48C0000}"/>
    <cellStyle name="Normal 2 6 4 3" xfId="16054" xr:uid="{00000000-0005-0000-0000-0000B58C0000}"/>
    <cellStyle name="Normal 2 6 4 3 2" xfId="34011" xr:uid="{00000000-0005-0000-0000-0000B68C0000}"/>
    <cellStyle name="Normal 2 6 4 4" xfId="22748" xr:uid="{00000000-0005-0000-0000-0000B78C0000}"/>
    <cellStyle name="Normal 2 6 5" xfId="3423" xr:uid="{00000000-0005-0000-0000-0000B88C0000}"/>
    <cellStyle name="Normal 2 6 5 2" xfId="3424" xr:uid="{00000000-0005-0000-0000-0000B98C0000}"/>
    <cellStyle name="Normal 2 6 5 2 2" xfId="22751" xr:uid="{00000000-0005-0000-0000-0000BA8C0000}"/>
    <cellStyle name="Normal 2 6 5 3" xfId="22750" xr:uid="{00000000-0005-0000-0000-0000BB8C0000}"/>
    <cellStyle name="Normal 2 6 6" xfId="3425" xr:uid="{00000000-0005-0000-0000-0000BC8C0000}"/>
    <cellStyle name="Normal 2 6 6 2" xfId="3426" xr:uid="{00000000-0005-0000-0000-0000BD8C0000}"/>
    <cellStyle name="Normal 2 6 6 2 2" xfId="22753" xr:uid="{00000000-0005-0000-0000-0000BE8C0000}"/>
    <cellStyle name="Normal 2 6 6 3" xfId="22752" xr:uid="{00000000-0005-0000-0000-0000BF8C0000}"/>
    <cellStyle name="Normal 2 6 7" xfId="8093" xr:uid="{00000000-0005-0000-0000-0000C08C0000}"/>
    <cellStyle name="Normal 2 6 7 2" xfId="27009" xr:uid="{00000000-0005-0000-0000-0000C18C0000}"/>
    <cellStyle name="Normal 2 7" xfId="3427" xr:uid="{00000000-0005-0000-0000-0000C28C0000}"/>
    <cellStyle name="Normal 2 7 2" xfId="3428" xr:uid="{00000000-0005-0000-0000-0000C38C0000}"/>
    <cellStyle name="Normal 2 7 2 2" xfId="3429" xr:uid="{00000000-0005-0000-0000-0000C48C0000}"/>
    <cellStyle name="Normal 2 7 2 2 2" xfId="3430" xr:uid="{00000000-0005-0000-0000-0000C58C0000}"/>
    <cellStyle name="Normal 2 7 2 2 2 2" xfId="22757" xr:uid="{00000000-0005-0000-0000-0000C68C0000}"/>
    <cellStyle name="Normal 2 7 2 2 3" xfId="22756" xr:uid="{00000000-0005-0000-0000-0000C78C0000}"/>
    <cellStyle name="Normal 2 7 2 3" xfId="3431" xr:uid="{00000000-0005-0000-0000-0000C88C0000}"/>
    <cellStyle name="Normal 2 7 2 3 2" xfId="3432" xr:uid="{00000000-0005-0000-0000-0000C98C0000}"/>
    <cellStyle name="Normal 2 7 2 3 2 2" xfId="22759" xr:uid="{00000000-0005-0000-0000-0000CA8C0000}"/>
    <cellStyle name="Normal 2 7 2 3 3" xfId="22758" xr:uid="{00000000-0005-0000-0000-0000CB8C0000}"/>
    <cellStyle name="Normal 2 7 2 4" xfId="3433" xr:uid="{00000000-0005-0000-0000-0000CC8C0000}"/>
    <cellStyle name="Normal 2 7 2 4 2" xfId="22760" xr:uid="{00000000-0005-0000-0000-0000CD8C0000}"/>
    <cellStyle name="Normal 2 7 2 5" xfId="22755" xr:uid="{00000000-0005-0000-0000-0000CE8C0000}"/>
    <cellStyle name="Normal 2 7 3" xfId="3434" xr:uid="{00000000-0005-0000-0000-0000CF8C0000}"/>
    <cellStyle name="Normal 2 7 3 2" xfId="3435" xr:uid="{00000000-0005-0000-0000-0000D08C0000}"/>
    <cellStyle name="Normal 2 7 3 2 2" xfId="22762" xr:uid="{00000000-0005-0000-0000-0000D18C0000}"/>
    <cellStyle name="Normal 2 7 3 3" xfId="22761" xr:uid="{00000000-0005-0000-0000-0000D28C0000}"/>
    <cellStyle name="Normal 2 7 4" xfId="3436" xr:uid="{00000000-0005-0000-0000-0000D38C0000}"/>
    <cellStyle name="Normal 2 7 4 2" xfId="3437" xr:uid="{00000000-0005-0000-0000-0000D48C0000}"/>
    <cellStyle name="Normal 2 7 4 2 2" xfId="22764" xr:uid="{00000000-0005-0000-0000-0000D58C0000}"/>
    <cellStyle name="Normal 2 7 4 3" xfId="22763" xr:uid="{00000000-0005-0000-0000-0000D68C0000}"/>
    <cellStyle name="Normal 2 7 5" xfId="3438" xr:uid="{00000000-0005-0000-0000-0000D78C0000}"/>
    <cellStyle name="Normal 2 7 5 2" xfId="3439" xr:uid="{00000000-0005-0000-0000-0000D88C0000}"/>
    <cellStyle name="Normal 2 7 5 2 2" xfId="22766" xr:uid="{00000000-0005-0000-0000-0000D98C0000}"/>
    <cellStyle name="Normal 2 7 5 3" xfId="22765" xr:uid="{00000000-0005-0000-0000-0000DA8C0000}"/>
    <cellStyle name="Normal 2 7 6" xfId="3440" xr:uid="{00000000-0005-0000-0000-0000DB8C0000}"/>
    <cellStyle name="Normal 2 7 6 2" xfId="22767" xr:uid="{00000000-0005-0000-0000-0000DC8C0000}"/>
    <cellStyle name="Normal 2 7 7" xfId="8095" xr:uid="{00000000-0005-0000-0000-0000DD8C0000}"/>
    <cellStyle name="Normal 2 7 8" xfId="22754" xr:uid="{00000000-0005-0000-0000-0000DE8C0000}"/>
    <cellStyle name="Normal 2 8" xfId="3441" xr:uid="{00000000-0005-0000-0000-0000DF8C0000}"/>
    <cellStyle name="Normal 2 8 2" xfId="3442" xr:uid="{00000000-0005-0000-0000-0000E08C0000}"/>
    <cellStyle name="Normal 2 8 2 2" xfId="3443" xr:uid="{00000000-0005-0000-0000-0000E18C0000}"/>
    <cellStyle name="Normal 2 8 2 2 2" xfId="3444" xr:uid="{00000000-0005-0000-0000-0000E28C0000}"/>
    <cellStyle name="Normal 2 8 2 2 2 2" xfId="22771" xr:uid="{00000000-0005-0000-0000-0000E38C0000}"/>
    <cellStyle name="Normal 2 8 2 2 3" xfId="22770" xr:uid="{00000000-0005-0000-0000-0000E48C0000}"/>
    <cellStyle name="Normal 2 8 2 3" xfId="3445" xr:uid="{00000000-0005-0000-0000-0000E58C0000}"/>
    <cellStyle name="Normal 2 8 2 3 2" xfId="3446" xr:uid="{00000000-0005-0000-0000-0000E68C0000}"/>
    <cellStyle name="Normal 2 8 2 3 2 2" xfId="22773" xr:uid="{00000000-0005-0000-0000-0000E78C0000}"/>
    <cellStyle name="Normal 2 8 2 3 3" xfId="22772" xr:uid="{00000000-0005-0000-0000-0000E88C0000}"/>
    <cellStyle name="Normal 2 8 2 4" xfId="3447" xr:uid="{00000000-0005-0000-0000-0000E98C0000}"/>
    <cellStyle name="Normal 2 8 2 4 2" xfId="22774" xr:uid="{00000000-0005-0000-0000-0000EA8C0000}"/>
    <cellStyle name="Normal 2 8 2 5" xfId="16042" xr:uid="{00000000-0005-0000-0000-0000EB8C0000}"/>
    <cellStyle name="Normal 2 8 2 5 2" xfId="33999" xr:uid="{00000000-0005-0000-0000-0000EC8C0000}"/>
    <cellStyle name="Normal 2 8 2 6" xfId="22769" xr:uid="{00000000-0005-0000-0000-0000ED8C0000}"/>
    <cellStyle name="Normal 2 8 3" xfId="3448" xr:uid="{00000000-0005-0000-0000-0000EE8C0000}"/>
    <cellStyle name="Normal 2 8 3 2" xfId="3449" xr:uid="{00000000-0005-0000-0000-0000EF8C0000}"/>
    <cellStyle name="Normal 2 8 3 2 2" xfId="22776" xr:uid="{00000000-0005-0000-0000-0000F08C0000}"/>
    <cellStyle name="Normal 2 8 3 3" xfId="22775" xr:uid="{00000000-0005-0000-0000-0000F18C0000}"/>
    <cellStyle name="Normal 2 8 4" xfId="3450" xr:uid="{00000000-0005-0000-0000-0000F28C0000}"/>
    <cellStyle name="Normal 2 8 4 2" xfId="3451" xr:uid="{00000000-0005-0000-0000-0000F38C0000}"/>
    <cellStyle name="Normal 2 8 4 2 2" xfId="22778" xr:uid="{00000000-0005-0000-0000-0000F48C0000}"/>
    <cellStyle name="Normal 2 8 4 3" xfId="22777" xr:uid="{00000000-0005-0000-0000-0000F58C0000}"/>
    <cellStyle name="Normal 2 8 5" xfId="3452" xr:uid="{00000000-0005-0000-0000-0000F68C0000}"/>
    <cellStyle name="Normal 2 8 5 2" xfId="3453" xr:uid="{00000000-0005-0000-0000-0000F78C0000}"/>
    <cellStyle name="Normal 2 8 5 2 2" xfId="22780" xr:uid="{00000000-0005-0000-0000-0000F88C0000}"/>
    <cellStyle name="Normal 2 8 5 3" xfId="22779" xr:uid="{00000000-0005-0000-0000-0000F98C0000}"/>
    <cellStyle name="Normal 2 8 6" xfId="3454" xr:uid="{00000000-0005-0000-0000-0000FA8C0000}"/>
    <cellStyle name="Normal 2 8 6 2" xfId="22781" xr:uid="{00000000-0005-0000-0000-0000FB8C0000}"/>
    <cellStyle name="Normal 2 8 7" xfId="8075" xr:uid="{00000000-0005-0000-0000-0000FC8C0000}"/>
    <cellStyle name="Normal 2 8 7 2" xfId="26997" xr:uid="{00000000-0005-0000-0000-0000FD8C0000}"/>
    <cellStyle name="Normal 2 8 8" xfId="22768" xr:uid="{00000000-0005-0000-0000-0000FE8C0000}"/>
    <cellStyle name="Normal 2 9" xfId="3455" xr:uid="{00000000-0005-0000-0000-0000FF8C0000}"/>
    <cellStyle name="Normal 2 9 2" xfId="3456" xr:uid="{00000000-0005-0000-0000-0000008D0000}"/>
    <cellStyle name="Normal 2 9 2 2" xfId="3457" xr:uid="{00000000-0005-0000-0000-0000018D0000}"/>
    <cellStyle name="Normal 2 9 2 2 2" xfId="3458" xr:uid="{00000000-0005-0000-0000-0000028D0000}"/>
    <cellStyle name="Normal 2 9 2 2 2 2" xfId="22785" xr:uid="{00000000-0005-0000-0000-0000038D0000}"/>
    <cellStyle name="Normal 2 9 2 2 3" xfId="22784" xr:uid="{00000000-0005-0000-0000-0000048D0000}"/>
    <cellStyle name="Normal 2 9 2 3" xfId="3459" xr:uid="{00000000-0005-0000-0000-0000058D0000}"/>
    <cellStyle name="Normal 2 9 2 3 2" xfId="3460" xr:uid="{00000000-0005-0000-0000-0000068D0000}"/>
    <cellStyle name="Normal 2 9 2 3 2 2" xfId="22787" xr:uid="{00000000-0005-0000-0000-0000078D0000}"/>
    <cellStyle name="Normal 2 9 2 3 3" xfId="22786" xr:uid="{00000000-0005-0000-0000-0000088D0000}"/>
    <cellStyle name="Normal 2 9 2 4" xfId="3461" xr:uid="{00000000-0005-0000-0000-0000098D0000}"/>
    <cellStyle name="Normal 2 9 2 4 2" xfId="22788" xr:uid="{00000000-0005-0000-0000-00000A8D0000}"/>
    <cellStyle name="Normal 2 9 2 5" xfId="12913" xr:uid="{00000000-0005-0000-0000-00000B8D0000}"/>
    <cellStyle name="Normal 2 9 2 5 2" xfId="30871" xr:uid="{00000000-0005-0000-0000-00000C8D0000}"/>
    <cellStyle name="Normal 2 9 2 6" xfId="22783" xr:uid="{00000000-0005-0000-0000-00000D8D0000}"/>
    <cellStyle name="Normal 2 9 3" xfId="3462" xr:uid="{00000000-0005-0000-0000-00000E8D0000}"/>
    <cellStyle name="Normal 2 9 3 2" xfId="3463" xr:uid="{00000000-0005-0000-0000-00000F8D0000}"/>
    <cellStyle name="Normal 2 9 3 2 2" xfId="22790" xr:uid="{00000000-0005-0000-0000-0000108D0000}"/>
    <cellStyle name="Normal 2 9 3 3" xfId="22789" xr:uid="{00000000-0005-0000-0000-0000118D0000}"/>
    <cellStyle name="Normal 2 9 4" xfId="3464" xr:uid="{00000000-0005-0000-0000-0000128D0000}"/>
    <cellStyle name="Normal 2 9 4 2" xfId="3465" xr:uid="{00000000-0005-0000-0000-0000138D0000}"/>
    <cellStyle name="Normal 2 9 4 2 2" xfId="22792" xr:uid="{00000000-0005-0000-0000-0000148D0000}"/>
    <cellStyle name="Normal 2 9 4 3" xfId="22791" xr:uid="{00000000-0005-0000-0000-0000158D0000}"/>
    <cellStyle name="Normal 2 9 5" xfId="3466" xr:uid="{00000000-0005-0000-0000-0000168D0000}"/>
    <cellStyle name="Normal 2 9 5 2" xfId="22793" xr:uid="{00000000-0005-0000-0000-0000178D0000}"/>
    <cellStyle name="Normal 2 9 6" xfId="4486" xr:uid="{00000000-0005-0000-0000-0000188D0000}"/>
    <cellStyle name="Normal 2 9 6 2" xfId="23869" xr:uid="{00000000-0005-0000-0000-0000198D0000}"/>
    <cellStyle name="Normal 2 9 7" xfId="22782" xr:uid="{00000000-0005-0000-0000-00001A8D0000}"/>
    <cellStyle name="Normal 20" xfId="3467" xr:uid="{00000000-0005-0000-0000-00001B8D0000}"/>
    <cellStyle name="Normal 20 2" xfId="3468" xr:uid="{00000000-0005-0000-0000-00001C8D0000}"/>
    <cellStyle name="Normal 20 2 2" xfId="11813" xr:uid="{00000000-0005-0000-0000-00001D8D0000}"/>
    <cellStyle name="Normal 20 2 3" xfId="11516" xr:uid="{00000000-0005-0000-0000-00001E8D0000}"/>
    <cellStyle name="Normal 20 2 4" xfId="22795" xr:uid="{00000000-0005-0000-0000-00001F8D0000}"/>
    <cellStyle name="Normal 20 3" xfId="11772" xr:uid="{00000000-0005-0000-0000-0000208D0000}"/>
    <cellStyle name="Normal 20 4" xfId="8096" xr:uid="{00000000-0005-0000-0000-0000218D0000}"/>
    <cellStyle name="Normal 20 5" xfId="22794" xr:uid="{00000000-0005-0000-0000-0000228D0000}"/>
    <cellStyle name="Normal 21" xfId="3469" xr:uid="{00000000-0005-0000-0000-0000238D0000}"/>
    <cellStyle name="Normal 21 2" xfId="3470" xr:uid="{00000000-0005-0000-0000-0000248D0000}"/>
    <cellStyle name="Normal 21 2 2" xfId="11743" xr:uid="{00000000-0005-0000-0000-0000258D0000}"/>
    <cellStyle name="Normal 21 2 3" xfId="22797" xr:uid="{00000000-0005-0000-0000-0000268D0000}"/>
    <cellStyle name="Normal 21 3" xfId="4495" xr:uid="{00000000-0005-0000-0000-0000278D0000}"/>
    <cellStyle name="Normal 21 4" xfId="22796" xr:uid="{00000000-0005-0000-0000-0000288D0000}"/>
    <cellStyle name="Normal 22" xfId="3471" xr:uid="{00000000-0005-0000-0000-0000298D0000}"/>
    <cellStyle name="Normal 22 2" xfId="3472" xr:uid="{00000000-0005-0000-0000-00002A8D0000}"/>
    <cellStyle name="Normal 22 2 2" xfId="19454" xr:uid="{00000000-0005-0000-0000-00002B8D0000}"/>
    <cellStyle name="Normal 22 2 2 2" xfId="37405" xr:uid="{00000000-0005-0000-0000-00002C8D0000}"/>
    <cellStyle name="Normal 22 2 3" xfId="22799" xr:uid="{00000000-0005-0000-0000-00002D8D0000}"/>
    <cellStyle name="Normal 22 3" xfId="11734" xr:uid="{00000000-0005-0000-0000-00002E8D0000}"/>
    <cellStyle name="Normal 22 3 2" xfId="30404" xr:uid="{00000000-0005-0000-0000-00002F8D0000}"/>
    <cellStyle name="Normal 22 4" xfId="22798" xr:uid="{00000000-0005-0000-0000-0000308D0000}"/>
    <cellStyle name="Normal 23" xfId="3473" xr:uid="{00000000-0005-0000-0000-0000318D0000}"/>
    <cellStyle name="Normal 23 2" xfId="3474" xr:uid="{00000000-0005-0000-0000-0000328D0000}"/>
    <cellStyle name="Normal 23 2 2" xfId="11814" xr:uid="{00000000-0005-0000-0000-0000338D0000}"/>
    <cellStyle name="Normal 23 2 3" xfId="22801" xr:uid="{00000000-0005-0000-0000-0000348D0000}"/>
    <cellStyle name="Normal 23 3" xfId="4483" xr:uid="{00000000-0005-0000-0000-0000358D0000}"/>
    <cellStyle name="Normal 23 4" xfId="22800" xr:uid="{00000000-0005-0000-0000-0000368D0000}"/>
    <cellStyle name="Normal 24" xfId="3475" xr:uid="{00000000-0005-0000-0000-0000378D0000}"/>
    <cellStyle name="Normal 24 2" xfId="11818" xr:uid="{00000000-0005-0000-0000-0000388D0000}"/>
    <cellStyle name="Normal 24 3" xfId="11740" xr:uid="{00000000-0005-0000-0000-0000398D0000}"/>
    <cellStyle name="Normal 25" xfId="3476" xr:uid="{00000000-0005-0000-0000-00003A8D0000}"/>
    <cellStyle name="Normal 25 2" xfId="11815" xr:uid="{00000000-0005-0000-0000-00003B8D0000}"/>
    <cellStyle name="Normal 26" xfId="3477" xr:uid="{00000000-0005-0000-0000-00003C8D0000}"/>
    <cellStyle name="Normal 26 2" xfId="12909" xr:uid="{00000000-0005-0000-0000-00003D8D0000}"/>
    <cellStyle name="Normal 26 2 2" xfId="30867" xr:uid="{00000000-0005-0000-0000-00003E8D0000}"/>
    <cellStyle name="Normal 26 3" xfId="4480" xr:uid="{00000000-0005-0000-0000-00003F8D0000}"/>
    <cellStyle name="Normal 26 3 2" xfId="23865" xr:uid="{00000000-0005-0000-0000-0000408D0000}"/>
    <cellStyle name="Normal 27" xfId="3478" xr:uid="{00000000-0005-0000-0000-0000418D0000}"/>
    <cellStyle name="Normal 27 2" xfId="19504" xr:uid="{00000000-0005-0000-0000-0000428D0000}"/>
    <cellStyle name="Normal 27 2 2" xfId="37454" xr:uid="{00000000-0005-0000-0000-0000438D0000}"/>
    <cellStyle name="Normal 27 3" xfId="11854" xr:uid="{00000000-0005-0000-0000-0000448D0000}"/>
    <cellStyle name="Normal 27 3 2" xfId="30453" xr:uid="{00000000-0005-0000-0000-0000458D0000}"/>
    <cellStyle name="Normal 28" xfId="3479" xr:uid="{00000000-0005-0000-0000-0000468D0000}"/>
    <cellStyle name="Normal 28 2" xfId="12617" xr:uid="{00000000-0005-0000-0000-0000478D0000}"/>
    <cellStyle name="Normal 29" xfId="3480" xr:uid="{00000000-0005-0000-0000-0000488D0000}"/>
    <cellStyle name="Normal 29 2" xfId="12593" xr:uid="{00000000-0005-0000-0000-0000498D0000}"/>
    <cellStyle name="Normal 29 2 2" xfId="30460" xr:uid="{00000000-0005-0000-0000-00004A8D0000}"/>
    <cellStyle name="Normal 3" xfId="742" xr:uid="{00000000-0005-0000-0000-00004B8D0000}"/>
    <cellStyle name="Normal 3 10" xfId="3481" xr:uid="{00000000-0005-0000-0000-00004C8D0000}"/>
    <cellStyle name="Normal 3 10 2" xfId="3482" xr:uid="{00000000-0005-0000-0000-00004D8D0000}"/>
    <cellStyle name="Normal 3 10 2 2" xfId="3483" xr:uid="{00000000-0005-0000-0000-00004E8D0000}"/>
    <cellStyle name="Normal 3 10 2 2 2" xfId="22804" xr:uid="{00000000-0005-0000-0000-00004F8D0000}"/>
    <cellStyle name="Normal 3 10 2 3" xfId="22803" xr:uid="{00000000-0005-0000-0000-0000508D0000}"/>
    <cellStyle name="Normal 3 10 3" xfId="3484" xr:uid="{00000000-0005-0000-0000-0000518D0000}"/>
    <cellStyle name="Normal 3 10 3 2" xfId="22805" xr:uid="{00000000-0005-0000-0000-0000528D0000}"/>
    <cellStyle name="Normal 3 10 4" xfId="12595" xr:uid="{00000000-0005-0000-0000-0000538D0000}"/>
    <cellStyle name="Normal 3 10 4 2" xfId="30461" xr:uid="{00000000-0005-0000-0000-0000548D0000}"/>
    <cellStyle name="Normal 3 10 5" xfId="22802" xr:uid="{00000000-0005-0000-0000-0000558D0000}"/>
    <cellStyle name="Normal 3 11" xfId="3485" xr:uid="{00000000-0005-0000-0000-0000568D0000}"/>
    <cellStyle name="Normal 3 11 2" xfId="3486" xr:uid="{00000000-0005-0000-0000-0000578D0000}"/>
    <cellStyle name="Normal 3 11 2 2" xfId="22807" xr:uid="{00000000-0005-0000-0000-0000588D0000}"/>
    <cellStyle name="Normal 3 11 3" xfId="20150" xr:uid="{00000000-0005-0000-0000-0000598D0000}"/>
    <cellStyle name="Normal 3 11 4" xfId="22806" xr:uid="{00000000-0005-0000-0000-00005A8D0000}"/>
    <cellStyle name="Normal 3 12" xfId="3487" xr:uid="{00000000-0005-0000-0000-00005B8D0000}"/>
    <cellStyle name="Normal 3 12 2" xfId="3488" xr:uid="{00000000-0005-0000-0000-00005C8D0000}"/>
    <cellStyle name="Normal 3 12 2 2" xfId="22809" xr:uid="{00000000-0005-0000-0000-00005D8D0000}"/>
    <cellStyle name="Normal 3 12 3" xfId="22808" xr:uid="{00000000-0005-0000-0000-00005E8D0000}"/>
    <cellStyle name="Normal 3 13" xfId="3489" xr:uid="{00000000-0005-0000-0000-00005F8D0000}"/>
    <cellStyle name="Normal 3 13 2" xfId="3490" xr:uid="{00000000-0005-0000-0000-0000608D0000}"/>
    <cellStyle name="Normal 3 13 2 2" xfId="22811" xr:uid="{00000000-0005-0000-0000-0000618D0000}"/>
    <cellStyle name="Normal 3 13 3" xfId="22810" xr:uid="{00000000-0005-0000-0000-0000628D0000}"/>
    <cellStyle name="Normal 3 14" xfId="3491" xr:uid="{00000000-0005-0000-0000-0000638D0000}"/>
    <cellStyle name="Normal 3 14 2" xfId="3492" xr:uid="{00000000-0005-0000-0000-0000648D0000}"/>
    <cellStyle name="Normal 3 14 2 2" xfId="22813" xr:uid="{00000000-0005-0000-0000-0000658D0000}"/>
    <cellStyle name="Normal 3 14 3" xfId="22812" xr:uid="{00000000-0005-0000-0000-0000668D0000}"/>
    <cellStyle name="Normal 3 15" xfId="4437" xr:uid="{00000000-0005-0000-0000-0000678D0000}"/>
    <cellStyle name="Normal 3 15 2" xfId="23778" xr:uid="{00000000-0005-0000-0000-0000688D0000}"/>
    <cellStyle name="Normal 3 16" xfId="22109" xr:uid="{00000000-0005-0000-0000-0000698D0000}"/>
    <cellStyle name="Normal 3 17" xfId="39682" xr:uid="{00000000-0005-0000-0000-00006A8D0000}"/>
    <cellStyle name="Normal 3 18" xfId="40262" xr:uid="{00000000-0005-0000-0000-00006B8D0000}"/>
    <cellStyle name="Normal 3 19" xfId="40748" xr:uid="{00000000-0005-0000-0000-00006C8D0000}"/>
    <cellStyle name="Normal 3 2" xfId="743" xr:uid="{00000000-0005-0000-0000-00006D8D0000}"/>
    <cellStyle name="Normal 3 2 10" xfId="4438" xr:uid="{00000000-0005-0000-0000-00006E8D0000}"/>
    <cellStyle name="Normal 3 2 10 2" xfId="23779" xr:uid="{00000000-0005-0000-0000-00006F8D0000}"/>
    <cellStyle name="Normal 3 2 11" xfId="22110" xr:uid="{00000000-0005-0000-0000-0000708D0000}"/>
    <cellStyle name="Normal 3 2 12" xfId="38960" xr:uid="{00000000-0005-0000-0000-0000718D0000}"/>
    <cellStyle name="Normal 3 2 13" xfId="39683" xr:uid="{00000000-0005-0000-0000-0000728D0000}"/>
    <cellStyle name="Normal 3 2 14" xfId="40263" xr:uid="{00000000-0005-0000-0000-0000738D0000}"/>
    <cellStyle name="Normal 3 2 15" xfId="40749" xr:uid="{00000000-0005-0000-0000-0000748D0000}"/>
    <cellStyle name="Normal 3 2 2" xfId="1642" xr:uid="{00000000-0005-0000-0000-0000758D0000}"/>
    <cellStyle name="Normal 3 2 2 10" xfId="40750" xr:uid="{00000000-0005-0000-0000-0000768D0000}"/>
    <cellStyle name="Normal 3 2 2 2" xfId="2493" xr:uid="{00000000-0005-0000-0000-0000778D0000}"/>
    <cellStyle name="Normal 3 2 2 2 2" xfId="3493" xr:uid="{00000000-0005-0000-0000-0000788D0000}"/>
    <cellStyle name="Normal 3 2 2 2 2 2" xfId="11774" xr:uid="{00000000-0005-0000-0000-0000798D0000}"/>
    <cellStyle name="Normal 3 2 2 2 2 3" xfId="22815" xr:uid="{00000000-0005-0000-0000-00007A8D0000}"/>
    <cellStyle name="Normal 3 2 2 2 3" xfId="11850" xr:uid="{00000000-0005-0000-0000-00007B8D0000}"/>
    <cellStyle name="Normal 3 2 2 2 3 2" xfId="19500" xr:uid="{00000000-0005-0000-0000-00007C8D0000}"/>
    <cellStyle name="Normal 3 2 2 2 3 2 2" xfId="37450" xr:uid="{00000000-0005-0000-0000-00007D8D0000}"/>
    <cellStyle name="Normal 3 2 2 2 3 3" xfId="30449" xr:uid="{00000000-0005-0000-0000-00007E8D0000}"/>
    <cellStyle name="Normal 3 2 2 2 4" xfId="12902" xr:uid="{00000000-0005-0000-0000-00007F8D0000}"/>
    <cellStyle name="Normal 3 2 2 2 4 2" xfId="30863" xr:uid="{00000000-0005-0000-0000-0000808D0000}"/>
    <cellStyle name="Normal 3 2 2 2 5" xfId="4474" xr:uid="{00000000-0005-0000-0000-0000818D0000}"/>
    <cellStyle name="Normal 3 2 2 2 5 2" xfId="23861" xr:uid="{00000000-0005-0000-0000-0000828D0000}"/>
    <cellStyle name="Normal 3 2 2 2 6" xfId="22814" xr:uid="{00000000-0005-0000-0000-0000838D0000}"/>
    <cellStyle name="Normal 3 2 2 2 7" xfId="39777" xr:uid="{00000000-0005-0000-0000-0000848D0000}"/>
    <cellStyle name="Normal 3 2 2 3" xfId="2505" xr:uid="{00000000-0005-0000-0000-0000858D0000}"/>
    <cellStyle name="Normal 3 2 2 3 2" xfId="3494" xr:uid="{00000000-0005-0000-0000-0000868D0000}"/>
    <cellStyle name="Normal 3 2 2 3 2 2" xfId="21565" xr:uid="{00000000-0005-0000-0000-0000878D0000}"/>
    <cellStyle name="Normal 3 2 2 3 2 2 2" xfId="38412" xr:uid="{00000000-0005-0000-0000-0000888D0000}"/>
    <cellStyle name="Normal 3 2 2 3 2 3" xfId="22817" xr:uid="{00000000-0005-0000-0000-0000898D0000}"/>
    <cellStyle name="Normal 3 2 2 3 3" xfId="8099" xr:uid="{00000000-0005-0000-0000-00008A8D0000}"/>
    <cellStyle name="Normal 3 2 2 3 4" xfId="22816" xr:uid="{00000000-0005-0000-0000-00008B8D0000}"/>
    <cellStyle name="Normal 3 2 2 3 5" xfId="39367" xr:uid="{00000000-0005-0000-0000-00008C8D0000}"/>
    <cellStyle name="Normal 3 2 2 4" xfId="3495" xr:uid="{00000000-0005-0000-0000-00008D8D0000}"/>
    <cellStyle name="Normal 3 2 2 4 2" xfId="3496" xr:uid="{00000000-0005-0000-0000-00008E8D0000}"/>
    <cellStyle name="Normal 3 2 2 4 2 2" xfId="19469" xr:uid="{00000000-0005-0000-0000-00008F8D0000}"/>
    <cellStyle name="Normal 3 2 2 4 2 2 2" xfId="37419" xr:uid="{00000000-0005-0000-0000-0000908D0000}"/>
    <cellStyle name="Normal 3 2 2 4 2 3" xfId="22819" xr:uid="{00000000-0005-0000-0000-0000918D0000}"/>
    <cellStyle name="Normal 3 2 2 4 3" xfId="11821" xr:uid="{00000000-0005-0000-0000-0000928D0000}"/>
    <cellStyle name="Normal 3 2 2 4 3 2" xfId="30418" xr:uid="{00000000-0005-0000-0000-0000938D0000}"/>
    <cellStyle name="Normal 3 2 2 4 4" xfId="22818" xr:uid="{00000000-0005-0000-0000-0000948D0000}"/>
    <cellStyle name="Normal 3 2 2 5" xfId="3497" xr:uid="{00000000-0005-0000-0000-0000958D0000}"/>
    <cellStyle name="Normal 3 2 2 5 2" xfId="12809" xr:uid="{00000000-0005-0000-0000-0000968D0000}"/>
    <cellStyle name="Normal 3 2 2 5 2 2" xfId="30783" xr:uid="{00000000-0005-0000-0000-0000978D0000}"/>
    <cellStyle name="Normal 3 2 2 5 3" xfId="22820" xr:uid="{00000000-0005-0000-0000-0000988D0000}"/>
    <cellStyle name="Normal 3 2 2 6" xfId="4439" xr:uid="{00000000-0005-0000-0000-0000998D0000}"/>
    <cellStyle name="Normal 3 2 2 6 2" xfId="23780" xr:uid="{00000000-0005-0000-0000-00009A8D0000}"/>
    <cellStyle name="Normal 3 2 2 7" xfId="22111" xr:uid="{00000000-0005-0000-0000-00009B8D0000}"/>
    <cellStyle name="Normal 3 2 2 8" xfId="39684" xr:uid="{00000000-0005-0000-0000-00009C8D0000}"/>
    <cellStyle name="Normal 3 2 2 9" xfId="40264" xr:uid="{00000000-0005-0000-0000-00009D8D0000}"/>
    <cellStyle name="Normal 3 2 3" xfId="2489" xr:uid="{00000000-0005-0000-0000-00009E8D0000}"/>
    <cellStyle name="Normal 3 2 3 10" xfId="39776" xr:uid="{00000000-0005-0000-0000-00009F8D0000}"/>
    <cellStyle name="Normal 3 2 3 2" xfId="3498" xr:uid="{00000000-0005-0000-0000-0000A08D0000}"/>
    <cellStyle name="Normal 3 2 3 2 2" xfId="19362" xr:uid="{00000000-0005-0000-0000-0000A18D0000}"/>
    <cellStyle name="Normal 3 2 3 2 2 2" xfId="37313" xr:uid="{00000000-0005-0000-0000-0000A28D0000}"/>
    <cellStyle name="Normal 3 2 3 2 3" xfId="21543" xr:uid="{00000000-0005-0000-0000-0000A38D0000}"/>
    <cellStyle name="Normal 3 2 3 2 3 2" xfId="38394" xr:uid="{00000000-0005-0000-0000-0000A48D0000}"/>
    <cellStyle name="Normal 3 2 3 2 4" xfId="11611" xr:uid="{00000000-0005-0000-0000-0000A58D0000}"/>
    <cellStyle name="Normal 3 2 3 2 4 2" xfId="30312" xr:uid="{00000000-0005-0000-0000-0000A68D0000}"/>
    <cellStyle name="Normal 3 2 3 2 5" xfId="22822" xr:uid="{00000000-0005-0000-0000-0000A78D0000}"/>
    <cellStyle name="Normal 3 2 3 2 6" xfId="39349" xr:uid="{00000000-0005-0000-0000-0000A88D0000}"/>
    <cellStyle name="Normal 3 2 3 3" xfId="8100" xr:uid="{00000000-0005-0000-0000-0000A98D0000}"/>
    <cellStyle name="Normal 3 2 3 3 2" xfId="16057" xr:uid="{00000000-0005-0000-0000-0000AA8D0000}"/>
    <cellStyle name="Normal 3 2 3 3 2 2" xfId="34014" xr:uid="{00000000-0005-0000-0000-0000AB8D0000}"/>
    <cellStyle name="Normal 3 2 3 3 3" xfId="27012" xr:uid="{00000000-0005-0000-0000-0000AC8D0000}"/>
    <cellStyle name="Normal 3 2 3 4" xfId="11849" xr:uid="{00000000-0005-0000-0000-0000AD8D0000}"/>
    <cellStyle name="Normal 3 2 3 4 2" xfId="19499" xr:uid="{00000000-0005-0000-0000-0000AE8D0000}"/>
    <cellStyle name="Normal 3 2 3 4 2 2" xfId="37449" xr:uid="{00000000-0005-0000-0000-0000AF8D0000}"/>
    <cellStyle name="Normal 3 2 3 4 3" xfId="30448" xr:uid="{00000000-0005-0000-0000-0000B08D0000}"/>
    <cellStyle name="Normal 3 2 3 5" xfId="12901" xr:uid="{00000000-0005-0000-0000-0000B18D0000}"/>
    <cellStyle name="Normal 3 2 3 5 2" xfId="30862" xr:uid="{00000000-0005-0000-0000-0000B28D0000}"/>
    <cellStyle name="Normal 3 2 3 6" xfId="21058" xr:uid="{00000000-0005-0000-0000-0000B38D0000}"/>
    <cellStyle name="Normal 3 2 3 6 2" xfId="38374" xr:uid="{00000000-0005-0000-0000-0000B48D0000}"/>
    <cellStyle name="Normal 3 2 3 7" xfId="4473" xr:uid="{00000000-0005-0000-0000-0000B58D0000}"/>
    <cellStyle name="Normal 3 2 3 7 2" xfId="23860" xr:uid="{00000000-0005-0000-0000-0000B68D0000}"/>
    <cellStyle name="Normal 3 2 3 8" xfId="22821" xr:uid="{00000000-0005-0000-0000-0000B78D0000}"/>
    <cellStyle name="Normal 3 2 3 9" xfId="39329" xr:uid="{00000000-0005-0000-0000-0000B88D0000}"/>
    <cellStyle name="Normal 3 2 4" xfId="2501" xr:uid="{00000000-0005-0000-0000-0000B98D0000}"/>
    <cellStyle name="Normal 3 2 4 2" xfId="3499" xr:uid="{00000000-0005-0000-0000-0000BA8D0000}"/>
    <cellStyle name="Normal 3 2 4 2 2" xfId="16779" xr:uid="{00000000-0005-0000-0000-0000BB8D0000}"/>
    <cellStyle name="Normal 3 2 4 2 2 2" xfId="34730" xr:uid="{00000000-0005-0000-0000-0000BC8D0000}"/>
    <cellStyle name="Normal 3 2 4 2 3" xfId="22824" xr:uid="{00000000-0005-0000-0000-0000BD8D0000}"/>
    <cellStyle name="Normal 3 2 4 3" xfId="21559" xr:uid="{00000000-0005-0000-0000-0000BE8D0000}"/>
    <cellStyle name="Normal 3 2 4 3 2" xfId="38408" xr:uid="{00000000-0005-0000-0000-0000BF8D0000}"/>
    <cellStyle name="Normal 3 2 4 4" xfId="8991" xr:uid="{00000000-0005-0000-0000-0000C08D0000}"/>
    <cellStyle name="Normal 3 2 4 4 2" xfId="27729" xr:uid="{00000000-0005-0000-0000-0000C18D0000}"/>
    <cellStyle name="Normal 3 2 4 5" xfId="22823" xr:uid="{00000000-0005-0000-0000-0000C28D0000}"/>
    <cellStyle name="Normal 3 2 4 6" xfId="39363" xr:uid="{00000000-0005-0000-0000-0000C38D0000}"/>
    <cellStyle name="Normal 3 2 5" xfId="3500" xr:uid="{00000000-0005-0000-0000-0000C48D0000}"/>
    <cellStyle name="Normal 3 2 5 2" xfId="3501" xr:uid="{00000000-0005-0000-0000-0000C58D0000}"/>
    <cellStyle name="Normal 3 2 5 2 2" xfId="16056" xr:uid="{00000000-0005-0000-0000-0000C68D0000}"/>
    <cellStyle name="Normal 3 2 5 2 2 2" xfId="34013" xr:uid="{00000000-0005-0000-0000-0000C78D0000}"/>
    <cellStyle name="Normal 3 2 5 2 3" xfId="22826" xr:uid="{00000000-0005-0000-0000-0000C88D0000}"/>
    <cellStyle name="Normal 3 2 5 3" xfId="21524" xr:uid="{00000000-0005-0000-0000-0000C98D0000}"/>
    <cellStyle name="Normal 3 2 5 3 2" xfId="38384" xr:uid="{00000000-0005-0000-0000-0000CA8D0000}"/>
    <cellStyle name="Normal 3 2 5 4" xfId="8098" xr:uid="{00000000-0005-0000-0000-0000CB8D0000}"/>
    <cellStyle name="Normal 3 2 5 4 2" xfId="27011" xr:uid="{00000000-0005-0000-0000-0000CC8D0000}"/>
    <cellStyle name="Normal 3 2 5 5" xfId="22825" xr:uid="{00000000-0005-0000-0000-0000CD8D0000}"/>
    <cellStyle name="Normal 3 2 5 6" xfId="39339" xr:uid="{00000000-0005-0000-0000-0000CE8D0000}"/>
    <cellStyle name="Normal 3 2 6" xfId="3502" xr:uid="{00000000-0005-0000-0000-0000CF8D0000}"/>
    <cellStyle name="Normal 3 2 6 2" xfId="3503" xr:uid="{00000000-0005-0000-0000-0000D08D0000}"/>
    <cellStyle name="Normal 3 2 6 2 2" xfId="19468" xr:uid="{00000000-0005-0000-0000-0000D18D0000}"/>
    <cellStyle name="Normal 3 2 6 2 2 2" xfId="37418" xr:uid="{00000000-0005-0000-0000-0000D28D0000}"/>
    <cellStyle name="Normal 3 2 6 2 3" xfId="22828" xr:uid="{00000000-0005-0000-0000-0000D38D0000}"/>
    <cellStyle name="Normal 3 2 6 3" xfId="11820" xr:uid="{00000000-0005-0000-0000-0000D48D0000}"/>
    <cellStyle name="Normal 3 2 6 3 2" xfId="30417" xr:uid="{00000000-0005-0000-0000-0000D58D0000}"/>
    <cellStyle name="Normal 3 2 6 4" xfId="22827" xr:uid="{00000000-0005-0000-0000-0000D68D0000}"/>
    <cellStyle name="Normal 3 2 7" xfId="3504" xr:uid="{00000000-0005-0000-0000-0000D78D0000}"/>
    <cellStyle name="Normal 3 2 7 2" xfId="3505" xr:uid="{00000000-0005-0000-0000-0000D88D0000}"/>
    <cellStyle name="Normal 3 2 7 2 2" xfId="19507" xr:uid="{00000000-0005-0000-0000-0000D98D0000}"/>
    <cellStyle name="Normal 3 2 7 2 2 2" xfId="37456" xr:uid="{00000000-0005-0000-0000-0000DA8D0000}"/>
    <cellStyle name="Normal 3 2 7 2 3" xfId="22830" xr:uid="{00000000-0005-0000-0000-0000DB8D0000}"/>
    <cellStyle name="Normal 3 2 7 3" xfId="12371" xr:uid="{00000000-0005-0000-0000-0000DC8D0000}"/>
    <cellStyle name="Normal 3 2 7 3 2" xfId="30455" xr:uid="{00000000-0005-0000-0000-0000DD8D0000}"/>
    <cellStyle name="Normal 3 2 7 4" xfId="22829" xr:uid="{00000000-0005-0000-0000-0000DE8D0000}"/>
    <cellStyle name="Normal 3 2 8" xfId="3506" xr:uid="{00000000-0005-0000-0000-0000DF8D0000}"/>
    <cellStyle name="Normal 3 2 8 2" xfId="12596" xr:uid="{00000000-0005-0000-0000-0000E08D0000}"/>
    <cellStyle name="Normal 3 2 8 2 2" xfId="30462" xr:uid="{00000000-0005-0000-0000-0000E18D0000}"/>
    <cellStyle name="Normal 3 2 9" xfId="20151" xr:uid="{00000000-0005-0000-0000-0000E28D0000}"/>
    <cellStyle name="Normal 3 2 9 2" xfId="38005" xr:uid="{00000000-0005-0000-0000-0000E38D0000}"/>
    <cellStyle name="Normal 3 3" xfId="744" xr:uid="{00000000-0005-0000-0000-0000E48D0000}"/>
    <cellStyle name="Normal 3 3 2" xfId="2035" xr:uid="{00000000-0005-0000-0000-0000E58D0000}"/>
    <cellStyle name="Normal 3 3 2 2" xfId="3507" xr:uid="{00000000-0005-0000-0000-0000E68D0000}"/>
    <cellStyle name="Normal 3 3 2 2 2" xfId="3508" xr:uid="{00000000-0005-0000-0000-0000E78D0000}"/>
    <cellStyle name="Normal 3 3 2 2 2 2" xfId="22833" xr:uid="{00000000-0005-0000-0000-0000E88D0000}"/>
    <cellStyle name="Normal 3 3 2 2 3" xfId="21544" xr:uid="{00000000-0005-0000-0000-0000E98D0000}"/>
    <cellStyle name="Normal 3 3 2 2 3 2" xfId="38395" xr:uid="{00000000-0005-0000-0000-0000EA8D0000}"/>
    <cellStyle name="Normal 3 3 2 2 4" xfId="22832" xr:uid="{00000000-0005-0000-0000-0000EB8D0000}"/>
    <cellStyle name="Normal 3 3 2 2 5" xfId="39350" xr:uid="{00000000-0005-0000-0000-0000EC8D0000}"/>
    <cellStyle name="Normal 3 3 2 3" xfId="3509" xr:uid="{00000000-0005-0000-0000-0000ED8D0000}"/>
    <cellStyle name="Normal 3 3 2 3 2" xfId="3510" xr:uid="{00000000-0005-0000-0000-0000EE8D0000}"/>
    <cellStyle name="Normal 3 3 2 3 2 2" xfId="22835" xr:uid="{00000000-0005-0000-0000-0000EF8D0000}"/>
    <cellStyle name="Normal 3 3 2 3 3" xfId="21059" xr:uid="{00000000-0005-0000-0000-0000F08D0000}"/>
    <cellStyle name="Normal 3 3 2 3 3 2" xfId="38375" xr:uid="{00000000-0005-0000-0000-0000F18D0000}"/>
    <cellStyle name="Normal 3 3 2 3 4" xfId="22834" xr:uid="{00000000-0005-0000-0000-0000F28D0000}"/>
    <cellStyle name="Normal 3 3 2 4" xfId="3511" xr:uid="{00000000-0005-0000-0000-0000F38D0000}"/>
    <cellStyle name="Normal 3 3 2 4 2" xfId="22836" xr:uid="{00000000-0005-0000-0000-0000F48D0000}"/>
    <cellStyle name="Normal 3 3 2 5" xfId="11775" xr:uid="{00000000-0005-0000-0000-0000F58D0000}"/>
    <cellStyle name="Normal 3 3 2 6" xfId="22831" xr:uid="{00000000-0005-0000-0000-0000F68D0000}"/>
    <cellStyle name="Normal 3 3 2 7" xfId="39330" xr:uid="{00000000-0005-0000-0000-0000F78D0000}"/>
    <cellStyle name="Normal 3 3 3" xfId="2492" xr:uid="{00000000-0005-0000-0000-0000F88D0000}"/>
    <cellStyle name="Normal 3 3 3 2" xfId="3512" xr:uid="{00000000-0005-0000-0000-0000F98D0000}"/>
    <cellStyle name="Normal 3 3 3 2 2" xfId="21564" xr:uid="{00000000-0005-0000-0000-0000FA8D0000}"/>
    <cellStyle name="Normal 3 3 3 2 2 2" xfId="38411" xr:uid="{00000000-0005-0000-0000-0000FB8D0000}"/>
    <cellStyle name="Normal 3 3 3 2 3" xfId="22838" xr:uid="{00000000-0005-0000-0000-0000FC8D0000}"/>
    <cellStyle name="Normal 3 3 3 3" xfId="8101" xr:uid="{00000000-0005-0000-0000-0000FD8D0000}"/>
    <cellStyle name="Normal 3 3 3 4" xfId="22837" xr:uid="{00000000-0005-0000-0000-0000FE8D0000}"/>
    <cellStyle name="Normal 3 3 3 5" xfId="39366" xr:uid="{00000000-0005-0000-0000-0000FF8D0000}"/>
    <cellStyle name="Normal 3 3 4" xfId="2504" xr:uid="{00000000-0005-0000-0000-0000008E0000}"/>
    <cellStyle name="Normal 3 3 4 2" xfId="3513" xr:uid="{00000000-0005-0000-0000-0000018E0000}"/>
    <cellStyle name="Normal 3 3 4 2 2" xfId="22840" xr:uid="{00000000-0005-0000-0000-0000028E0000}"/>
    <cellStyle name="Normal 3 3 4 3" xfId="21525" xr:uid="{00000000-0005-0000-0000-0000038E0000}"/>
    <cellStyle name="Normal 3 3 4 3 2" xfId="38385" xr:uid="{00000000-0005-0000-0000-0000048E0000}"/>
    <cellStyle name="Normal 3 3 4 4" xfId="22839" xr:uid="{00000000-0005-0000-0000-0000058E0000}"/>
    <cellStyle name="Normal 3 3 4 5" xfId="39340" xr:uid="{00000000-0005-0000-0000-0000068E0000}"/>
    <cellStyle name="Normal 3 3 5" xfId="2034" xr:uid="{00000000-0005-0000-0000-0000078E0000}"/>
    <cellStyle name="Normal 3 3 5 2" xfId="3515" xr:uid="{00000000-0005-0000-0000-0000088E0000}"/>
    <cellStyle name="Normal 3 3 5 2 2" xfId="22842" xr:uid="{00000000-0005-0000-0000-0000098E0000}"/>
    <cellStyle name="Normal 3 3 5 3" xfId="20152" xr:uid="{00000000-0005-0000-0000-00000A8E0000}"/>
    <cellStyle name="Normal 3 3 5 3 2" xfId="38006" xr:uid="{00000000-0005-0000-0000-00000B8E0000}"/>
    <cellStyle name="Normal 3 3 5 4" xfId="22841" xr:uid="{00000000-0005-0000-0000-00000C8E0000}"/>
    <cellStyle name="Normal 3 3 5 5" xfId="3514" xr:uid="{00000000-0005-0000-0000-00000D8E0000}"/>
    <cellStyle name="Normal 3 3 6" xfId="2514" xr:uid="{00000000-0005-0000-0000-00000E8E0000}"/>
    <cellStyle name="Normal 3 3 6 2" xfId="3517" xr:uid="{00000000-0005-0000-0000-00000F8E0000}"/>
    <cellStyle name="Normal 3 3 6 2 2" xfId="22844" xr:uid="{00000000-0005-0000-0000-0000108E0000}"/>
    <cellStyle name="Normal 3 3 6 3" xfId="22843" xr:uid="{00000000-0005-0000-0000-0000118E0000}"/>
    <cellStyle name="Normal 3 3 6 4" xfId="3516" xr:uid="{00000000-0005-0000-0000-0000128E0000}"/>
    <cellStyle name="Normal 3 3 7" xfId="3518" xr:uid="{00000000-0005-0000-0000-0000138E0000}"/>
    <cellStyle name="Normal 3 3 7 2" xfId="22845" xr:uid="{00000000-0005-0000-0000-0000148E0000}"/>
    <cellStyle name="Normal 3 3 8" xfId="38961" xr:uid="{00000000-0005-0000-0000-0000158E0000}"/>
    <cellStyle name="Normal 3 4" xfId="2036" xr:uid="{00000000-0005-0000-0000-0000168E0000}"/>
    <cellStyle name="Normal 3 4 10" xfId="39362" xr:uid="{00000000-0005-0000-0000-0000178E0000}"/>
    <cellStyle name="Normal 3 4 11" xfId="39702" xr:uid="{00000000-0005-0000-0000-0000188E0000}"/>
    <cellStyle name="Normal 3 4 2" xfId="2575" xr:uid="{00000000-0005-0000-0000-0000198E0000}"/>
    <cellStyle name="Normal 3 4 2 2" xfId="3519" xr:uid="{00000000-0005-0000-0000-00001A8E0000}"/>
    <cellStyle name="Normal 3 4 2 2 2" xfId="3520" xr:uid="{00000000-0005-0000-0000-00001B8E0000}"/>
    <cellStyle name="Normal 3 4 2 2 2 2" xfId="22849" xr:uid="{00000000-0005-0000-0000-00001C8E0000}"/>
    <cellStyle name="Normal 3 4 2 2 3" xfId="22848" xr:uid="{00000000-0005-0000-0000-00001D8E0000}"/>
    <cellStyle name="Normal 3 4 2 3" xfId="3521" xr:uid="{00000000-0005-0000-0000-00001E8E0000}"/>
    <cellStyle name="Normal 3 4 2 3 2" xfId="3522" xr:uid="{00000000-0005-0000-0000-00001F8E0000}"/>
    <cellStyle name="Normal 3 4 2 3 2 2" xfId="22851" xr:uid="{00000000-0005-0000-0000-0000208E0000}"/>
    <cellStyle name="Normal 3 4 2 3 3" xfId="22850" xr:uid="{00000000-0005-0000-0000-0000218E0000}"/>
    <cellStyle name="Normal 3 4 2 4" xfId="3523" xr:uid="{00000000-0005-0000-0000-0000228E0000}"/>
    <cellStyle name="Normal 3 4 2 4 2" xfId="22852" xr:uid="{00000000-0005-0000-0000-0000238E0000}"/>
    <cellStyle name="Normal 3 4 2 5" xfId="11773" xr:uid="{00000000-0005-0000-0000-0000248E0000}"/>
    <cellStyle name="Normal 3 4 2 6" xfId="22847" xr:uid="{00000000-0005-0000-0000-0000258E0000}"/>
    <cellStyle name="Normal 3 4 3" xfId="3524" xr:uid="{00000000-0005-0000-0000-0000268E0000}"/>
    <cellStyle name="Normal 3 4 3 2" xfId="3525" xr:uid="{00000000-0005-0000-0000-0000278E0000}"/>
    <cellStyle name="Normal 3 4 3 2 2" xfId="22854" xr:uid="{00000000-0005-0000-0000-0000288E0000}"/>
    <cellStyle name="Normal 3 4 3 3" xfId="8097" xr:uid="{00000000-0005-0000-0000-0000298E0000}"/>
    <cellStyle name="Normal 3 4 3 4" xfId="22853" xr:uid="{00000000-0005-0000-0000-00002A8E0000}"/>
    <cellStyle name="Normal 3 4 4" xfId="3526" xr:uid="{00000000-0005-0000-0000-00002B8E0000}"/>
    <cellStyle name="Normal 3 4 4 2" xfId="3527" xr:uid="{00000000-0005-0000-0000-00002C8E0000}"/>
    <cellStyle name="Normal 3 4 4 2 2" xfId="19487" xr:uid="{00000000-0005-0000-0000-00002D8E0000}"/>
    <cellStyle name="Normal 3 4 4 2 2 2" xfId="37437" xr:uid="{00000000-0005-0000-0000-00002E8E0000}"/>
    <cellStyle name="Normal 3 4 4 2 3" xfId="22856" xr:uid="{00000000-0005-0000-0000-00002F8E0000}"/>
    <cellStyle name="Normal 3 4 4 3" xfId="11838" xr:uid="{00000000-0005-0000-0000-0000308E0000}"/>
    <cellStyle name="Normal 3 4 4 3 2" xfId="30436" xr:uid="{00000000-0005-0000-0000-0000318E0000}"/>
    <cellStyle name="Normal 3 4 4 4" xfId="22855" xr:uid="{00000000-0005-0000-0000-0000328E0000}"/>
    <cellStyle name="Normal 3 4 5" xfId="3528" xr:uid="{00000000-0005-0000-0000-0000338E0000}"/>
    <cellStyle name="Normal 3 4 5 2" xfId="3529" xr:uid="{00000000-0005-0000-0000-0000348E0000}"/>
    <cellStyle name="Normal 3 4 5 2 2" xfId="22858" xr:uid="{00000000-0005-0000-0000-0000358E0000}"/>
    <cellStyle name="Normal 3 4 5 3" xfId="12827" xr:uid="{00000000-0005-0000-0000-0000368E0000}"/>
    <cellStyle name="Normal 3 4 5 3 2" xfId="30788" xr:uid="{00000000-0005-0000-0000-0000378E0000}"/>
    <cellStyle name="Normal 3 4 5 4" xfId="22857" xr:uid="{00000000-0005-0000-0000-0000388E0000}"/>
    <cellStyle name="Normal 3 4 6" xfId="3530" xr:uid="{00000000-0005-0000-0000-0000398E0000}"/>
    <cellStyle name="Normal 3 4 6 2" xfId="3531" xr:uid="{00000000-0005-0000-0000-00003A8E0000}"/>
    <cellStyle name="Normal 3 4 6 2 2" xfId="22860" xr:uid="{00000000-0005-0000-0000-00003B8E0000}"/>
    <cellStyle name="Normal 3 4 6 3" xfId="21558" xr:uid="{00000000-0005-0000-0000-00003C8E0000}"/>
    <cellStyle name="Normal 3 4 6 3 2" xfId="38407" xr:uid="{00000000-0005-0000-0000-00003D8E0000}"/>
    <cellStyle name="Normal 3 4 6 4" xfId="22859" xr:uid="{00000000-0005-0000-0000-00003E8E0000}"/>
    <cellStyle name="Normal 3 4 7" xfId="3532" xr:uid="{00000000-0005-0000-0000-00003F8E0000}"/>
    <cellStyle name="Normal 3 4 7 2" xfId="22861" xr:uid="{00000000-0005-0000-0000-0000408E0000}"/>
    <cellStyle name="Normal 3 4 8" xfId="4451" xr:uid="{00000000-0005-0000-0000-0000418E0000}"/>
    <cellStyle name="Normal 3 4 8 2" xfId="23786" xr:uid="{00000000-0005-0000-0000-0000428E0000}"/>
    <cellStyle name="Normal 3 4 9" xfId="22846" xr:uid="{00000000-0005-0000-0000-0000438E0000}"/>
    <cellStyle name="Normal 3 5" xfId="2037" xr:uid="{00000000-0005-0000-0000-0000448E0000}"/>
    <cellStyle name="Normal 3 5 2" xfId="3534" xr:uid="{00000000-0005-0000-0000-0000458E0000}"/>
    <cellStyle name="Normal 3 5 2 2" xfId="3535" xr:uid="{00000000-0005-0000-0000-0000468E0000}"/>
    <cellStyle name="Normal 3 5 2 2 2" xfId="3536" xr:uid="{00000000-0005-0000-0000-0000478E0000}"/>
    <cellStyle name="Normal 3 5 2 2 2 2" xfId="22865" xr:uid="{00000000-0005-0000-0000-0000488E0000}"/>
    <cellStyle name="Normal 3 5 2 2 3" xfId="22864" xr:uid="{00000000-0005-0000-0000-0000498E0000}"/>
    <cellStyle name="Normal 3 5 2 3" xfId="3537" xr:uid="{00000000-0005-0000-0000-00004A8E0000}"/>
    <cellStyle name="Normal 3 5 2 3 2" xfId="3538" xr:uid="{00000000-0005-0000-0000-00004B8E0000}"/>
    <cellStyle name="Normal 3 5 2 3 2 2" xfId="22867" xr:uid="{00000000-0005-0000-0000-00004C8E0000}"/>
    <cellStyle name="Normal 3 5 2 3 3" xfId="22866" xr:uid="{00000000-0005-0000-0000-00004D8E0000}"/>
    <cellStyle name="Normal 3 5 2 4" xfId="3539" xr:uid="{00000000-0005-0000-0000-00004E8E0000}"/>
    <cellStyle name="Normal 3 5 2 4 2" xfId="22868" xr:uid="{00000000-0005-0000-0000-00004F8E0000}"/>
    <cellStyle name="Normal 3 5 2 5" xfId="22863" xr:uid="{00000000-0005-0000-0000-0000508E0000}"/>
    <cellStyle name="Normal 3 5 3" xfId="3540" xr:uid="{00000000-0005-0000-0000-0000518E0000}"/>
    <cellStyle name="Normal 3 5 3 2" xfId="3541" xr:uid="{00000000-0005-0000-0000-0000528E0000}"/>
    <cellStyle name="Normal 3 5 3 2 2" xfId="22870" xr:uid="{00000000-0005-0000-0000-0000538E0000}"/>
    <cellStyle name="Normal 3 5 3 3" xfId="22869" xr:uid="{00000000-0005-0000-0000-0000548E0000}"/>
    <cellStyle name="Normal 3 5 4" xfId="3542" xr:uid="{00000000-0005-0000-0000-0000558E0000}"/>
    <cellStyle name="Normal 3 5 4 2" xfId="3543" xr:uid="{00000000-0005-0000-0000-0000568E0000}"/>
    <cellStyle name="Normal 3 5 4 2 2" xfId="22872" xr:uid="{00000000-0005-0000-0000-0000578E0000}"/>
    <cellStyle name="Normal 3 5 4 3" xfId="22871" xr:uid="{00000000-0005-0000-0000-0000588E0000}"/>
    <cellStyle name="Normal 3 5 5" xfId="3544" xr:uid="{00000000-0005-0000-0000-0000598E0000}"/>
    <cellStyle name="Normal 3 5 5 2" xfId="3545" xr:uid="{00000000-0005-0000-0000-00005A8E0000}"/>
    <cellStyle name="Normal 3 5 5 2 2" xfId="22874" xr:uid="{00000000-0005-0000-0000-00005B8E0000}"/>
    <cellStyle name="Normal 3 5 5 3" xfId="22873" xr:uid="{00000000-0005-0000-0000-00005C8E0000}"/>
    <cellStyle name="Normal 3 5 6" xfId="3546" xr:uid="{00000000-0005-0000-0000-00005D8E0000}"/>
    <cellStyle name="Normal 3 5 6 2" xfId="22875" xr:uid="{00000000-0005-0000-0000-00005E8E0000}"/>
    <cellStyle name="Normal 3 5 7" xfId="4465" xr:uid="{00000000-0005-0000-0000-00005F8E0000}"/>
    <cellStyle name="Normal 3 5 8" xfId="22862" xr:uid="{00000000-0005-0000-0000-0000608E0000}"/>
    <cellStyle name="Normal 3 5 9" xfId="3533" xr:uid="{00000000-0005-0000-0000-0000618E0000}"/>
    <cellStyle name="Normal 3 6" xfId="2488" xr:uid="{00000000-0005-0000-0000-0000628E0000}"/>
    <cellStyle name="Normal 3 6 2" xfId="3547" xr:uid="{00000000-0005-0000-0000-0000638E0000}"/>
    <cellStyle name="Normal 3 6 2 2" xfId="3548" xr:uid="{00000000-0005-0000-0000-0000648E0000}"/>
    <cellStyle name="Normal 3 6 2 2 2" xfId="3549" xr:uid="{00000000-0005-0000-0000-0000658E0000}"/>
    <cellStyle name="Normal 3 6 2 2 2 2" xfId="22879" xr:uid="{00000000-0005-0000-0000-0000668E0000}"/>
    <cellStyle name="Normal 3 6 2 2 3" xfId="19498" xr:uid="{00000000-0005-0000-0000-0000678E0000}"/>
    <cellStyle name="Normal 3 6 2 2 3 2" xfId="37448" xr:uid="{00000000-0005-0000-0000-0000688E0000}"/>
    <cellStyle name="Normal 3 6 2 2 4" xfId="22878" xr:uid="{00000000-0005-0000-0000-0000698E0000}"/>
    <cellStyle name="Normal 3 6 2 3" xfId="3550" xr:uid="{00000000-0005-0000-0000-00006A8E0000}"/>
    <cellStyle name="Normal 3 6 2 3 2" xfId="3551" xr:uid="{00000000-0005-0000-0000-00006B8E0000}"/>
    <cellStyle name="Normal 3 6 2 3 2 2" xfId="22881" xr:uid="{00000000-0005-0000-0000-00006C8E0000}"/>
    <cellStyle name="Normal 3 6 2 3 3" xfId="22880" xr:uid="{00000000-0005-0000-0000-00006D8E0000}"/>
    <cellStyle name="Normal 3 6 2 4" xfId="3552" xr:uid="{00000000-0005-0000-0000-00006E8E0000}"/>
    <cellStyle name="Normal 3 6 2 4 2" xfId="22882" xr:uid="{00000000-0005-0000-0000-00006F8E0000}"/>
    <cellStyle name="Normal 3 6 2 5" xfId="11848" xr:uid="{00000000-0005-0000-0000-0000708E0000}"/>
    <cellStyle name="Normal 3 6 2 5 2" xfId="30447" xr:uid="{00000000-0005-0000-0000-0000718E0000}"/>
    <cellStyle name="Normal 3 6 2 6" xfId="22877" xr:uid="{00000000-0005-0000-0000-0000728E0000}"/>
    <cellStyle name="Normal 3 6 3" xfId="3553" xr:uid="{00000000-0005-0000-0000-0000738E0000}"/>
    <cellStyle name="Normal 3 6 3 2" xfId="3554" xr:uid="{00000000-0005-0000-0000-0000748E0000}"/>
    <cellStyle name="Normal 3 6 3 2 2" xfId="22884" xr:uid="{00000000-0005-0000-0000-0000758E0000}"/>
    <cellStyle name="Normal 3 6 3 3" xfId="12900" xr:uid="{00000000-0005-0000-0000-0000768E0000}"/>
    <cellStyle name="Normal 3 6 3 3 2" xfId="30861" xr:uid="{00000000-0005-0000-0000-0000778E0000}"/>
    <cellStyle name="Normal 3 6 3 4" xfId="22883" xr:uid="{00000000-0005-0000-0000-0000788E0000}"/>
    <cellStyle name="Normal 3 6 4" xfId="3555" xr:uid="{00000000-0005-0000-0000-0000798E0000}"/>
    <cellStyle name="Normal 3 6 4 2" xfId="3556" xr:uid="{00000000-0005-0000-0000-00007A8E0000}"/>
    <cellStyle name="Normal 3 6 4 2 2" xfId="22886" xr:uid="{00000000-0005-0000-0000-00007B8E0000}"/>
    <cellStyle name="Normal 3 6 4 3" xfId="22885" xr:uid="{00000000-0005-0000-0000-00007C8E0000}"/>
    <cellStyle name="Normal 3 6 5" xfId="3557" xr:uid="{00000000-0005-0000-0000-00007D8E0000}"/>
    <cellStyle name="Normal 3 6 5 2" xfId="3558" xr:uid="{00000000-0005-0000-0000-00007E8E0000}"/>
    <cellStyle name="Normal 3 6 5 2 2" xfId="22888" xr:uid="{00000000-0005-0000-0000-00007F8E0000}"/>
    <cellStyle name="Normal 3 6 5 3" xfId="22887" xr:uid="{00000000-0005-0000-0000-0000808E0000}"/>
    <cellStyle name="Normal 3 6 6" xfId="3559" xr:uid="{00000000-0005-0000-0000-0000818E0000}"/>
    <cellStyle name="Normal 3 6 6 2" xfId="22889" xr:uid="{00000000-0005-0000-0000-0000828E0000}"/>
    <cellStyle name="Normal 3 6 7" xfId="4472" xr:uid="{00000000-0005-0000-0000-0000838E0000}"/>
    <cellStyle name="Normal 3 6 7 2" xfId="23859" xr:uid="{00000000-0005-0000-0000-0000848E0000}"/>
    <cellStyle name="Normal 3 6 8" xfId="22876" xr:uid="{00000000-0005-0000-0000-0000858E0000}"/>
    <cellStyle name="Normal 3 6 9" xfId="39775" xr:uid="{00000000-0005-0000-0000-0000868E0000}"/>
    <cellStyle name="Normal 3 7" xfId="2500" xr:uid="{00000000-0005-0000-0000-0000878E0000}"/>
    <cellStyle name="Normal 3 7 2" xfId="3560" xr:uid="{00000000-0005-0000-0000-0000888E0000}"/>
    <cellStyle name="Normal 3 7 2 2" xfId="3561" xr:uid="{00000000-0005-0000-0000-0000898E0000}"/>
    <cellStyle name="Normal 3 7 2 2 2" xfId="3562" xr:uid="{00000000-0005-0000-0000-00008A8E0000}"/>
    <cellStyle name="Normal 3 7 2 2 2 2" xfId="22893" xr:uid="{00000000-0005-0000-0000-00008B8E0000}"/>
    <cellStyle name="Normal 3 7 2 2 3" xfId="22892" xr:uid="{00000000-0005-0000-0000-00008C8E0000}"/>
    <cellStyle name="Normal 3 7 2 3" xfId="3563" xr:uid="{00000000-0005-0000-0000-00008D8E0000}"/>
    <cellStyle name="Normal 3 7 2 3 2" xfId="3564" xr:uid="{00000000-0005-0000-0000-00008E8E0000}"/>
    <cellStyle name="Normal 3 7 2 3 2 2" xfId="22895" xr:uid="{00000000-0005-0000-0000-00008F8E0000}"/>
    <cellStyle name="Normal 3 7 2 3 3" xfId="22894" xr:uid="{00000000-0005-0000-0000-0000908E0000}"/>
    <cellStyle name="Normal 3 7 2 4" xfId="3565" xr:uid="{00000000-0005-0000-0000-0000918E0000}"/>
    <cellStyle name="Normal 3 7 2 4 2" xfId="22896" xr:uid="{00000000-0005-0000-0000-0000928E0000}"/>
    <cellStyle name="Normal 3 7 2 5" xfId="12915" xr:uid="{00000000-0005-0000-0000-0000938E0000}"/>
    <cellStyle name="Normal 3 7 2 5 2" xfId="30873" xr:uid="{00000000-0005-0000-0000-0000948E0000}"/>
    <cellStyle name="Normal 3 7 2 6" xfId="22891" xr:uid="{00000000-0005-0000-0000-0000958E0000}"/>
    <cellStyle name="Normal 3 7 3" xfId="3566" xr:uid="{00000000-0005-0000-0000-0000968E0000}"/>
    <cellStyle name="Normal 3 7 3 2" xfId="3567" xr:uid="{00000000-0005-0000-0000-0000978E0000}"/>
    <cellStyle name="Normal 3 7 3 2 2" xfId="22898" xr:uid="{00000000-0005-0000-0000-0000988E0000}"/>
    <cellStyle name="Normal 3 7 3 3" xfId="22897" xr:uid="{00000000-0005-0000-0000-0000998E0000}"/>
    <cellStyle name="Normal 3 7 4" xfId="3568" xr:uid="{00000000-0005-0000-0000-00009A8E0000}"/>
    <cellStyle name="Normal 3 7 4 2" xfId="3569" xr:uid="{00000000-0005-0000-0000-00009B8E0000}"/>
    <cellStyle name="Normal 3 7 4 2 2" xfId="22900" xr:uid="{00000000-0005-0000-0000-00009C8E0000}"/>
    <cellStyle name="Normal 3 7 4 3" xfId="22899" xr:uid="{00000000-0005-0000-0000-00009D8E0000}"/>
    <cellStyle name="Normal 3 7 5" xfId="3570" xr:uid="{00000000-0005-0000-0000-00009E8E0000}"/>
    <cellStyle name="Normal 3 7 5 2" xfId="3571" xr:uid="{00000000-0005-0000-0000-00009F8E0000}"/>
    <cellStyle name="Normal 3 7 5 2 2" xfId="22902" xr:uid="{00000000-0005-0000-0000-0000A08E0000}"/>
    <cellStyle name="Normal 3 7 5 3" xfId="22901" xr:uid="{00000000-0005-0000-0000-0000A18E0000}"/>
    <cellStyle name="Normal 3 7 6" xfId="3572" xr:uid="{00000000-0005-0000-0000-0000A28E0000}"/>
    <cellStyle name="Normal 3 7 6 2" xfId="22903" xr:uid="{00000000-0005-0000-0000-0000A38E0000}"/>
    <cellStyle name="Normal 3 7 7" xfId="4488" xr:uid="{00000000-0005-0000-0000-0000A48E0000}"/>
    <cellStyle name="Normal 3 7 7 2" xfId="23871" xr:uid="{00000000-0005-0000-0000-0000A58E0000}"/>
    <cellStyle name="Normal 3 7 8" xfId="22890" xr:uid="{00000000-0005-0000-0000-0000A68E0000}"/>
    <cellStyle name="Normal 3 8" xfId="3573" xr:uid="{00000000-0005-0000-0000-0000A78E0000}"/>
    <cellStyle name="Normal 3 8 2" xfId="3574" xr:uid="{00000000-0005-0000-0000-0000A88E0000}"/>
    <cellStyle name="Normal 3 8 2 2" xfId="3575" xr:uid="{00000000-0005-0000-0000-0000A98E0000}"/>
    <cellStyle name="Normal 3 8 2 2 2" xfId="3576" xr:uid="{00000000-0005-0000-0000-0000AA8E0000}"/>
    <cellStyle name="Normal 3 8 2 2 2 2" xfId="22907" xr:uid="{00000000-0005-0000-0000-0000AB8E0000}"/>
    <cellStyle name="Normal 3 8 2 2 3" xfId="22906" xr:uid="{00000000-0005-0000-0000-0000AC8E0000}"/>
    <cellStyle name="Normal 3 8 2 3" xfId="3577" xr:uid="{00000000-0005-0000-0000-0000AD8E0000}"/>
    <cellStyle name="Normal 3 8 2 3 2" xfId="3578" xr:uid="{00000000-0005-0000-0000-0000AE8E0000}"/>
    <cellStyle name="Normal 3 8 2 3 2 2" xfId="22909" xr:uid="{00000000-0005-0000-0000-0000AF8E0000}"/>
    <cellStyle name="Normal 3 8 2 3 3" xfId="22908" xr:uid="{00000000-0005-0000-0000-0000B08E0000}"/>
    <cellStyle name="Normal 3 8 2 4" xfId="3579" xr:uid="{00000000-0005-0000-0000-0000B18E0000}"/>
    <cellStyle name="Normal 3 8 2 4 2" xfId="22910" xr:uid="{00000000-0005-0000-0000-0000B28E0000}"/>
    <cellStyle name="Normal 3 8 2 5" xfId="19467" xr:uid="{00000000-0005-0000-0000-0000B38E0000}"/>
    <cellStyle name="Normal 3 8 2 5 2" xfId="37417" xr:uid="{00000000-0005-0000-0000-0000B48E0000}"/>
    <cellStyle name="Normal 3 8 2 6" xfId="22905" xr:uid="{00000000-0005-0000-0000-0000B58E0000}"/>
    <cellStyle name="Normal 3 8 3" xfId="3580" xr:uid="{00000000-0005-0000-0000-0000B68E0000}"/>
    <cellStyle name="Normal 3 8 3 2" xfId="3581" xr:uid="{00000000-0005-0000-0000-0000B78E0000}"/>
    <cellStyle name="Normal 3 8 3 2 2" xfId="22912" xr:uid="{00000000-0005-0000-0000-0000B88E0000}"/>
    <cellStyle name="Normal 3 8 3 3" xfId="22911" xr:uid="{00000000-0005-0000-0000-0000B98E0000}"/>
    <cellStyle name="Normal 3 8 4" xfId="3582" xr:uid="{00000000-0005-0000-0000-0000BA8E0000}"/>
    <cellStyle name="Normal 3 8 4 2" xfId="3583" xr:uid="{00000000-0005-0000-0000-0000BB8E0000}"/>
    <cellStyle name="Normal 3 8 4 2 2" xfId="22914" xr:uid="{00000000-0005-0000-0000-0000BC8E0000}"/>
    <cellStyle name="Normal 3 8 4 3" xfId="22913" xr:uid="{00000000-0005-0000-0000-0000BD8E0000}"/>
    <cellStyle name="Normal 3 8 5" xfId="3584" xr:uid="{00000000-0005-0000-0000-0000BE8E0000}"/>
    <cellStyle name="Normal 3 8 5 2" xfId="3585" xr:uid="{00000000-0005-0000-0000-0000BF8E0000}"/>
    <cellStyle name="Normal 3 8 5 2 2" xfId="22916" xr:uid="{00000000-0005-0000-0000-0000C08E0000}"/>
    <cellStyle name="Normal 3 8 5 3" xfId="22915" xr:uid="{00000000-0005-0000-0000-0000C18E0000}"/>
    <cellStyle name="Normal 3 8 6" xfId="3586" xr:uid="{00000000-0005-0000-0000-0000C28E0000}"/>
    <cellStyle name="Normal 3 8 6 2" xfId="22917" xr:uid="{00000000-0005-0000-0000-0000C38E0000}"/>
    <cellStyle name="Normal 3 8 7" xfId="11819" xr:uid="{00000000-0005-0000-0000-0000C48E0000}"/>
    <cellStyle name="Normal 3 8 7 2" xfId="30416" xr:uid="{00000000-0005-0000-0000-0000C58E0000}"/>
    <cellStyle name="Normal 3 8 8" xfId="22904" xr:uid="{00000000-0005-0000-0000-0000C68E0000}"/>
    <cellStyle name="Normal 3 9" xfId="3587" xr:uid="{00000000-0005-0000-0000-0000C78E0000}"/>
    <cellStyle name="Normal 3 9 2" xfId="3588" xr:uid="{00000000-0005-0000-0000-0000C88E0000}"/>
    <cellStyle name="Normal 3 9 2 2" xfId="3589" xr:uid="{00000000-0005-0000-0000-0000C98E0000}"/>
    <cellStyle name="Normal 3 9 2 2 2" xfId="22920" xr:uid="{00000000-0005-0000-0000-0000CA8E0000}"/>
    <cellStyle name="Normal 3 9 2 3" xfId="19506" xr:uid="{00000000-0005-0000-0000-0000CB8E0000}"/>
    <cellStyle name="Normal 3 9 2 3 2" xfId="37455" xr:uid="{00000000-0005-0000-0000-0000CC8E0000}"/>
    <cellStyle name="Normal 3 9 2 4" xfId="22919" xr:uid="{00000000-0005-0000-0000-0000CD8E0000}"/>
    <cellStyle name="Normal 3 9 3" xfId="3590" xr:uid="{00000000-0005-0000-0000-0000CE8E0000}"/>
    <cellStyle name="Normal 3 9 3 2" xfId="3591" xr:uid="{00000000-0005-0000-0000-0000CF8E0000}"/>
    <cellStyle name="Normal 3 9 3 2 2" xfId="22922" xr:uid="{00000000-0005-0000-0000-0000D08E0000}"/>
    <cellStyle name="Normal 3 9 3 3" xfId="22921" xr:uid="{00000000-0005-0000-0000-0000D18E0000}"/>
    <cellStyle name="Normal 3 9 4" xfId="3592" xr:uid="{00000000-0005-0000-0000-0000D28E0000}"/>
    <cellStyle name="Normal 3 9 4 2" xfId="22923" xr:uid="{00000000-0005-0000-0000-0000D38E0000}"/>
    <cellStyle name="Normal 3 9 5" xfId="12370" xr:uid="{00000000-0005-0000-0000-0000D48E0000}"/>
    <cellStyle name="Normal 3 9 5 2" xfId="30454" xr:uid="{00000000-0005-0000-0000-0000D58E0000}"/>
    <cellStyle name="Normal 3 9 6" xfId="22918" xr:uid="{00000000-0005-0000-0000-0000D68E0000}"/>
    <cellStyle name="Normal 30" xfId="3593" xr:uid="{00000000-0005-0000-0000-0000D78E0000}"/>
    <cellStyle name="Normal 31" xfId="3594" xr:uid="{00000000-0005-0000-0000-0000D88E0000}"/>
    <cellStyle name="Normal 32" xfId="3595" xr:uid="{00000000-0005-0000-0000-0000D98E0000}"/>
    <cellStyle name="Normal 33" xfId="39369" xr:uid="{00000000-0005-0000-0000-0000DA8E0000}"/>
    <cellStyle name="Normal 34" xfId="39370" xr:uid="{00000000-0005-0000-0000-0000DB8E0000}"/>
    <cellStyle name="Normal 35" xfId="39371" xr:uid="{00000000-0005-0000-0000-0000DC8E0000}"/>
    <cellStyle name="Normal 36" xfId="39372" xr:uid="{00000000-0005-0000-0000-0000DD8E0000}"/>
    <cellStyle name="Normal 37" xfId="39373" xr:uid="{00000000-0005-0000-0000-0000DE8E0000}"/>
    <cellStyle name="Normal 38" xfId="39374" xr:uid="{00000000-0005-0000-0000-0000DF8E0000}"/>
    <cellStyle name="Normal 39" xfId="39375" xr:uid="{00000000-0005-0000-0000-0000E08E0000}"/>
    <cellStyle name="Normal 4" xfId="745" xr:uid="{00000000-0005-0000-0000-0000E18E0000}"/>
    <cellStyle name="Normal 4 2" xfId="1538" xr:uid="{00000000-0005-0000-0000-0000E28E0000}"/>
    <cellStyle name="Normal 4 2 10" xfId="22112" xr:uid="{00000000-0005-0000-0000-0000E38E0000}"/>
    <cellStyle name="Normal 4 2 11" xfId="39685" xr:uid="{00000000-0005-0000-0000-0000E48E0000}"/>
    <cellStyle name="Normal 4 2 12" xfId="40265" xr:uid="{00000000-0005-0000-0000-0000E58E0000}"/>
    <cellStyle name="Normal 4 2 13" xfId="40751" xr:uid="{00000000-0005-0000-0000-0000E68E0000}"/>
    <cellStyle name="Normal 4 2 2" xfId="2513" xr:uid="{00000000-0005-0000-0000-0000E78E0000}"/>
    <cellStyle name="Normal 4 2 2 2" xfId="8104" xr:uid="{00000000-0005-0000-0000-0000E88E0000}"/>
    <cellStyle name="Normal 4 2 2 3" xfId="11851" xr:uid="{00000000-0005-0000-0000-0000E98E0000}"/>
    <cellStyle name="Normal 4 2 2 3 2" xfId="19501" xr:uid="{00000000-0005-0000-0000-0000EA8E0000}"/>
    <cellStyle name="Normal 4 2 2 3 2 2" xfId="37451" xr:uid="{00000000-0005-0000-0000-0000EB8E0000}"/>
    <cellStyle name="Normal 4 2 2 3 3" xfId="30450" xr:uid="{00000000-0005-0000-0000-0000EC8E0000}"/>
    <cellStyle name="Normal 4 2 2 4" xfId="12903" xr:uid="{00000000-0005-0000-0000-0000ED8E0000}"/>
    <cellStyle name="Normal 4 2 2 4 2" xfId="30864" xr:uid="{00000000-0005-0000-0000-0000EE8E0000}"/>
    <cellStyle name="Normal 4 2 2 5" xfId="21060" xr:uid="{00000000-0005-0000-0000-0000EF8E0000}"/>
    <cellStyle name="Normal 4 2 2 6" xfId="4475" xr:uid="{00000000-0005-0000-0000-0000F08E0000}"/>
    <cellStyle name="Normal 4 2 2 6 2" xfId="23862" xr:uid="{00000000-0005-0000-0000-0000F18E0000}"/>
    <cellStyle name="Normal 4 2 2 7" xfId="39778" xr:uid="{00000000-0005-0000-0000-0000F28E0000}"/>
    <cellStyle name="Normal 4 2 2 8" xfId="3596" xr:uid="{00000000-0005-0000-0000-0000F38E0000}"/>
    <cellStyle name="Normal 4 2 3" xfId="8105" xr:uid="{00000000-0005-0000-0000-0000F48E0000}"/>
    <cellStyle name="Normal 4 2 3 2" xfId="11293" xr:uid="{00000000-0005-0000-0000-0000F58E0000}"/>
    <cellStyle name="Normal 4 2 3 2 2" xfId="19057" xr:uid="{00000000-0005-0000-0000-0000F68E0000}"/>
    <cellStyle name="Normal 4 2 3 2 2 2" xfId="37008" xr:uid="{00000000-0005-0000-0000-0000F78E0000}"/>
    <cellStyle name="Normal 4 2 3 2 3" xfId="30007" xr:uid="{00000000-0005-0000-0000-0000F88E0000}"/>
    <cellStyle name="Normal 4 2 3 3" xfId="16059" xr:uid="{00000000-0005-0000-0000-0000F98E0000}"/>
    <cellStyle name="Normal 4 2 3 3 2" xfId="34016" xr:uid="{00000000-0005-0000-0000-0000FA8E0000}"/>
    <cellStyle name="Normal 4 2 3 4" xfId="27014" xr:uid="{00000000-0005-0000-0000-0000FB8E0000}"/>
    <cellStyle name="Normal 4 2 4" xfId="8992" xr:uid="{00000000-0005-0000-0000-0000FC8E0000}"/>
    <cellStyle name="Normal 4 2 4 2" xfId="16780" xr:uid="{00000000-0005-0000-0000-0000FD8E0000}"/>
    <cellStyle name="Normal 4 2 4 2 2" xfId="34731" xr:uid="{00000000-0005-0000-0000-0000FE8E0000}"/>
    <cellStyle name="Normal 4 2 4 3" xfId="27730" xr:uid="{00000000-0005-0000-0000-0000FF8E0000}"/>
    <cellStyle name="Normal 4 2 5" xfId="8103" xr:uid="{00000000-0005-0000-0000-0000008F0000}"/>
    <cellStyle name="Normal 4 2 5 2" xfId="16058" xr:uid="{00000000-0005-0000-0000-0000018F0000}"/>
    <cellStyle name="Normal 4 2 5 2 2" xfId="34015" xr:uid="{00000000-0005-0000-0000-0000028F0000}"/>
    <cellStyle name="Normal 4 2 5 3" xfId="27013" xr:uid="{00000000-0005-0000-0000-0000038F0000}"/>
    <cellStyle name="Normal 4 2 6" xfId="11822" xr:uid="{00000000-0005-0000-0000-0000048F0000}"/>
    <cellStyle name="Normal 4 2 6 2" xfId="19470" xr:uid="{00000000-0005-0000-0000-0000058F0000}"/>
    <cellStyle name="Normal 4 2 6 2 2" xfId="37420" xr:uid="{00000000-0005-0000-0000-0000068F0000}"/>
    <cellStyle name="Normal 4 2 6 3" xfId="30419" xr:uid="{00000000-0005-0000-0000-0000078F0000}"/>
    <cellStyle name="Normal 4 2 7" xfId="12810" xr:uid="{00000000-0005-0000-0000-0000088F0000}"/>
    <cellStyle name="Normal 4 2 7 2" xfId="30784" xr:uid="{00000000-0005-0000-0000-0000098F0000}"/>
    <cellStyle name="Normal 4 2 8" xfId="20153" xr:uid="{00000000-0005-0000-0000-00000A8F0000}"/>
    <cellStyle name="Normal 4 2 9" xfId="4440" xr:uid="{00000000-0005-0000-0000-00000B8F0000}"/>
    <cellStyle name="Normal 4 2 9 2" xfId="23781" xr:uid="{00000000-0005-0000-0000-00000C8F0000}"/>
    <cellStyle name="Normal 4 3" xfId="2038" xr:uid="{00000000-0005-0000-0000-00000D8F0000}"/>
    <cellStyle name="Normal 4 3 2" xfId="2576" xr:uid="{00000000-0005-0000-0000-00000E8F0000}"/>
    <cellStyle name="Normal 4 3 2 2" xfId="3597" xr:uid="{00000000-0005-0000-0000-00000F8F0000}"/>
    <cellStyle name="Normal 4 3 2 2 2" xfId="22926" xr:uid="{00000000-0005-0000-0000-0000108F0000}"/>
    <cellStyle name="Normal 4 3 2 3" xfId="8106" xr:uid="{00000000-0005-0000-0000-0000118F0000}"/>
    <cellStyle name="Normal 4 3 2 4" xfId="22925" xr:uid="{00000000-0005-0000-0000-0000128F0000}"/>
    <cellStyle name="Normal 4 3 3" xfId="3598" xr:uid="{00000000-0005-0000-0000-0000138F0000}"/>
    <cellStyle name="Normal 4 3 3 2" xfId="3599" xr:uid="{00000000-0005-0000-0000-0000148F0000}"/>
    <cellStyle name="Normal 4 3 3 2 2" xfId="19488" xr:uid="{00000000-0005-0000-0000-0000158F0000}"/>
    <cellStyle name="Normal 4 3 3 2 2 2" xfId="37438" xr:uid="{00000000-0005-0000-0000-0000168F0000}"/>
    <cellStyle name="Normal 4 3 3 2 3" xfId="22928" xr:uid="{00000000-0005-0000-0000-0000178F0000}"/>
    <cellStyle name="Normal 4 3 3 3" xfId="11839" xr:uid="{00000000-0005-0000-0000-0000188F0000}"/>
    <cellStyle name="Normal 4 3 3 3 2" xfId="30437" xr:uid="{00000000-0005-0000-0000-0000198F0000}"/>
    <cellStyle name="Normal 4 3 3 4" xfId="22927" xr:uid="{00000000-0005-0000-0000-00001A8F0000}"/>
    <cellStyle name="Normal 4 3 4" xfId="3600" xr:uid="{00000000-0005-0000-0000-00001B8F0000}"/>
    <cellStyle name="Normal 4 3 4 2" xfId="12828" xr:uid="{00000000-0005-0000-0000-00001C8F0000}"/>
    <cellStyle name="Normal 4 3 4 2 2" xfId="30789" xr:uid="{00000000-0005-0000-0000-00001D8F0000}"/>
    <cellStyle name="Normal 4 3 5" xfId="3601" xr:uid="{00000000-0005-0000-0000-00001E8F0000}"/>
    <cellStyle name="Normal 4 3 5 2" xfId="22929" xr:uid="{00000000-0005-0000-0000-00001F8F0000}"/>
    <cellStyle name="Normal 4 3 6" xfId="4452" xr:uid="{00000000-0005-0000-0000-0000208F0000}"/>
    <cellStyle name="Normal 4 3 6 2" xfId="23787" xr:uid="{00000000-0005-0000-0000-0000218F0000}"/>
    <cellStyle name="Normal 4 3 7" xfId="22924" xr:uid="{00000000-0005-0000-0000-0000228F0000}"/>
    <cellStyle name="Normal 4 3 8" xfId="39703" xr:uid="{00000000-0005-0000-0000-0000238F0000}"/>
    <cellStyle name="Normal 4 4" xfId="3602" xr:uid="{00000000-0005-0000-0000-0000248F0000}"/>
    <cellStyle name="Normal 4 4 2" xfId="3603" xr:uid="{00000000-0005-0000-0000-0000258F0000}"/>
    <cellStyle name="Normal 4 4 2 2" xfId="11776" xr:uid="{00000000-0005-0000-0000-0000268F0000}"/>
    <cellStyle name="Normal 4 4 2 3" xfId="22931" xr:uid="{00000000-0005-0000-0000-0000278F0000}"/>
    <cellStyle name="Normal 4 4 3" xfId="8102" xr:uid="{00000000-0005-0000-0000-0000288F0000}"/>
    <cellStyle name="Normal 4 4 4" xfId="22930" xr:uid="{00000000-0005-0000-0000-0000298F0000}"/>
    <cellStyle name="Normal 4 5" xfId="3604" xr:uid="{00000000-0005-0000-0000-00002A8F0000}"/>
    <cellStyle name="Normal 4 5 2" xfId="3605" xr:uid="{00000000-0005-0000-0000-00002B8F0000}"/>
    <cellStyle name="Normal 4 5 2 2" xfId="12916" xr:uid="{00000000-0005-0000-0000-00002C8F0000}"/>
    <cellStyle name="Normal 4 5 2 2 2" xfId="30874" xr:uid="{00000000-0005-0000-0000-00002D8F0000}"/>
    <cellStyle name="Normal 4 5 2 3" xfId="22933" xr:uid="{00000000-0005-0000-0000-00002E8F0000}"/>
    <cellStyle name="Normal 4 5 3" xfId="4489" xr:uid="{00000000-0005-0000-0000-00002F8F0000}"/>
    <cellStyle name="Normal 4 5 3 2" xfId="23872" xr:uid="{00000000-0005-0000-0000-0000308F0000}"/>
    <cellStyle name="Normal 4 5 4" xfId="22932" xr:uid="{00000000-0005-0000-0000-0000318F0000}"/>
    <cellStyle name="Normal 4 6" xfId="3606" xr:uid="{00000000-0005-0000-0000-0000328F0000}"/>
    <cellStyle name="Normal 4 7" xfId="3607" xr:uid="{00000000-0005-0000-0000-0000338F0000}"/>
    <cellStyle name="Normal 4 7 2" xfId="22934" xr:uid="{00000000-0005-0000-0000-0000348F0000}"/>
    <cellStyle name="Normal 40" xfId="2606" xr:uid="{00000000-0005-0000-0000-0000358F0000}"/>
    <cellStyle name="Normal 41" xfId="2607" xr:uid="{00000000-0005-0000-0000-0000368F0000}"/>
    <cellStyle name="Normal 5" xfId="746" xr:uid="{00000000-0005-0000-0000-0000378F0000}"/>
    <cellStyle name="Normal 5 10" xfId="3608" xr:uid="{00000000-0005-0000-0000-0000388F0000}"/>
    <cellStyle name="Normal 5 10 2" xfId="3609" xr:uid="{00000000-0005-0000-0000-0000398F0000}"/>
    <cellStyle name="Normal 5 10 2 2" xfId="22936" xr:uid="{00000000-0005-0000-0000-00003A8F0000}"/>
    <cellStyle name="Normal 5 10 3" xfId="22935" xr:uid="{00000000-0005-0000-0000-00003B8F0000}"/>
    <cellStyle name="Normal 5 11" xfId="3610" xr:uid="{00000000-0005-0000-0000-00003C8F0000}"/>
    <cellStyle name="Normal 5 11 2" xfId="3611" xr:uid="{00000000-0005-0000-0000-00003D8F0000}"/>
    <cellStyle name="Normal 5 11 2 2" xfId="22938" xr:uid="{00000000-0005-0000-0000-00003E8F0000}"/>
    <cellStyle name="Normal 5 11 3" xfId="22937" xr:uid="{00000000-0005-0000-0000-00003F8F0000}"/>
    <cellStyle name="Normal 5 12" xfId="3612" xr:uid="{00000000-0005-0000-0000-0000408F0000}"/>
    <cellStyle name="Normal 5 12 2" xfId="3613" xr:uid="{00000000-0005-0000-0000-0000418F0000}"/>
    <cellStyle name="Normal 5 12 2 2" xfId="22940" xr:uid="{00000000-0005-0000-0000-0000428F0000}"/>
    <cellStyle name="Normal 5 12 3" xfId="22939" xr:uid="{00000000-0005-0000-0000-0000438F0000}"/>
    <cellStyle name="Normal 5 13" xfId="3614" xr:uid="{00000000-0005-0000-0000-0000448F0000}"/>
    <cellStyle name="Normal 5 13 2" xfId="3615" xr:uid="{00000000-0005-0000-0000-0000458F0000}"/>
    <cellStyle name="Normal 5 13 2 2" xfId="22942" xr:uid="{00000000-0005-0000-0000-0000468F0000}"/>
    <cellStyle name="Normal 5 13 3" xfId="22941" xr:uid="{00000000-0005-0000-0000-0000478F0000}"/>
    <cellStyle name="Normal 5 14" xfId="3616" xr:uid="{00000000-0005-0000-0000-0000488F0000}"/>
    <cellStyle name="Normal 5 2" xfId="1539" xr:uid="{00000000-0005-0000-0000-0000498F0000}"/>
    <cellStyle name="Normal 5 2 2" xfId="1540" xr:uid="{00000000-0005-0000-0000-00004A8F0000}"/>
    <cellStyle name="Normal 5 2 2 2" xfId="1541" xr:uid="{00000000-0005-0000-0000-00004B8F0000}"/>
    <cellStyle name="Normal 5 2 2 2 2" xfId="3619" xr:uid="{00000000-0005-0000-0000-00004C8F0000}"/>
    <cellStyle name="Normal 5 2 2 2 2 2" xfId="20564" xr:uid="{00000000-0005-0000-0000-00004D8F0000}"/>
    <cellStyle name="Normal 5 2 2 2 2 3" xfId="22945" xr:uid="{00000000-0005-0000-0000-00004E8F0000}"/>
    <cellStyle name="Normal 5 2 2 2 3" xfId="11778" xr:uid="{00000000-0005-0000-0000-00004F8F0000}"/>
    <cellStyle name="Normal 5 2 2 2 4" xfId="22944" xr:uid="{00000000-0005-0000-0000-0000508F0000}"/>
    <cellStyle name="Normal 5 2 2 2 5" xfId="3618" xr:uid="{00000000-0005-0000-0000-0000518F0000}"/>
    <cellStyle name="Normal 5 2 2 3" xfId="3620" xr:uid="{00000000-0005-0000-0000-0000528F0000}"/>
    <cellStyle name="Normal 5 2 2 3 2" xfId="3621" xr:uid="{00000000-0005-0000-0000-0000538F0000}"/>
    <cellStyle name="Normal 5 2 2 3 2 2" xfId="22947" xr:uid="{00000000-0005-0000-0000-0000548F0000}"/>
    <cellStyle name="Normal 5 2 2 3 3" xfId="20563" xr:uid="{00000000-0005-0000-0000-0000558F0000}"/>
    <cellStyle name="Normal 5 2 2 3 4" xfId="22946" xr:uid="{00000000-0005-0000-0000-0000568F0000}"/>
    <cellStyle name="Normal 5 2 2 4" xfId="3622" xr:uid="{00000000-0005-0000-0000-0000578F0000}"/>
    <cellStyle name="Normal 5 2 2 4 2" xfId="22948" xr:uid="{00000000-0005-0000-0000-0000588F0000}"/>
    <cellStyle name="Normal 5 2 2 5" xfId="8109" xr:uid="{00000000-0005-0000-0000-0000598F0000}"/>
    <cellStyle name="Normal 5 2 2 6" xfId="22943" xr:uid="{00000000-0005-0000-0000-00005A8F0000}"/>
    <cellStyle name="Normal 5 2 2 7" xfId="3617" xr:uid="{00000000-0005-0000-0000-00005B8F0000}"/>
    <cellStyle name="Normal 5 2 3" xfId="2512" xr:uid="{00000000-0005-0000-0000-00005C8F0000}"/>
    <cellStyle name="Normal 5 2 3 2" xfId="3624" xr:uid="{00000000-0005-0000-0000-00005D8F0000}"/>
    <cellStyle name="Normal 5 2 3 2 2" xfId="18895" xr:uid="{00000000-0005-0000-0000-00005E8F0000}"/>
    <cellStyle name="Normal 5 2 3 2 2 2" xfId="36846" xr:uid="{00000000-0005-0000-0000-00005F8F0000}"/>
    <cellStyle name="Normal 5 2 3 2 3" xfId="11127" xr:uid="{00000000-0005-0000-0000-0000608F0000}"/>
    <cellStyle name="Normal 5 2 3 2 3 2" xfId="29845" xr:uid="{00000000-0005-0000-0000-0000618F0000}"/>
    <cellStyle name="Normal 5 2 3 2 4" xfId="22950" xr:uid="{00000000-0005-0000-0000-0000628F0000}"/>
    <cellStyle name="Normal 5 2 3 3" xfId="16061" xr:uid="{00000000-0005-0000-0000-0000638F0000}"/>
    <cellStyle name="Normal 5 2 3 3 2" xfId="34018" xr:uid="{00000000-0005-0000-0000-0000648F0000}"/>
    <cellStyle name="Normal 5 2 3 4" xfId="8110" xr:uid="{00000000-0005-0000-0000-0000658F0000}"/>
    <cellStyle name="Normal 5 2 3 4 2" xfId="27016" xr:uid="{00000000-0005-0000-0000-0000668F0000}"/>
    <cellStyle name="Normal 5 2 3 5" xfId="22949" xr:uid="{00000000-0005-0000-0000-0000678F0000}"/>
    <cellStyle name="Normal 5 2 3 6" xfId="3623" xr:uid="{00000000-0005-0000-0000-0000688F0000}"/>
    <cellStyle name="Normal 5 2 4" xfId="3625" xr:uid="{00000000-0005-0000-0000-0000698F0000}"/>
    <cellStyle name="Normal 5 2 4 2" xfId="3626" xr:uid="{00000000-0005-0000-0000-00006A8F0000}"/>
    <cellStyle name="Normal 5 2 4 2 2" xfId="16781" xr:uid="{00000000-0005-0000-0000-00006B8F0000}"/>
    <cellStyle name="Normal 5 2 4 2 2 2" xfId="34732" xr:uid="{00000000-0005-0000-0000-00006C8F0000}"/>
    <cellStyle name="Normal 5 2 4 2 3" xfId="22952" xr:uid="{00000000-0005-0000-0000-00006D8F0000}"/>
    <cellStyle name="Normal 5 2 4 3" xfId="8993" xr:uid="{00000000-0005-0000-0000-00006E8F0000}"/>
    <cellStyle name="Normal 5 2 4 3 2" xfId="27731" xr:uid="{00000000-0005-0000-0000-00006F8F0000}"/>
    <cellStyle name="Normal 5 2 4 4" xfId="22951" xr:uid="{00000000-0005-0000-0000-0000708F0000}"/>
    <cellStyle name="Normal 5 2 5" xfId="3627" xr:uid="{00000000-0005-0000-0000-0000718F0000}"/>
    <cellStyle name="Normal 5 2 5 2" xfId="3628" xr:uid="{00000000-0005-0000-0000-0000728F0000}"/>
    <cellStyle name="Normal 5 2 5 2 2" xfId="16060" xr:uid="{00000000-0005-0000-0000-0000738F0000}"/>
    <cellStyle name="Normal 5 2 5 2 2 2" xfId="34017" xr:uid="{00000000-0005-0000-0000-0000748F0000}"/>
    <cellStyle name="Normal 5 2 5 2 3" xfId="22954" xr:uid="{00000000-0005-0000-0000-0000758F0000}"/>
    <cellStyle name="Normal 5 2 5 3" xfId="8108" xr:uid="{00000000-0005-0000-0000-0000768F0000}"/>
    <cellStyle name="Normal 5 2 5 3 2" xfId="27015" xr:uid="{00000000-0005-0000-0000-0000778F0000}"/>
    <cellStyle name="Normal 5 2 5 4" xfId="22953" xr:uid="{00000000-0005-0000-0000-0000788F0000}"/>
    <cellStyle name="Normal 5 2 6" xfId="3629" xr:uid="{00000000-0005-0000-0000-0000798F0000}"/>
    <cellStyle name="Normal 5 2 6 2" xfId="3630" xr:uid="{00000000-0005-0000-0000-00007A8F0000}"/>
    <cellStyle name="Normal 5 2 6 2 2" xfId="22956" xr:uid="{00000000-0005-0000-0000-00007B8F0000}"/>
    <cellStyle name="Normal 5 2 6 3" xfId="20562" xr:uid="{00000000-0005-0000-0000-00007C8F0000}"/>
    <cellStyle name="Normal 5 2 6 4" xfId="22955" xr:uid="{00000000-0005-0000-0000-00007D8F0000}"/>
    <cellStyle name="Normal 5 2 7" xfId="3631" xr:uid="{00000000-0005-0000-0000-00007E8F0000}"/>
    <cellStyle name="Normal 5 2 7 2" xfId="3632" xr:uid="{00000000-0005-0000-0000-00007F8F0000}"/>
    <cellStyle name="Normal 5 2 7 2 2" xfId="22958" xr:uid="{00000000-0005-0000-0000-0000808F0000}"/>
    <cellStyle name="Normal 5 2 7 3" xfId="22957" xr:uid="{00000000-0005-0000-0000-0000818F0000}"/>
    <cellStyle name="Normal 5 3" xfId="2577" xr:uid="{00000000-0005-0000-0000-0000828F0000}"/>
    <cellStyle name="Normal 5 3 10" xfId="39704" xr:uid="{00000000-0005-0000-0000-0000838F0000}"/>
    <cellStyle name="Normal 5 3 2" xfId="3633" xr:uid="{00000000-0005-0000-0000-0000848F0000}"/>
    <cellStyle name="Normal 5 3 2 2" xfId="3634" xr:uid="{00000000-0005-0000-0000-0000858F0000}"/>
    <cellStyle name="Normal 5 3 2 2 2" xfId="3635" xr:uid="{00000000-0005-0000-0000-0000868F0000}"/>
    <cellStyle name="Normal 5 3 2 2 2 2" xfId="22962" xr:uid="{00000000-0005-0000-0000-0000878F0000}"/>
    <cellStyle name="Normal 5 3 2 2 3" xfId="22961" xr:uid="{00000000-0005-0000-0000-0000888F0000}"/>
    <cellStyle name="Normal 5 3 2 3" xfId="3636" xr:uid="{00000000-0005-0000-0000-0000898F0000}"/>
    <cellStyle name="Normal 5 3 2 3 2" xfId="3637" xr:uid="{00000000-0005-0000-0000-00008A8F0000}"/>
    <cellStyle name="Normal 5 3 2 3 2 2" xfId="22964" xr:uid="{00000000-0005-0000-0000-00008B8F0000}"/>
    <cellStyle name="Normal 5 3 2 3 3" xfId="22963" xr:uid="{00000000-0005-0000-0000-00008C8F0000}"/>
    <cellStyle name="Normal 5 3 2 4" xfId="3638" xr:uid="{00000000-0005-0000-0000-00008D8F0000}"/>
    <cellStyle name="Normal 5 3 2 4 2" xfId="22965" xr:uid="{00000000-0005-0000-0000-00008E8F0000}"/>
    <cellStyle name="Normal 5 3 2 5" xfId="11779" xr:uid="{00000000-0005-0000-0000-00008F8F0000}"/>
    <cellStyle name="Normal 5 3 2 6" xfId="22960" xr:uid="{00000000-0005-0000-0000-0000908F0000}"/>
    <cellStyle name="Normal 5 3 3" xfId="3639" xr:uid="{00000000-0005-0000-0000-0000918F0000}"/>
    <cellStyle name="Normal 5 3 3 2" xfId="3640" xr:uid="{00000000-0005-0000-0000-0000928F0000}"/>
    <cellStyle name="Normal 5 3 3 2 2" xfId="22967" xr:uid="{00000000-0005-0000-0000-0000938F0000}"/>
    <cellStyle name="Normal 5 3 3 3" xfId="8111" xr:uid="{00000000-0005-0000-0000-0000948F0000}"/>
    <cellStyle name="Normal 5 3 3 4" xfId="22966" xr:uid="{00000000-0005-0000-0000-0000958F0000}"/>
    <cellStyle name="Normal 5 3 4" xfId="3641" xr:uid="{00000000-0005-0000-0000-0000968F0000}"/>
    <cellStyle name="Normal 5 3 4 2" xfId="3642" xr:uid="{00000000-0005-0000-0000-0000978F0000}"/>
    <cellStyle name="Normal 5 3 4 2 2" xfId="19489" xr:uid="{00000000-0005-0000-0000-0000988F0000}"/>
    <cellStyle name="Normal 5 3 4 2 2 2" xfId="37439" xr:uid="{00000000-0005-0000-0000-0000998F0000}"/>
    <cellStyle name="Normal 5 3 4 2 3" xfId="22969" xr:uid="{00000000-0005-0000-0000-00009A8F0000}"/>
    <cellStyle name="Normal 5 3 4 3" xfId="11840" xr:uid="{00000000-0005-0000-0000-00009B8F0000}"/>
    <cellStyle name="Normal 5 3 4 3 2" xfId="30438" xr:uid="{00000000-0005-0000-0000-00009C8F0000}"/>
    <cellStyle name="Normal 5 3 4 4" xfId="22968" xr:uid="{00000000-0005-0000-0000-00009D8F0000}"/>
    <cellStyle name="Normal 5 3 5" xfId="3643" xr:uid="{00000000-0005-0000-0000-00009E8F0000}"/>
    <cellStyle name="Normal 5 3 5 2" xfId="3644" xr:uid="{00000000-0005-0000-0000-00009F8F0000}"/>
    <cellStyle name="Normal 5 3 5 2 2" xfId="22971" xr:uid="{00000000-0005-0000-0000-0000A08F0000}"/>
    <cellStyle name="Normal 5 3 5 3" xfId="12829" xr:uid="{00000000-0005-0000-0000-0000A18F0000}"/>
    <cellStyle name="Normal 5 3 5 3 2" xfId="30790" xr:uid="{00000000-0005-0000-0000-0000A28F0000}"/>
    <cellStyle name="Normal 5 3 5 4" xfId="22970" xr:uid="{00000000-0005-0000-0000-0000A38F0000}"/>
    <cellStyle name="Normal 5 3 6" xfId="3645" xr:uid="{00000000-0005-0000-0000-0000A48F0000}"/>
    <cellStyle name="Normal 5 3 6 2" xfId="3646" xr:uid="{00000000-0005-0000-0000-0000A58F0000}"/>
    <cellStyle name="Normal 5 3 6 2 2" xfId="22973" xr:uid="{00000000-0005-0000-0000-0000A68F0000}"/>
    <cellStyle name="Normal 5 3 6 3" xfId="22972" xr:uid="{00000000-0005-0000-0000-0000A78F0000}"/>
    <cellStyle name="Normal 5 3 7" xfId="3647" xr:uid="{00000000-0005-0000-0000-0000A88F0000}"/>
    <cellStyle name="Normal 5 3 7 2" xfId="22974" xr:uid="{00000000-0005-0000-0000-0000A98F0000}"/>
    <cellStyle name="Normal 5 3 8" xfId="4453" xr:uid="{00000000-0005-0000-0000-0000AA8F0000}"/>
    <cellStyle name="Normal 5 3 8 2" xfId="23788" xr:uid="{00000000-0005-0000-0000-0000AB8F0000}"/>
    <cellStyle name="Normal 5 3 9" xfId="22959" xr:uid="{00000000-0005-0000-0000-0000AC8F0000}"/>
    <cellStyle name="Normal 5 4" xfId="2597" xr:uid="{00000000-0005-0000-0000-0000AD8F0000}"/>
    <cellStyle name="Normal 5 4 2" xfId="3649" xr:uid="{00000000-0005-0000-0000-0000AE8F0000}"/>
    <cellStyle name="Normal 5 4 2 2" xfId="3650" xr:uid="{00000000-0005-0000-0000-0000AF8F0000}"/>
    <cellStyle name="Normal 5 4 2 2 2" xfId="3651" xr:uid="{00000000-0005-0000-0000-0000B08F0000}"/>
    <cellStyle name="Normal 5 4 2 2 2 2" xfId="22978" xr:uid="{00000000-0005-0000-0000-0000B18F0000}"/>
    <cellStyle name="Normal 5 4 2 2 3" xfId="22977" xr:uid="{00000000-0005-0000-0000-0000B28F0000}"/>
    <cellStyle name="Normal 5 4 2 3" xfId="3652" xr:uid="{00000000-0005-0000-0000-0000B38F0000}"/>
    <cellStyle name="Normal 5 4 2 3 2" xfId="3653" xr:uid="{00000000-0005-0000-0000-0000B48F0000}"/>
    <cellStyle name="Normal 5 4 2 3 2 2" xfId="22980" xr:uid="{00000000-0005-0000-0000-0000B58F0000}"/>
    <cellStyle name="Normal 5 4 2 3 3" xfId="22979" xr:uid="{00000000-0005-0000-0000-0000B68F0000}"/>
    <cellStyle name="Normal 5 4 2 4" xfId="3654" xr:uid="{00000000-0005-0000-0000-0000B78F0000}"/>
    <cellStyle name="Normal 5 4 2 4 2" xfId="22981" xr:uid="{00000000-0005-0000-0000-0000B88F0000}"/>
    <cellStyle name="Normal 5 4 2 5" xfId="11777" xr:uid="{00000000-0005-0000-0000-0000B98F0000}"/>
    <cellStyle name="Normal 5 4 2 6" xfId="22976" xr:uid="{00000000-0005-0000-0000-0000BA8F0000}"/>
    <cellStyle name="Normal 5 4 3" xfId="3655" xr:uid="{00000000-0005-0000-0000-0000BB8F0000}"/>
    <cellStyle name="Normal 5 4 3 2" xfId="3656" xr:uid="{00000000-0005-0000-0000-0000BC8F0000}"/>
    <cellStyle name="Normal 5 4 3 2 2" xfId="22983" xr:uid="{00000000-0005-0000-0000-0000BD8F0000}"/>
    <cellStyle name="Normal 5 4 3 3" xfId="8107" xr:uid="{00000000-0005-0000-0000-0000BE8F0000}"/>
    <cellStyle name="Normal 5 4 3 4" xfId="22982" xr:uid="{00000000-0005-0000-0000-0000BF8F0000}"/>
    <cellStyle name="Normal 5 4 4" xfId="3657" xr:uid="{00000000-0005-0000-0000-0000C08F0000}"/>
    <cellStyle name="Normal 5 4 4 2" xfId="3658" xr:uid="{00000000-0005-0000-0000-0000C18F0000}"/>
    <cellStyle name="Normal 5 4 4 2 2" xfId="22985" xr:uid="{00000000-0005-0000-0000-0000C28F0000}"/>
    <cellStyle name="Normal 5 4 4 3" xfId="22984" xr:uid="{00000000-0005-0000-0000-0000C38F0000}"/>
    <cellStyle name="Normal 5 4 5" xfId="3659" xr:uid="{00000000-0005-0000-0000-0000C48F0000}"/>
    <cellStyle name="Normal 5 4 5 2" xfId="3660" xr:uid="{00000000-0005-0000-0000-0000C58F0000}"/>
    <cellStyle name="Normal 5 4 5 2 2" xfId="22987" xr:uid="{00000000-0005-0000-0000-0000C68F0000}"/>
    <cellStyle name="Normal 5 4 5 3" xfId="22986" xr:uid="{00000000-0005-0000-0000-0000C78F0000}"/>
    <cellStyle name="Normal 5 4 6" xfId="3661" xr:uid="{00000000-0005-0000-0000-0000C88F0000}"/>
    <cellStyle name="Normal 5 4 6 2" xfId="22988" xr:uid="{00000000-0005-0000-0000-0000C98F0000}"/>
    <cellStyle name="Normal 5 4 7" xfId="4469" xr:uid="{00000000-0005-0000-0000-0000CA8F0000}"/>
    <cellStyle name="Normal 5 4 8" xfId="22975" xr:uid="{00000000-0005-0000-0000-0000CB8F0000}"/>
    <cellStyle name="Normal 5 4 9" xfId="3648" xr:uid="{00000000-0005-0000-0000-0000CC8F0000}"/>
    <cellStyle name="Normal 5 5" xfId="3662" xr:uid="{00000000-0005-0000-0000-0000CD8F0000}"/>
    <cellStyle name="Normal 5 5 2" xfId="3663" xr:uid="{00000000-0005-0000-0000-0000CE8F0000}"/>
    <cellStyle name="Normal 5 5 2 2" xfId="3664" xr:uid="{00000000-0005-0000-0000-0000CF8F0000}"/>
    <cellStyle name="Normal 5 5 2 2 2" xfId="3665" xr:uid="{00000000-0005-0000-0000-0000D08F0000}"/>
    <cellStyle name="Normal 5 5 2 2 2 2" xfId="22992" xr:uid="{00000000-0005-0000-0000-0000D18F0000}"/>
    <cellStyle name="Normal 5 5 2 2 3" xfId="22991" xr:uid="{00000000-0005-0000-0000-0000D28F0000}"/>
    <cellStyle name="Normal 5 5 2 3" xfId="3666" xr:uid="{00000000-0005-0000-0000-0000D38F0000}"/>
    <cellStyle name="Normal 5 5 2 3 2" xfId="3667" xr:uid="{00000000-0005-0000-0000-0000D48F0000}"/>
    <cellStyle name="Normal 5 5 2 3 2 2" xfId="22994" xr:uid="{00000000-0005-0000-0000-0000D58F0000}"/>
    <cellStyle name="Normal 5 5 2 3 3" xfId="22993" xr:uid="{00000000-0005-0000-0000-0000D68F0000}"/>
    <cellStyle name="Normal 5 5 2 4" xfId="3668" xr:uid="{00000000-0005-0000-0000-0000D78F0000}"/>
    <cellStyle name="Normal 5 5 2 4 2" xfId="22995" xr:uid="{00000000-0005-0000-0000-0000D88F0000}"/>
    <cellStyle name="Normal 5 5 2 5" xfId="12917" xr:uid="{00000000-0005-0000-0000-0000D98F0000}"/>
    <cellStyle name="Normal 5 5 2 5 2" xfId="30875" xr:uid="{00000000-0005-0000-0000-0000DA8F0000}"/>
    <cellStyle name="Normal 5 5 2 6" xfId="22990" xr:uid="{00000000-0005-0000-0000-0000DB8F0000}"/>
    <cellStyle name="Normal 5 5 3" xfId="3669" xr:uid="{00000000-0005-0000-0000-0000DC8F0000}"/>
    <cellStyle name="Normal 5 5 3 2" xfId="3670" xr:uid="{00000000-0005-0000-0000-0000DD8F0000}"/>
    <cellStyle name="Normal 5 5 3 2 2" xfId="22997" xr:uid="{00000000-0005-0000-0000-0000DE8F0000}"/>
    <cellStyle name="Normal 5 5 3 3" xfId="22996" xr:uid="{00000000-0005-0000-0000-0000DF8F0000}"/>
    <cellStyle name="Normal 5 5 4" xfId="3671" xr:uid="{00000000-0005-0000-0000-0000E08F0000}"/>
    <cellStyle name="Normal 5 5 4 2" xfId="3672" xr:uid="{00000000-0005-0000-0000-0000E18F0000}"/>
    <cellStyle name="Normal 5 5 4 2 2" xfId="22999" xr:uid="{00000000-0005-0000-0000-0000E28F0000}"/>
    <cellStyle name="Normal 5 5 4 3" xfId="22998" xr:uid="{00000000-0005-0000-0000-0000E38F0000}"/>
    <cellStyle name="Normal 5 5 5" xfId="3673" xr:uid="{00000000-0005-0000-0000-0000E48F0000}"/>
    <cellStyle name="Normal 5 5 5 2" xfId="3674" xr:uid="{00000000-0005-0000-0000-0000E58F0000}"/>
    <cellStyle name="Normal 5 5 5 2 2" xfId="23001" xr:uid="{00000000-0005-0000-0000-0000E68F0000}"/>
    <cellStyle name="Normal 5 5 5 3" xfId="23000" xr:uid="{00000000-0005-0000-0000-0000E78F0000}"/>
    <cellStyle name="Normal 5 5 6" xfId="3675" xr:uid="{00000000-0005-0000-0000-0000E88F0000}"/>
    <cellStyle name="Normal 5 5 6 2" xfId="23002" xr:uid="{00000000-0005-0000-0000-0000E98F0000}"/>
    <cellStyle name="Normal 5 5 7" xfId="4490" xr:uid="{00000000-0005-0000-0000-0000EA8F0000}"/>
    <cellStyle name="Normal 5 5 7 2" xfId="23873" xr:uid="{00000000-0005-0000-0000-0000EB8F0000}"/>
    <cellStyle name="Normal 5 5 8" xfId="22989" xr:uid="{00000000-0005-0000-0000-0000EC8F0000}"/>
    <cellStyle name="Normal 5 6" xfId="3676" xr:uid="{00000000-0005-0000-0000-0000ED8F0000}"/>
    <cellStyle name="Normal 5 6 2" xfId="3677" xr:uid="{00000000-0005-0000-0000-0000EE8F0000}"/>
    <cellStyle name="Normal 5 6 2 2" xfId="3678" xr:uid="{00000000-0005-0000-0000-0000EF8F0000}"/>
    <cellStyle name="Normal 5 6 2 2 2" xfId="3679" xr:uid="{00000000-0005-0000-0000-0000F08F0000}"/>
    <cellStyle name="Normal 5 6 2 2 2 2" xfId="23006" xr:uid="{00000000-0005-0000-0000-0000F18F0000}"/>
    <cellStyle name="Normal 5 6 2 2 3" xfId="23005" xr:uid="{00000000-0005-0000-0000-0000F28F0000}"/>
    <cellStyle name="Normal 5 6 2 3" xfId="3680" xr:uid="{00000000-0005-0000-0000-0000F38F0000}"/>
    <cellStyle name="Normal 5 6 2 3 2" xfId="3681" xr:uid="{00000000-0005-0000-0000-0000F48F0000}"/>
    <cellStyle name="Normal 5 6 2 3 2 2" xfId="23008" xr:uid="{00000000-0005-0000-0000-0000F58F0000}"/>
    <cellStyle name="Normal 5 6 2 3 3" xfId="23007" xr:uid="{00000000-0005-0000-0000-0000F68F0000}"/>
    <cellStyle name="Normal 5 6 2 4" xfId="3682" xr:uid="{00000000-0005-0000-0000-0000F78F0000}"/>
    <cellStyle name="Normal 5 6 2 4 2" xfId="23009" xr:uid="{00000000-0005-0000-0000-0000F88F0000}"/>
    <cellStyle name="Normal 5 6 2 5" xfId="23004" xr:uid="{00000000-0005-0000-0000-0000F98F0000}"/>
    <cellStyle name="Normal 5 6 3" xfId="3683" xr:uid="{00000000-0005-0000-0000-0000FA8F0000}"/>
    <cellStyle name="Normal 5 6 3 2" xfId="3684" xr:uid="{00000000-0005-0000-0000-0000FB8F0000}"/>
    <cellStyle name="Normal 5 6 3 2 2" xfId="23011" xr:uid="{00000000-0005-0000-0000-0000FC8F0000}"/>
    <cellStyle name="Normal 5 6 3 3" xfId="23010" xr:uid="{00000000-0005-0000-0000-0000FD8F0000}"/>
    <cellStyle name="Normal 5 6 4" xfId="3685" xr:uid="{00000000-0005-0000-0000-0000FE8F0000}"/>
    <cellStyle name="Normal 5 6 4 2" xfId="3686" xr:uid="{00000000-0005-0000-0000-0000FF8F0000}"/>
    <cellStyle name="Normal 5 6 4 2 2" xfId="23013" xr:uid="{00000000-0005-0000-0000-000000900000}"/>
    <cellStyle name="Normal 5 6 4 3" xfId="23012" xr:uid="{00000000-0005-0000-0000-000001900000}"/>
    <cellStyle name="Normal 5 6 5" xfId="3687" xr:uid="{00000000-0005-0000-0000-000002900000}"/>
    <cellStyle name="Normal 5 6 5 2" xfId="3688" xr:uid="{00000000-0005-0000-0000-000003900000}"/>
    <cellStyle name="Normal 5 6 5 2 2" xfId="23015" xr:uid="{00000000-0005-0000-0000-000004900000}"/>
    <cellStyle name="Normal 5 6 5 3" xfId="23014" xr:uid="{00000000-0005-0000-0000-000005900000}"/>
    <cellStyle name="Normal 5 6 6" xfId="3689" xr:uid="{00000000-0005-0000-0000-000006900000}"/>
    <cellStyle name="Normal 5 6 6 2" xfId="23016" xr:uid="{00000000-0005-0000-0000-000007900000}"/>
    <cellStyle name="Normal 5 6 7" xfId="23003" xr:uid="{00000000-0005-0000-0000-000008900000}"/>
    <cellStyle name="Normal 5 7" xfId="3690" xr:uid="{00000000-0005-0000-0000-000009900000}"/>
    <cellStyle name="Normal 5 7 2" xfId="3691" xr:uid="{00000000-0005-0000-0000-00000A900000}"/>
    <cellStyle name="Normal 5 7 2 2" xfId="3692" xr:uid="{00000000-0005-0000-0000-00000B900000}"/>
    <cellStyle name="Normal 5 7 2 2 2" xfId="3693" xr:uid="{00000000-0005-0000-0000-00000C900000}"/>
    <cellStyle name="Normal 5 7 2 2 2 2" xfId="23020" xr:uid="{00000000-0005-0000-0000-00000D900000}"/>
    <cellStyle name="Normal 5 7 2 2 3" xfId="23019" xr:uid="{00000000-0005-0000-0000-00000E900000}"/>
    <cellStyle name="Normal 5 7 2 3" xfId="3694" xr:uid="{00000000-0005-0000-0000-00000F900000}"/>
    <cellStyle name="Normal 5 7 2 3 2" xfId="3695" xr:uid="{00000000-0005-0000-0000-000010900000}"/>
    <cellStyle name="Normal 5 7 2 3 2 2" xfId="23022" xr:uid="{00000000-0005-0000-0000-000011900000}"/>
    <cellStyle name="Normal 5 7 2 3 3" xfId="23021" xr:uid="{00000000-0005-0000-0000-000012900000}"/>
    <cellStyle name="Normal 5 7 2 4" xfId="3696" xr:uid="{00000000-0005-0000-0000-000013900000}"/>
    <cellStyle name="Normal 5 7 2 4 2" xfId="23023" xr:uid="{00000000-0005-0000-0000-000014900000}"/>
    <cellStyle name="Normal 5 7 2 5" xfId="23018" xr:uid="{00000000-0005-0000-0000-000015900000}"/>
    <cellStyle name="Normal 5 7 3" xfId="3697" xr:uid="{00000000-0005-0000-0000-000016900000}"/>
    <cellStyle name="Normal 5 7 3 2" xfId="3698" xr:uid="{00000000-0005-0000-0000-000017900000}"/>
    <cellStyle name="Normal 5 7 3 2 2" xfId="23025" xr:uid="{00000000-0005-0000-0000-000018900000}"/>
    <cellStyle name="Normal 5 7 3 3" xfId="23024" xr:uid="{00000000-0005-0000-0000-000019900000}"/>
    <cellStyle name="Normal 5 7 4" xfId="3699" xr:uid="{00000000-0005-0000-0000-00001A900000}"/>
    <cellStyle name="Normal 5 7 4 2" xfId="3700" xr:uid="{00000000-0005-0000-0000-00001B900000}"/>
    <cellStyle name="Normal 5 7 4 2 2" xfId="23027" xr:uid="{00000000-0005-0000-0000-00001C900000}"/>
    <cellStyle name="Normal 5 7 4 3" xfId="23026" xr:uid="{00000000-0005-0000-0000-00001D900000}"/>
    <cellStyle name="Normal 5 7 5" xfId="3701" xr:uid="{00000000-0005-0000-0000-00001E900000}"/>
    <cellStyle name="Normal 5 7 5 2" xfId="3702" xr:uid="{00000000-0005-0000-0000-00001F900000}"/>
    <cellStyle name="Normal 5 7 5 2 2" xfId="23029" xr:uid="{00000000-0005-0000-0000-000020900000}"/>
    <cellStyle name="Normal 5 7 5 3" xfId="23028" xr:uid="{00000000-0005-0000-0000-000021900000}"/>
    <cellStyle name="Normal 5 7 6" xfId="3703" xr:uid="{00000000-0005-0000-0000-000022900000}"/>
    <cellStyle name="Normal 5 7 6 2" xfId="23030" xr:uid="{00000000-0005-0000-0000-000023900000}"/>
    <cellStyle name="Normal 5 7 7" xfId="23017" xr:uid="{00000000-0005-0000-0000-000024900000}"/>
    <cellStyle name="Normal 5 8" xfId="3704" xr:uid="{00000000-0005-0000-0000-000025900000}"/>
    <cellStyle name="Normal 5 8 2" xfId="3705" xr:uid="{00000000-0005-0000-0000-000026900000}"/>
    <cellStyle name="Normal 5 8 2 2" xfId="3706" xr:uid="{00000000-0005-0000-0000-000027900000}"/>
    <cellStyle name="Normal 5 8 2 2 2" xfId="23033" xr:uid="{00000000-0005-0000-0000-000028900000}"/>
    <cellStyle name="Normal 5 8 2 3" xfId="23032" xr:uid="{00000000-0005-0000-0000-000029900000}"/>
    <cellStyle name="Normal 5 8 3" xfId="3707" xr:uid="{00000000-0005-0000-0000-00002A900000}"/>
    <cellStyle name="Normal 5 8 3 2" xfId="3708" xr:uid="{00000000-0005-0000-0000-00002B900000}"/>
    <cellStyle name="Normal 5 8 3 2 2" xfId="23035" xr:uid="{00000000-0005-0000-0000-00002C900000}"/>
    <cellStyle name="Normal 5 8 3 3" xfId="23034" xr:uid="{00000000-0005-0000-0000-00002D900000}"/>
    <cellStyle name="Normal 5 8 4" xfId="3709" xr:uid="{00000000-0005-0000-0000-00002E900000}"/>
    <cellStyle name="Normal 5 8 4 2" xfId="23036" xr:uid="{00000000-0005-0000-0000-00002F900000}"/>
    <cellStyle name="Normal 5 8 5" xfId="23031" xr:uid="{00000000-0005-0000-0000-000030900000}"/>
    <cellStyle name="Normal 5 9" xfId="3710" xr:uid="{00000000-0005-0000-0000-000031900000}"/>
    <cellStyle name="Normal 5 9 2" xfId="3711" xr:uid="{00000000-0005-0000-0000-000032900000}"/>
    <cellStyle name="Normal 5 9 2 2" xfId="3712" xr:uid="{00000000-0005-0000-0000-000033900000}"/>
    <cellStyle name="Normal 5 9 2 2 2" xfId="23039" xr:uid="{00000000-0005-0000-0000-000034900000}"/>
    <cellStyle name="Normal 5 9 2 3" xfId="23038" xr:uid="{00000000-0005-0000-0000-000035900000}"/>
    <cellStyle name="Normal 5 9 3" xfId="3713" xr:uid="{00000000-0005-0000-0000-000036900000}"/>
    <cellStyle name="Normal 5 9 3 2" xfId="23040" xr:uid="{00000000-0005-0000-0000-000037900000}"/>
    <cellStyle name="Normal 5 9 4" xfId="23037" xr:uid="{00000000-0005-0000-0000-000038900000}"/>
    <cellStyle name="Normal 6" xfId="747" xr:uid="{00000000-0005-0000-0000-000039900000}"/>
    <cellStyle name="Normal 6 10" xfId="3714" xr:uid="{00000000-0005-0000-0000-00003A900000}"/>
    <cellStyle name="Normal 6 10 2" xfId="3715" xr:uid="{00000000-0005-0000-0000-00003B900000}"/>
    <cellStyle name="Normal 6 10 2 2" xfId="23042" xr:uid="{00000000-0005-0000-0000-00003C900000}"/>
    <cellStyle name="Normal 6 10 3" xfId="12597" xr:uid="{00000000-0005-0000-0000-00003D900000}"/>
    <cellStyle name="Normal 6 10 3 2" xfId="30463" xr:uid="{00000000-0005-0000-0000-00003E900000}"/>
    <cellStyle name="Normal 6 10 4" xfId="23041" xr:uid="{00000000-0005-0000-0000-00003F900000}"/>
    <cellStyle name="Normal 6 11" xfId="3716" xr:uid="{00000000-0005-0000-0000-000040900000}"/>
    <cellStyle name="Normal 6 11 2" xfId="3717" xr:uid="{00000000-0005-0000-0000-000041900000}"/>
    <cellStyle name="Normal 6 11 2 2" xfId="23044" xr:uid="{00000000-0005-0000-0000-000042900000}"/>
    <cellStyle name="Normal 6 11 3" xfId="20154" xr:uid="{00000000-0005-0000-0000-000043900000}"/>
    <cellStyle name="Normal 6 11 3 2" xfId="38007" xr:uid="{00000000-0005-0000-0000-000044900000}"/>
    <cellStyle name="Normal 6 11 4" xfId="23043" xr:uid="{00000000-0005-0000-0000-000045900000}"/>
    <cellStyle name="Normal 6 12" xfId="3718" xr:uid="{00000000-0005-0000-0000-000046900000}"/>
    <cellStyle name="Normal 6 12 2" xfId="3719" xr:uid="{00000000-0005-0000-0000-000047900000}"/>
    <cellStyle name="Normal 6 12 2 2" xfId="23046" xr:uid="{00000000-0005-0000-0000-000048900000}"/>
    <cellStyle name="Normal 6 12 3" xfId="23045" xr:uid="{00000000-0005-0000-0000-000049900000}"/>
    <cellStyle name="Normal 6 13" xfId="3720" xr:uid="{00000000-0005-0000-0000-00004A900000}"/>
    <cellStyle name="Normal 6 13 2" xfId="3721" xr:uid="{00000000-0005-0000-0000-00004B900000}"/>
    <cellStyle name="Normal 6 13 2 2" xfId="23048" xr:uid="{00000000-0005-0000-0000-00004C900000}"/>
    <cellStyle name="Normal 6 13 3" xfId="23047" xr:uid="{00000000-0005-0000-0000-00004D900000}"/>
    <cellStyle name="Normal 6 14" xfId="3722" xr:uid="{00000000-0005-0000-0000-00004E900000}"/>
    <cellStyle name="Normal 6 14 2" xfId="23049" xr:uid="{00000000-0005-0000-0000-00004F900000}"/>
    <cellStyle name="Normal 6 15" xfId="4441" xr:uid="{00000000-0005-0000-0000-000050900000}"/>
    <cellStyle name="Normal 6 15 2" xfId="23782" xr:uid="{00000000-0005-0000-0000-000051900000}"/>
    <cellStyle name="Normal 6 16" xfId="22113" xr:uid="{00000000-0005-0000-0000-000052900000}"/>
    <cellStyle name="Normal 6 17" xfId="38962" xr:uid="{00000000-0005-0000-0000-000053900000}"/>
    <cellStyle name="Normal 6 18" xfId="39686" xr:uid="{00000000-0005-0000-0000-000054900000}"/>
    <cellStyle name="Normal 6 19" xfId="40266" xr:uid="{00000000-0005-0000-0000-000055900000}"/>
    <cellStyle name="Normal 6 2" xfId="1643" xr:uid="{00000000-0005-0000-0000-000056900000}"/>
    <cellStyle name="Normal 6 2 2" xfId="2494" xr:uid="{00000000-0005-0000-0000-000057900000}"/>
    <cellStyle name="Normal 6 2 2 2" xfId="3723" xr:uid="{00000000-0005-0000-0000-000058900000}"/>
    <cellStyle name="Normal 6 2 2 2 2" xfId="3724" xr:uid="{00000000-0005-0000-0000-000059900000}"/>
    <cellStyle name="Normal 6 2 2 2 2 2" xfId="18513" xr:uid="{00000000-0005-0000-0000-00005A900000}"/>
    <cellStyle name="Normal 6 2 2 2 2 2 2" xfId="36464" xr:uid="{00000000-0005-0000-0000-00005B900000}"/>
    <cellStyle name="Normal 6 2 2 2 2 3" xfId="23052" xr:uid="{00000000-0005-0000-0000-00005C900000}"/>
    <cellStyle name="Normal 6 2 2 2 3" xfId="10741" xr:uid="{00000000-0005-0000-0000-00005D900000}"/>
    <cellStyle name="Normal 6 2 2 2 3 2" xfId="29463" xr:uid="{00000000-0005-0000-0000-00005E900000}"/>
    <cellStyle name="Normal 6 2 2 2 4" xfId="23051" xr:uid="{00000000-0005-0000-0000-00005F900000}"/>
    <cellStyle name="Normal 6 2 2 3" xfId="3725" xr:uid="{00000000-0005-0000-0000-000060900000}"/>
    <cellStyle name="Normal 6 2 2 3 2" xfId="3726" xr:uid="{00000000-0005-0000-0000-000061900000}"/>
    <cellStyle name="Normal 6 2 2 3 2 2" xfId="23054" xr:uid="{00000000-0005-0000-0000-000062900000}"/>
    <cellStyle name="Normal 6 2 2 3 3" xfId="16063" xr:uid="{00000000-0005-0000-0000-000063900000}"/>
    <cellStyle name="Normal 6 2 2 3 3 2" xfId="34020" xr:uid="{00000000-0005-0000-0000-000064900000}"/>
    <cellStyle name="Normal 6 2 2 3 4" xfId="23053" xr:uid="{00000000-0005-0000-0000-000065900000}"/>
    <cellStyle name="Normal 6 2 2 4" xfId="3727" xr:uid="{00000000-0005-0000-0000-000066900000}"/>
    <cellStyle name="Normal 6 2 2 4 2" xfId="3728" xr:uid="{00000000-0005-0000-0000-000067900000}"/>
    <cellStyle name="Normal 6 2 2 4 2 2" xfId="23056" xr:uid="{00000000-0005-0000-0000-000068900000}"/>
    <cellStyle name="Normal 6 2 2 4 3" xfId="21062" xr:uid="{00000000-0005-0000-0000-000069900000}"/>
    <cellStyle name="Normal 6 2 2 4 4" xfId="23055" xr:uid="{00000000-0005-0000-0000-00006A900000}"/>
    <cellStyle name="Normal 6 2 2 5" xfId="3729" xr:uid="{00000000-0005-0000-0000-00006B900000}"/>
    <cellStyle name="Normal 6 2 2 5 2" xfId="23057" xr:uid="{00000000-0005-0000-0000-00006C900000}"/>
    <cellStyle name="Normal 6 2 2 6" xfId="8114" xr:uid="{00000000-0005-0000-0000-00006D900000}"/>
    <cellStyle name="Normal 6 2 2 6 2" xfId="27018" xr:uid="{00000000-0005-0000-0000-00006E900000}"/>
    <cellStyle name="Normal 6 2 2 7" xfId="23050" xr:uid="{00000000-0005-0000-0000-00006F900000}"/>
    <cellStyle name="Normal 6 2 3" xfId="2506" xr:uid="{00000000-0005-0000-0000-000070900000}"/>
    <cellStyle name="Normal 6 2 3 2" xfId="3730" xr:uid="{00000000-0005-0000-0000-000071900000}"/>
    <cellStyle name="Normal 6 2 3 2 2" xfId="3731" xr:uid="{00000000-0005-0000-0000-000072900000}"/>
    <cellStyle name="Normal 6 2 3 2 2 2" xfId="17760" xr:uid="{00000000-0005-0000-0000-000073900000}"/>
    <cellStyle name="Normal 6 2 3 2 2 2 2" xfId="35711" xr:uid="{00000000-0005-0000-0000-000074900000}"/>
    <cellStyle name="Normal 6 2 3 2 2 3" xfId="23060" xr:uid="{00000000-0005-0000-0000-000075900000}"/>
    <cellStyle name="Normal 6 2 3 2 3" xfId="9978" xr:uid="{00000000-0005-0000-0000-000076900000}"/>
    <cellStyle name="Normal 6 2 3 2 3 2" xfId="28710" xr:uid="{00000000-0005-0000-0000-000077900000}"/>
    <cellStyle name="Normal 6 2 3 2 4" xfId="23059" xr:uid="{00000000-0005-0000-0000-000078900000}"/>
    <cellStyle name="Normal 6 2 3 3" xfId="3732" xr:uid="{00000000-0005-0000-0000-000079900000}"/>
    <cellStyle name="Normal 6 2 3 3 2" xfId="16064" xr:uid="{00000000-0005-0000-0000-00007A900000}"/>
    <cellStyle name="Normal 6 2 3 3 2 2" xfId="34021" xr:uid="{00000000-0005-0000-0000-00007B900000}"/>
    <cellStyle name="Normal 6 2 3 3 3" xfId="23061" xr:uid="{00000000-0005-0000-0000-00007C900000}"/>
    <cellStyle name="Normal 6 2 3 4" xfId="21566" xr:uid="{00000000-0005-0000-0000-00007D900000}"/>
    <cellStyle name="Normal 6 2 3 4 2" xfId="38413" xr:uid="{00000000-0005-0000-0000-00007E900000}"/>
    <cellStyle name="Normal 6 2 3 5" xfId="8115" xr:uid="{00000000-0005-0000-0000-00007F900000}"/>
    <cellStyle name="Normal 6 2 3 5 2" xfId="27019" xr:uid="{00000000-0005-0000-0000-000080900000}"/>
    <cellStyle name="Normal 6 2 3 6" xfId="23058" xr:uid="{00000000-0005-0000-0000-000081900000}"/>
    <cellStyle name="Normal 6 2 3 7" xfId="39368" xr:uid="{00000000-0005-0000-0000-000082900000}"/>
    <cellStyle name="Normal 6 2 4" xfId="2511" xr:uid="{00000000-0005-0000-0000-000083900000}"/>
    <cellStyle name="Normal 6 2 4 2" xfId="3734" xr:uid="{00000000-0005-0000-0000-000084900000}"/>
    <cellStyle name="Normal 6 2 4 2 2" xfId="16782" xr:uid="{00000000-0005-0000-0000-000085900000}"/>
    <cellStyle name="Normal 6 2 4 2 2 2" xfId="34733" xr:uid="{00000000-0005-0000-0000-000086900000}"/>
    <cellStyle name="Normal 6 2 4 2 3" xfId="23063" xr:uid="{00000000-0005-0000-0000-000087900000}"/>
    <cellStyle name="Normal 6 2 4 3" xfId="8994" xr:uid="{00000000-0005-0000-0000-000088900000}"/>
    <cellStyle name="Normal 6 2 4 3 2" xfId="27732" xr:uid="{00000000-0005-0000-0000-000089900000}"/>
    <cellStyle name="Normal 6 2 4 4" xfId="23062" xr:uid="{00000000-0005-0000-0000-00008A900000}"/>
    <cellStyle name="Normal 6 2 4 5" xfId="3733" xr:uid="{00000000-0005-0000-0000-00008B900000}"/>
    <cellStyle name="Normal 6 2 5" xfId="3735" xr:uid="{00000000-0005-0000-0000-00008C900000}"/>
    <cellStyle name="Normal 6 2 5 2" xfId="3736" xr:uid="{00000000-0005-0000-0000-00008D900000}"/>
    <cellStyle name="Normal 6 2 5 2 2" xfId="16062" xr:uid="{00000000-0005-0000-0000-00008E900000}"/>
    <cellStyle name="Normal 6 2 5 2 2 2" xfId="34019" xr:uid="{00000000-0005-0000-0000-00008F900000}"/>
    <cellStyle name="Normal 6 2 5 2 3" xfId="23065" xr:uid="{00000000-0005-0000-0000-000090900000}"/>
    <cellStyle name="Normal 6 2 5 3" xfId="8113" xr:uid="{00000000-0005-0000-0000-000091900000}"/>
    <cellStyle name="Normal 6 2 5 3 2" xfId="27017" xr:uid="{00000000-0005-0000-0000-000092900000}"/>
    <cellStyle name="Normal 6 2 5 4" xfId="23064" xr:uid="{00000000-0005-0000-0000-000093900000}"/>
    <cellStyle name="Normal 6 2 6" xfId="3737" xr:uid="{00000000-0005-0000-0000-000094900000}"/>
    <cellStyle name="Normal 6 2 6 2" xfId="3738" xr:uid="{00000000-0005-0000-0000-000095900000}"/>
    <cellStyle name="Normal 6 2 6 2 2" xfId="23067" xr:uid="{00000000-0005-0000-0000-000096900000}"/>
    <cellStyle name="Normal 6 2 6 3" xfId="20155" xr:uid="{00000000-0005-0000-0000-000097900000}"/>
    <cellStyle name="Normal 6 2 6 4" xfId="23066" xr:uid="{00000000-0005-0000-0000-000098900000}"/>
    <cellStyle name="Normal 6 2 7" xfId="3739" xr:uid="{00000000-0005-0000-0000-000099900000}"/>
    <cellStyle name="Normal 6 2 7 2" xfId="3740" xr:uid="{00000000-0005-0000-0000-00009A900000}"/>
    <cellStyle name="Normal 6 2 7 2 2" xfId="23069" xr:uid="{00000000-0005-0000-0000-00009B900000}"/>
    <cellStyle name="Normal 6 2 7 3" xfId="23068" xr:uid="{00000000-0005-0000-0000-00009C900000}"/>
    <cellStyle name="Normal 6 2 8" xfId="3741" xr:uid="{00000000-0005-0000-0000-00009D900000}"/>
    <cellStyle name="Normal 6 2 8 2" xfId="23070" xr:uid="{00000000-0005-0000-0000-00009E900000}"/>
    <cellStyle name="Normal 6 20" xfId="40752" xr:uid="{00000000-0005-0000-0000-00009F900000}"/>
    <cellStyle name="Normal 6 3" xfId="2039" xr:uid="{00000000-0005-0000-0000-0000A0900000}"/>
    <cellStyle name="Normal 6 3 10" xfId="23071" xr:uid="{00000000-0005-0000-0000-0000A1900000}"/>
    <cellStyle name="Normal 6 3 11" xfId="39331" xr:uid="{00000000-0005-0000-0000-0000A2900000}"/>
    <cellStyle name="Normal 6 3 12" xfId="39705" xr:uid="{00000000-0005-0000-0000-0000A3900000}"/>
    <cellStyle name="Normal 6 3 2" xfId="2578" xr:uid="{00000000-0005-0000-0000-0000A4900000}"/>
    <cellStyle name="Normal 6 3 2 2" xfId="3742" xr:uid="{00000000-0005-0000-0000-0000A5900000}"/>
    <cellStyle name="Normal 6 3 2 2 2" xfId="3743" xr:uid="{00000000-0005-0000-0000-0000A6900000}"/>
    <cellStyle name="Normal 6 3 2 2 2 2" xfId="23074" xr:uid="{00000000-0005-0000-0000-0000A7900000}"/>
    <cellStyle name="Normal 6 3 2 2 3" xfId="21545" xr:uid="{00000000-0005-0000-0000-0000A8900000}"/>
    <cellStyle name="Normal 6 3 2 2 3 2" xfId="38396" xr:uid="{00000000-0005-0000-0000-0000A9900000}"/>
    <cellStyle name="Normal 6 3 2 2 4" xfId="23073" xr:uid="{00000000-0005-0000-0000-0000AA900000}"/>
    <cellStyle name="Normal 6 3 2 3" xfId="3744" xr:uid="{00000000-0005-0000-0000-0000AB900000}"/>
    <cellStyle name="Normal 6 3 2 3 2" xfId="3745" xr:uid="{00000000-0005-0000-0000-0000AC900000}"/>
    <cellStyle name="Normal 6 3 2 3 2 2" xfId="23076" xr:uid="{00000000-0005-0000-0000-0000AD900000}"/>
    <cellStyle name="Normal 6 3 2 3 3" xfId="23075" xr:uid="{00000000-0005-0000-0000-0000AE900000}"/>
    <cellStyle name="Normal 6 3 2 4" xfId="3746" xr:uid="{00000000-0005-0000-0000-0000AF900000}"/>
    <cellStyle name="Normal 6 3 2 4 2" xfId="23077" xr:uid="{00000000-0005-0000-0000-0000B0900000}"/>
    <cellStyle name="Normal 6 3 2 5" xfId="8117" xr:uid="{00000000-0005-0000-0000-0000B1900000}"/>
    <cellStyle name="Normal 6 3 2 6" xfId="23072" xr:uid="{00000000-0005-0000-0000-0000B2900000}"/>
    <cellStyle name="Normal 6 3 2 7" xfId="39351" xr:uid="{00000000-0005-0000-0000-0000B3900000}"/>
    <cellStyle name="Normal 6 3 3" xfId="3747" xr:uid="{00000000-0005-0000-0000-0000B4900000}"/>
    <cellStyle name="Normal 6 3 3 2" xfId="3748" xr:uid="{00000000-0005-0000-0000-0000B5900000}"/>
    <cellStyle name="Normal 6 3 3 2 2" xfId="23079" xr:uid="{00000000-0005-0000-0000-0000B6900000}"/>
    <cellStyle name="Normal 6 3 3 3" xfId="11781" xr:uid="{00000000-0005-0000-0000-0000B7900000}"/>
    <cellStyle name="Normal 6 3 3 4" xfId="23078" xr:uid="{00000000-0005-0000-0000-0000B8900000}"/>
    <cellStyle name="Normal 6 3 4" xfId="3749" xr:uid="{00000000-0005-0000-0000-0000B9900000}"/>
    <cellStyle name="Normal 6 3 4 2" xfId="3750" xr:uid="{00000000-0005-0000-0000-0000BA900000}"/>
    <cellStyle name="Normal 6 3 4 2 2" xfId="23081" xr:uid="{00000000-0005-0000-0000-0000BB900000}"/>
    <cellStyle name="Normal 6 3 4 3" xfId="8116" xr:uid="{00000000-0005-0000-0000-0000BC900000}"/>
    <cellStyle name="Normal 6 3 4 4" xfId="23080" xr:uid="{00000000-0005-0000-0000-0000BD900000}"/>
    <cellStyle name="Normal 6 3 5" xfId="3751" xr:uid="{00000000-0005-0000-0000-0000BE900000}"/>
    <cellStyle name="Normal 6 3 5 2" xfId="3752" xr:uid="{00000000-0005-0000-0000-0000BF900000}"/>
    <cellStyle name="Normal 6 3 5 2 2" xfId="19490" xr:uid="{00000000-0005-0000-0000-0000C0900000}"/>
    <cellStyle name="Normal 6 3 5 2 2 2" xfId="37440" xr:uid="{00000000-0005-0000-0000-0000C1900000}"/>
    <cellStyle name="Normal 6 3 5 2 3" xfId="23083" xr:uid="{00000000-0005-0000-0000-0000C2900000}"/>
    <cellStyle name="Normal 6 3 5 3" xfId="11841" xr:uid="{00000000-0005-0000-0000-0000C3900000}"/>
    <cellStyle name="Normal 6 3 5 3 2" xfId="30439" xr:uid="{00000000-0005-0000-0000-0000C4900000}"/>
    <cellStyle name="Normal 6 3 5 4" xfId="23082" xr:uid="{00000000-0005-0000-0000-0000C5900000}"/>
    <cellStyle name="Normal 6 3 6" xfId="3753" xr:uid="{00000000-0005-0000-0000-0000C6900000}"/>
    <cellStyle name="Normal 6 3 6 2" xfId="3754" xr:uid="{00000000-0005-0000-0000-0000C7900000}"/>
    <cellStyle name="Normal 6 3 6 2 2" xfId="23085" xr:uid="{00000000-0005-0000-0000-0000C8900000}"/>
    <cellStyle name="Normal 6 3 6 3" xfId="12830" xr:uid="{00000000-0005-0000-0000-0000C9900000}"/>
    <cellStyle name="Normal 6 3 6 3 2" xfId="30791" xr:uid="{00000000-0005-0000-0000-0000CA900000}"/>
    <cellStyle name="Normal 6 3 6 4" xfId="23084" xr:uid="{00000000-0005-0000-0000-0000CB900000}"/>
    <cellStyle name="Normal 6 3 7" xfId="3755" xr:uid="{00000000-0005-0000-0000-0000CC900000}"/>
    <cellStyle name="Normal 6 3 7 2" xfId="3756" xr:uid="{00000000-0005-0000-0000-0000CD900000}"/>
    <cellStyle name="Normal 6 3 7 2 2" xfId="23087" xr:uid="{00000000-0005-0000-0000-0000CE900000}"/>
    <cellStyle name="Normal 6 3 7 3" xfId="21061" xr:uid="{00000000-0005-0000-0000-0000CF900000}"/>
    <cellStyle name="Normal 6 3 7 3 2" xfId="38376" xr:uid="{00000000-0005-0000-0000-0000D0900000}"/>
    <cellStyle name="Normal 6 3 7 4" xfId="23086" xr:uid="{00000000-0005-0000-0000-0000D1900000}"/>
    <cellStyle name="Normal 6 3 8" xfId="3757" xr:uid="{00000000-0005-0000-0000-0000D2900000}"/>
    <cellStyle name="Normal 6 3 8 2" xfId="23088" xr:uid="{00000000-0005-0000-0000-0000D3900000}"/>
    <cellStyle name="Normal 6 3 9" xfId="4454" xr:uid="{00000000-0005-0000-0000-0000D4900000}"/>
    <cellStyle name="Normal 6 3 9 2" xfId="23789" xr:uid="{00000000-0005-0000-0000-0000D5900000}"/>
    <cellStyle name="Normal 6 4" xfId="2490" xr:uid="{00000000-0005-0000-0000-0000D6900000}"/>
    <cellStyle name="Normal 6 4 10" xfId="39364" xr:uid="{00000000-0005-0000-0000-0000D7900000}"/>
    <cellStyle name="Normal 6 4 11" xfId="39779" xr:uid="{00000000-0005-0000-0000-0000D8900000}"/>
    <cellStyle name="Normal 6 4 2" xfId="3758" xr:uid="{00000000-0005-0000-0000-0000D9900000}"/>
    <cellStyle name="Normal 6 4 2 2" xfId="3759" xr:uid="{00000000-0005-0000-0000-0000DA900000}"/>
    <cellStyle name="Normal 6 4 2 2 2" xfId="3760" xr:uid="{00000000-0005-0000-0000-0000DB900000}"/>
    <cellStyle name="Normal 6 4 2 2 2 2" xfId="18275" xr:uid="{00000000-0005-0000-0000-0000DC900000}"/>
    <cellStyle name="Normal 6 4 2 2 2 2 2" xfId="36226" xr:uid="{00000000-0005-0000-0000-0000DD900000}"/>
    <cellStyle name="Normal 6 4 2 2 2 3" xfId="23092" xr:uid="{00000000-0005-0000-0000-0000DE900000}"/>
    <cellStyle name="Normal 6 4 2 2 3" xfId="10503" xr:uid="{00000000-0005-0000-0000-0000DF900000}"/>
    <cellStyle name="Normal 6 4 2 2 3 2" xfId="29225" xr:uid="{00000000-0005-0000-0000-0000E0900000}"/>
    <cellStyle name="Normal 6 4 2 2 4" xfId="23091" xr:uid="{00000000-0005-0000-0000-0000E1900000}"/>
    <cellStyle name="Normal 6 4 2 3" xfId="3761" xr:uid="{00000000-0005-0000-0000-0000E2900000}"/>
    <cellStyle name="Normal 6 4 2 3 2" xfId="3762" xr:uid="{00000000-0005-0000-0000-0000E3900000}"/>
    <cellStyle name="Normal 6 4 2 3 2 2" xfId="23094" xr:uid="{00000000-0005-0000-0000-0000E4900000}"/>
    <cellStyle name="Normal 6 4 2 3 3" xfId="16066" xr:uid="{00000000-0005-0000-0000-0000E5900000}"/>
    <cellStyle name="Normal 6 4 2 3 3 2" xfId="34023" xr:uid="{00000000-0005-0000-0000-0000E6900000}"/>
    <cellStyle name="Normal 6 4 2 3 4" xfId="23093" xr:uid="{00000000-0005-0000-0000-0000E7900000}"/>
    <cellStyle name="Normal 6 4 2 4" xfId="3763" xr:uid="{00000000-0005-0000-0000-0000E8900000}"/>
    <cellStyle name="Normal 6 4 2 4 2" xfId="23095" xr:uid="{00000000-0005-0000-0000-0000E9900000}"/>
    <cellStyle name="Normal 6 4 2 5" xfId="8119" xr:uid="{00000000-0005-0000-0000-0000EA900000}"/>
    <cellStyle name="Normal 6 4 2 5 2" xfId="27021" xr:uid="{00000000-0005-0000-0000-0000EB900000}"/>
    <cellStyle name="Normal 6 4 2 6" xfId="23090" xr:uid="{00000000-0005-0000-0000-0000EC900000}"/>
    <cellStyle name="Normal 6 4 3" xfId="3764" xr:uid="{00000000-0005-0000-0000-0000ED900000}"/>
    <cellStyle name="Normal 6 4 3 2" xfId="3765" xr:uid="{00000000-0005-0000-0000-0000EE900000}"/>
    <cellStyle name="Normal 6 4 3 2 2" xfId="16783" xr:uid="{00000000-0005-0000-0000-0000EF900000}"/>
    <cellStyle name="Normal 6 4 3 2 2 2" xfId="34734" xr:uid="{00000000-0005-0000-0000-0000F0900000}"/>
    <cellStyle name="Normal 6 4 3 2 3" xfId="23097" xr:uid="{00000000-0005-0000-0000-0000F1900000}"/>
    <cellStyle name="Normal 6 4 3 3" xfId="8995" xr:uid="{00000000-0005-0000-0000-0000F2900000}"/>
    <cellStyle name="Normal 6 4 3 3 2" xfId="27733" xr:uid="{00000000-0005-0000-0000-0000F3900000}"/>
    <cellStyle name="Normal 6 4 3 4" xfId="23096" xr:uid="{00000000-0005-0000-0000-0000F4900000}"/>
    <cellStyle name="Normal 6 4 4" xfId="3766" xr:uid="{00000000-0005-0000-0000-0000F5900000}"/>
    <cellStyle name="Normal 6 4 4 2" xfId="3767" xr:uid="{00000000-0005-0000-0000-0000F6900000}"/>
    <cellStyle name="Normal 6 4 4 2 2" xfId="16065" xr:uid="{00000000-0005-0000-0000-0000F7900000}"/>
    <cellStyle name="Normal 6 4 4 2 2 2" xfId="34022" xr:uid="{00000000-0005-0000-0000-0000F8900000}"/>
    <cellStyle name="Normal 6 4 4 2 3" xfId="23099" xr:uid="{00000000-0005-0000-0000-0000F9900000}"/>
    <cellStyle name="Normal 6 4 4 3" xfId="8118" xr:uid="{00000000-0005-0000-0000-0000FA900000}"/>
    <cellStyle name="Normal 6 4 4 3 2" xfId="27020" xr:uid="{00000000-0005-0000-0000-0000FB900000}"/>
    <cellStyle name="Normal 6 4 4 4" xfId="23098" xr:uid="{00000000-0005-0000-0000-0000FC900000}"/>
    <cellStyle name="Normal 6 4 5" xfId="3768" xr:uid="{00000000-0005-0000-0000-0000FD900000}"/>
    <cellStyle name="Normal 6 4 5 2" xfId="3769" xr:uid="{00000000-0005-0000-0000-0000FE900000}"/>
    <cellStyle name="Normal 6 4 5 2 2" xfId="19502" xr:uid="{00000000-0005-0000-0000-0000FF900000}"/>
    <cellStyle name="Normal 6 4 5 2 2 2" xfId="37452" xr:uid="{00000000-0005-0000-0000-000000910000}"/>
    <cellStyle name="Normal 6 4 5 2 3" xfId="23101" xr:uid="{00000000-0005-0000-0000-000001910000}"/>
    <cellStyle name="Normal 6 4 5 3" xfId="11852" xr:uid="{00000000-0005-0000-0000-000002910000}"/>
    <cellStyle name="Normal 6 4 5 3 2" xfId="30451" xr:uid="{00000000-0005-0000-0000-000003910000}"/>
    <cellStyle name="Normal 6 4 5 4" xfId="23100" xr:uid="{00000000-0005-0000-0000-000004910000}"/>
    <cellStyle name="Normal 6 4 6" xfId="3770" xr:uid="{00000000-0005-0000-0000-000005910000}"/>
    <cellStyle name="Normal 6 4 6 2" xfId="3771" xr:uid="{00000000-0005-0000-0000-000006910000}"/>
    <cellStyle name="Normal 6 4 6 2 2" xfId="23103" xr:uid="{00000000-0005-0000-0000-000007910000}"/>
    <cellStyle name="Normal 6 4 6 3" xfId="12904" xr:uid="{00000000-0005-0000-0000-000008910000}"/>
    <cellStyle name="Normal 6 4 6 3 2" xfId="30865" xr:uid="{00000000-0005-0000-0000-000009910000}"/>
    <cellStyle name="Normal 6 4 6 4" xfId="23102" xr:uid="{00000000-0005-0000-0000-00000A910000}"/>
    <cellStyle name="Normal 6 4 7" xfId="3772" xr:uid="{00000000-0005-0000-0000-00000B910000}"/>
    <cellStyle name="Normal 6 4 7 2" xfId="21560" xr:uid="{00000000-0005-0000-0000-00000C910000}"/>
    <cellStyle name="Normal 6 4 7 2 2" xfId="38409" xr:uid="{00000000-0005-0000-0000-00000D910000}"/>
    <cellStyle name="Normal 6 4 7 3" xfId="23104" xr:uid="{00000000-0005-0000-0000-00000E910000}"/>
    <cellStyle name="Normal 6 4 8" xfId="4476" xr:uid="{00000000-0005-0000-0000-00000F910000}"/>
    <cellStyle name="Normal 6 4 8 2" xfId="23863" xr:uid="{00000000-0005-0000-0000-000010910000}"/>
    <cellStyle name="Normal 6 4 9" xfId="23089" xr:uid="{00000000-0005-0000-0000-000011910000}"/>
    <cellStyle name="Normal 6 5" xfId="2502" xr:uid="{00000000-0005-0000-0000-000012910000}"/>
    <cellStyle name="Normal 6 5 2" xfId="3773" xr:uid="{00000000-0005-0000-0000-000013910000}"/>
    <cellStyle name="Normal 6 5 2 2" xfId="3774" xr:uid="{00000000-0005-0000-0000-000014910000}"/>
    <cellStyle name="Normal 6 5 2 2 2" xfId="3775" xr:uid="{00000000-0005-0000-0000-000015910000}"/>
    <cellStyle name="Normal 6 5 2 2 2 2" xfId="23108" xr:uid="{00000000-0005-0000-0000-000016910000}"/>
    <cellStyle name="Normal 6 5 2 2 3" xfId="17513" xr:uid="{00000000-0005-0000-0000-000017910000}"/>
    <cellStyle name="Normal 6 5 2 2 3 2" xfId="35464" xr:uid="{00000000-0005-0000-0000-000018910000}"/>
    <cellStyle name="Normal 6 5 2 2 4" xfId="23107" xr:uid="{00000000-0005-0000-0000-000019910000}"/>
    <cellStyle name="Normal 6 5 2 3" xfId="3776" xr:uid="{00000000-0005-0000-0000-00001A910000}"/>
    <cellStyle name="Normal 6 5 2 3 2" xfId="3777" xr:uid="{00000000-0005-0000-0000-00001B910000}"/>
    <cellStyle name="Normal 6 5 2 3 2 2" xfId="23110" xr:uid="{00000000-0005-0000-0000-00001C910000}"/>
    <cellStyle name="Normal 6 5 2 3 3" xfId="23109" xr:uid="{00000000-0005-0000-0000-00001D910000}"/>
    <cellStyle name="Normal 6 5 2 4" xfId="3778" xr:uid="{00000000-0005-0000-0000-00001E910000}"/>
    <cellStyle name="Normal 6 5 2 4 2" xfId="23111" xr:uid="{00000000-0005-0000-0000-00001F910000}"/>
    <cellStyle name="Normal 6 5 2 5" xfId="9731" xr:uid="{00000000-0005-0000-0000-000020910000}"/>
    <cellStyle name="Normal 6 5 2 5 2" xfId="28463" xr:uid="{00000000-0005-0000-0000-000021910000}"/>
    <cellStyle name="Normal 6 5 2 6" xfId="23106" xr:uid="{00000000-0005-0000-0000-000022910000}"/>
    <cellStyle name="Normal 6 5 3" xfId="3779" xr:uid="{00000000-0005-0000-0000-000023910000}"/>
    <cellStyle name="Normal 6 5 3 2" xfId="3780" xr:uid="{00000000-0005-0000-0000-000024910000}"/>
    <cellStyle name="Normal 6 5 3 2 2" xfId="23113" xr:uid="{00000000-0005-0000-0000-000025910000}"/>
    <cellStyle name="Normal 6 5 3 3" xfId="16067" xr:uid="{00000000-0005-0000-0000-000026910000}"/>
    <cellStyle name="Normal 6 5 3 3 2" xfId="34024" xr:uid="{00000000-0005-0000-0000-000027910000}"/>
    <cellStyle name="Normal 6 5 3 4" xfId="23112" xr:uid="{00000000-0005-0000-0000-000028910000}"/>
    <cellStyle name="Normal 6 5 4" xfId="3781" xr:uid="{00000000-0005-0000-0000-000029910000}"/>
    <cellStyle name="Normal 6 5 4 2" xfId="3782" xr:uid="{00000000-0005-0000-0000-00002A910000}"/>
    <cellStyle name="Normal 6 5 4 2 2" xfId="23115" xr:uid="{00000000-0005-0000-0000-00002B910000}"/>
    <cellStyle name="Normal 6 5 4 3" xfId="21526" xr:uid="{00000000-0005-0000-0000-00002C910000}"/>
    <cellStyle name="Normal 6 5 4 3 2" xfId="38386" xr:uid="{00000000-0005-0000-0000-00002D910000}"/>
    <cellStyle name="Normal 6 5 4 4" xfId="23114" xr:uid="{00000000-0005-0000-0000-00002E910000}"/>
    <cellStyle name="Normal 6 5 5" xfId="3783" xr:uid="{00000000-0005-0000-0000-00002F910000}"/>
    <cellStyle name="Normal 6 5 5 2" xfId="3784" xr:uid="{00000000-0005-0000-0000-000030910000}"/>
    <cellStyle name="Normal 6 5 5 2 2" xfId="23117" xr:uid="{00000000-0005-0000-0000-000031910000}"/>
    <cellStyle name="Normal 6 5 5 3" xfId="23116" xr:uid="{00000000-0005-0000-0000-000032910000}"/>
    <cellStyle name="Normal 6 5 6" xfId="3785" xr:uid="{00000000-0005-0000-0000-000033910000}"/>
    <cellStyle name="Normal 6 5 6 2" xfId="23118" xr:uid="{00000000-0005-0000-0000-000034910000}"/>
    <cellStyle name="Normal 6 5 7" xfId="8120" xr:uid="{00000000-0005-0000-0000-000035910000}"/>
    <cellStyle name="Normal 6 5 7 2" xfId="27022" xr:uid="{00000000-0005-0000-0000-000036910000}"/>
    <cellStyle name="Normal 6 5 8" xfId="23105" xr:uid="{00000000-0005-0000-0000-000037910000}"/>
    <cellStyle name="Normal 6 5 9" xfId="39341" xr:uid="{00000000-0005-0000-0000-000038910000}"/>
    <cellStyle name="Normal 6 6" xfId="3786" xr:uid="{00000000-0005-0000-0000-000039910000}"/>
    <cellStyle name="Normal 6 6 2" xfId="3787" xr:uid="{00000000-0005-0000-0000-00003A910000}"/>
    <cellStyle name="Normal 6 6 2 2" xfId="3788" xr:uid="{00000000-0005-0000-0000-00003B910000}"/>
    <cellStyle name="Normal 6 6 2 2 2" xfId="3789" xr:uid="{00000000-0005-0000-0000-00003C910000}"/>
    <cellStyle name="Normal 6 6 2 2 2 2" xfId="23122" xr:uid="{00000000-0005-0000-0000-00003D910000}"/>
    <cellStyle name="Normal 6 6 2 2 3" xfId="23121" xr:uid="{00000000-0005-0000-0000-00003E910000}"/>
    <cellStyle name="Normal 6 6 2 3" xfId="3790" xr:uid="{00000000-0005-0000-0000-00003F910000}"/>
    <cellStyle name="Normal 6 6 2 3 2" xfId="3791" xr:uid="{00000000-0005-0000-0000-000040910000}"/>
    <cellStyle name="Normal 6 6 2 3 2 2" xfId="23124" xr:uid="{00000000-0005-0000-0000-000041910000}"/>
    <cellStyle name="Normal 6 6 2 3 3" xfId="23123" xr:uid="{00000000-0005-0000-0000-000042910000}"/>
    <cellStyle name="Normal 6 6 2 4" xfId="3792" xr:uid="{00000000-0005-0000-0000-000043910000}"/>
    <cellStyle name="Normal 6 6 2 4 2" xfId="23125" xr:uid="{00000000-0005-0000-0000-000044910000}"/>
    <cellStyle name="Normal 6 6 2 5" xfId="11780" xr:uid="{00000000-0005-0000-0000-000045910000}"/>
    <cellStyle name="Normal 6 6 2 6" xfId="23120" xr:uid="{00000000-0005-0000-0000-000046910000}"/>
    <cellStyle name="Normal 6 6 3" xfId="3793" xr:uid="{00000000-0005-0000-0000-000047910000}"/>
    <cellStyle name="Normal 6 6 3 2" xfId="3794" xr:uid="{00000000-0005-0000-0000-000048910000}"/>
    <cellStyle name="Normal 6 6 3 2 2" xfId="23127" xr:uid="{00000000-0005-0000-0000-000049910000}"/>
    <cellStyle name="Normal 6 6 3 3" xfId="23126" xr:uid="{00000000-0005-0000-0000-00004A910000}"/>
    <cellStyle name="Normal 6 6 4" xfId="3795" xr:uid="{00000000-0005-0000-0000-00004B910000}"/>
    <cellStyle name="Normal 6 6 4 2" xfId="3796" xr:uid="{00000000-0005-0000-0000-00004C910000}"/>
    <cellStyle name="Normal 6 6 4 2 2" xfId="23129" xr:uid="{00000000-0005-0000-0000-00004D910000}"/>
    <cellStyle name="Normal 6 6 4 3" xfId="23128" xr:uid="{00000000-0005-0000-0000-00004E910000}"/>
    <cellStyle name="Normal 6 6 5" xfId="3797" xr:uid="{00000000-0005-0000-0000-00004F910000}"/>
    <cellStyle name="Normal 6 6 5 2" xfId="3798" xr:uid="{00000000-0005-0000-0000-000050910000}"/>
    <cellStyle name="Normal 6 6 5 2 2" xfId="23131" xr:uid="{00000000-0005-0000-0000-000051910000}"/>
    <cellStyle name="Normal 6 6 5 3" xfId="23130" xr:uid="{00000000-0005-0000-0000-000052910000}"/>
    <cellStyle name="Normal 6 6 6" xfId="3799" xr:uid="{00000000-0005-0000-0000-000053910000}"/>
    <cellStyle name="Normal 6 6 6 2" xfId="23132" xr:uid="{00000000-0005-0000-0000-000054910000}"/>
    <cellStyle name="Normal 6 6 7" xfId="8112" xr:uid="{00000000-0005-0000-0000-000055910000}"/>
    <cellStyle name="Normal 6 6 8" xfId="23119" xr:uid="{00000000-0005-0000-0000-000056910000}"/>
    <cellStyle name="Normal 6 7" xfId="3800" xr:uid="{00000000-0005-0000-0000-000057910000}"/>
    <cellStyle name="Normal 6 7 2" xfId="3801" xr:uid="{00000000-0005-0000-0000-000058910000}"/>
    <cellStyle name="Normal 6 7 2 2" xfId="3802" xr:uid="{00000000-0005-0000-0000-000059910000}"/>
    <cellStyle name="Normal 6 7 2 2 2" xfId="3803" xr:uid="{00000000-0005-0000-0000-00005A910000}"/>
    <cellStyle name="Normal 6 7 2 2 2 2" xfId="23136" xr:uid="{00000000-0005-0000-0000-00005B910000}"/>
    <cellStyle name="Normal 6 7 2 2 3" xfId="23135" xr:uid="{00000000-0005-0000-0000-00005C910000}"/>
    <cellStyle name="Normal 6 7 2 3" xfId="3804" xr:uid="{00000000-0005-0000-0000-00005D910000}"/>
    <cellStyle name="Normal 6 7 2 3 2" xfId="3805" xr:uid="{00000000-0005-0000-0000-00005E910000}"/>
    <cellStyle name="Normal 6 7 2 3 2 2" xfId="23138" xr:uid="{00000000-0005-0000-0000-00005F910000}"/>
    <cellStyle name="Normal 6 7 2 3 3" xfId="23137" xr:uid="{00000000-0005-0000-0000-000060910000}"/>
    <cellStyle name="Normal 6 7 2 4" xfId="3806" xr:uid="{00000000-0005-0000-0000-000061910000}"/>
    <cellStyle name="Normal 6 7 2 4 2" xfId="23139" xr:uid="{00000000-0005-0000-0000-000062910000}"/>
    <cellStyle name="Normal 6 7 2 5" xfId="12918" xr:uid="{00000000-0005-0000-0000-000063910000}"/>
    <cellStyle name="Normal 6 7 2 5 2" xfId="30876" xr:uid="{00000000-0005-0000-0000-000064910000}"/>
    <cellStyle name="Normal 6 7 2 6" xfId="23134" xr:uid="{00000000-0005-0000-0000-000065910000}"/>
    <cellStyle name="Normal 6 7 3" xfId="3807" xr:uid="{00000000-0005-0000-0000-000066910000}"/>
    <cellStyle name="Normal 6 7 3 2" xfId="3808" xr:uid="{00000000-0005-0000-0000-000067910000}"/>
    <cellStyle name="Normal 6 7 3 2 2" xfId="23141" xr:uid="{00000000-0005-0000-0000-000068910000}"/>
    <cellStyle name="Normal 6 7 3 3" xfId="23140" xr:uid="{00000000-0005-0000-0000-000069910000}"/>
    <cellStyle name="Normal 6 7 4" xfId="3809" xr:uid="{00000000-0005-0000-0000-00006A910000}"/>
    <cellStyle name="Normal 6 7 4 2" xfId="3810" xr:uid="{00000000-0005-0000-0000-00006B910000}"/>
    <cellStyle name="Normal 6 7 4 2 2" xfId="23143" xr:uid="{00000000-0005-0000-0000-00006C910000}"/>
    <cellStyle name="Normal 6 7 4 3" xfId="23142" xr:uid="{00000000-0005-0000-0000-00006D910000}"/>
    <cellStyle name="Normal 6 7 5" xfId="3811" xr:uid="{00000000-0005-0000-0000-00006E910000}"/>
    <cellStyle name="Normal 6 7 5 2" xfId="3812" xr:uid="{00000000-0005-0000-0000-00006F910000}"/>
    <cellStyle name="Normal 6 7 5 2 2" xfId="23145" xr:uid="{00000000-0005-0000-0000-000070910000}"/>
    <cellStyle name="Normal 6 7 5 3" xfId="23144" xr:uid="{00000000-0005-0000-0000-000071910000}"/>
    <cellStyle name="Normal 6 7 6" xfId="3813" xr:uid="{00000000-0005-0000-0000-000072910000}"/>
    <cellStyle name="Normal 6 7 6 2" xfId="23146" xr:uid="{00000000-0005-0000-0000-000073910000}"/>
    <cellStyle name="Normal 6 7 7" xfId="4491" xr:uid="{00000000-0005-0000-0000-000074910000}"/>
    <cellStyle name="Normal 6 7 7 2" xfId="23874" xr:uid="{00000000-0005-0000-0000-000075910000}"/>
    <cellStyle name="Normal 6 7 8" xfId="23133" xr:uid="{00000000-0005-0000-0000-000076910000}"/>
    <cellStyle name="Normal 6 8" xfId="3814" xr:uid="{00000000-0005-0000-0000-000077910000}"/>
    <cellStyle name="Normal 6 8 2" xfId="3815" xr:uid="{00000000-0005-0000-0000-000078910000}"/>
    <cellStyle name="Normal 6 8 2 2" xfId="3816" xr:uid="{00000000-0005-0000-0000-000079910000}"/>
    <cellStyle name="Normal 6 8 2 2 2" xfId="23149" xr:uid="{00000000-0005-0000-0000-00007A910000}"/>
    <cellStyle name="Normal 6 8 2 3" xfId="19471" xr:uid="{00000000-0005-0000-0000-00007B910000}"/>
    <cellStyle name="Normal 6 8 2 3 2" xfId="37421" xr:uid="{00000000-0005-0000-0000-00007C910000}"/>
    <cellStyle name="Normal 6 8 2 4" xfId="23148" xr:uid="{00000000-0005-0000-0000-00007D910000}"/>
    <cellStyle name="Normal 6 8 3" xfId="3817" xr:uid="{00000000-0005-0000-0000-00007E910000}"/>
    <cellStyle name="Normal 6 8 3 2" xfId="3818" xr:uid="{00000000-0005-0000-0000-00007F910000}"/>
    <cellStyle name="Normal 6 8 3 2 2" xfId="23151" xr:uid="{00000000-0005-0000-0000-000080910000}"/>
    <cellStyle name="Normal 6 8 3 3" xfId="23150" xr:uid="{00000000-0005-0000-0000-000081910000}"/>
    <cellStyle name="Normal 6 8 4" xfId="3819" xr:uid="{00000000-0005-0000-0000-000082910000}"/>
    <cellStyle name="Normal 6 8 4 2" xfId="23152" xr:uid="{00000000-0005-0000-0000-000083910000}"/>
    <cellStyle name="Normal 6 8 5" xfId="11823" xr:uid="{00000000-0005-0000-0000-000084910000}"/>
    <cellStyle name="Normal 6 8 5 2" xfId="30420" xr:uid="{00000000-0005-0000-0000-000085910000}"/>
    <cellStyle name="Normal 6 8 6" xfId="23147" xr:uid="{00000000-0005-0000-0000-000086910000}"/>
    <cellStyle name="Normal 6 9" xfId="3820" xr:uid="{00000000-0005-0000-0000-000087910000}"/>
    <cellStyle name="Normal 6 9 2" xfId="3821" xr:uid="{00000000-0005-0000-0000-000088910000}"/>
    <cellStyle name="Normal 6 9 2 2" xfId="3822" xr:uid="{00000000-0005-0000-0000-000089910000}"/>
    <cellStyle name="Normal 6 9 2 2 2" xfId="23155" xr:uid="{00000000-0005-0000-0000-00008A910000}"/>
    <cellStyle name="Normal 6 9 2 3" xfId="19508" xr:uid="{00000000-0005-0000-0000-00008B910000}"/>
    <cellStyle name="Normal 6 9 2 3 2" xfId="37457" xr:uid="{00000000-0005-0000-0000-00008C910000}"/>
    <cellStyle name="Normal 6 9 2 4" xfId="23154" xr:uid="{00000000-0005-0000-0000-00008D910000}"/>
    <cellStyle name="Normal 6 9 3" xfId="3823" xr:uid="{00000000-0005-0000-0000-00008E910000}"/>
    <cellStyle name="Normal 6 9 3 2" xfId="23156" xr:uid="{00000000-0005-0000-0000-00008F910000}"/>
    <cellStyle name="Normal 6 9 4" xfId="12372" xr:uid="{00000000-0005-0000-0000-000090910000}"/>
    <cellStyle name="Normal 6 9 4 2" xfId="30456" xr:uid="{00000000-0005-0000-0000-000091910000}"/>
    <cellStyle name="Normal 6 9 5" xfId="23153" xr:uid="{00000000-0005-0000-0000-000092910000}"/>
    <cellStyle name="Normal 7" xfId="748" xr:uid="{00000000-0005-0000-0000-000093910000}"/>
    <cellStyle name="Normal 7 2" xfId="1542" xr:uid="{00000000-0005-0000-0000-000094910000}"/>
    <cellStyle name="Normal 7 2 2" xfId="2510" xr:uid="{00000000-0005-0000-0000-000095910000}"/>
    <cellStyle name="Normal 7 2 2 2" xfId="3825" xr:uid="{00000000-0005-0000-0000-000096910000}"/>
    <cellStyle name="Normal 7 2 2 2 2" xfId="19456" xr:uid="{00000000-0005-0000-0000-000097910000}"/>
    <cellStyle name="Normal 7 2 2 2 2 2" xfId="37407" xr:uid="{00000000-0005-0000-0000-000098910000}"/>
    <cellStyle name="Normal 7 2 2 3" xfId="3826" xr:uid="{00000000-0005-0000-0000-000099910000}"/>
    <cellStyle name="Normal 7 2 2 3 2" xfId="21561" xr:uid="{00000000-0005-0000-0000-00009A910000}"/>
    <cellStyle name="Normal 7 2 2 3 3" xfId="23158" xr:uid="{00000000-0005-0000-0000-00009B910000}"/>
    <cellStyle name="Normal 7 2 2 4" xfId="11736" xr:uid="{00000000-0005-0000-0000-00009C910000}"/>
    <cellStyle name="Normal 7 2 2 4 2" xfId="30406" xr:uid="{00000000-0005-0000-0000-00009D910000}"/>
    <cellStyle name="Normal 7 2 2 5" xfId="23157" xr:uid="{00000000-0005-0000-0000-00009E910000}"/>
    <cellStyle name="Normal 7 2 2 6" xfId="3824" xr:uid="{00000000-0005-0000-0000-00009F910000}"/>
    <cellStyle name="Normal 7 2 3" xfId="3827" xr:uid="{00000000-0005-0000-0000-0000A0910000}"/>
    <cellStyle name="Normal 7 2 3 2" xfId="3828" xr:uid="{00000000-0005-0000-0000-0000A1910000}"/>
    <cellStyle name="Normal 7 2 3 2 2" xfId="3829" xr:uid="{00000000-0005-0000-0000-0000A2910000}"/>
    <cellStyle name="Normal 7 2 3 2 2 2" xfId="23161" xr:uid="{00000000-0005-0000-0000-0000A3910000}"/>
    <cellStyle name="Normal 7 2 3 2 3" xfId="23160" xr:uid="{00000000-0005-0000-0000-0000A4910000}"/>
    <cellStyle name="Normal 7 2 3 3" xfId="3830" xr:uid="{00000000-0005-0000-0000-0000A5910000}"/>
    <cellStyle name="Normal 7 2 3 3 2" xfId="23162" xr:uid="{00000000-0005-0000-0000-0000A6910000}"/>
    <cellStyle name="Normal 7 2 3 4" xfId="11782" xr:uid="{00000000-0005-0000-0000-0000A7910000}"/>
    <cellStyle name="Normal 7 2 3 5" xfId="23159" xr:uid="{00000000-0005-0000-0000-0000A8910000}"/>
    <cellStyle name="Normal 7 2 4" xfId="3831" xr:uid="{00000000-0005-0000-0000-0000A9910000}"/>
    <cellStyle name="Normal 7 2 5" xfId="3832" xr:uid="{00000000-0005-0000-0000-0000AA910000}"/>
    <cellStyle name="Normal 7 2 5 2" xfId="20156" xr:uid="{00000000-0005-0000-0000-0000AB910000}"/>
    <cellStyle name="Normal 7 2 5 3" xfId="23163" xr:uid="{00000000-0005-0000-0000-0000AC910000}"/>
    <cellStyle name="Normal 7 3" xfId="2579" xr:uid="{00000000-0005-0000-0000-0000AD910000}"/>
    <cellStyle name="Normal 7 3 2" xfId="3833" xr:uid="{00000000-0005-0000-0000-0000AE910000}"/>
    <cellStyle name="Normal 7 3 2 2" xfId="3834" xr:uid="{00000000-0005-0000-0000-0000AF910000}"/>
    <cellStyle name="Normal 7 3 2 2 2" xfId="23166" xr:uid="{00000000-0005-0000-0000-0000B0910000}"/>
    <cellStyle name="Normal 7 3 2 3" xfId="11783" xr:uid="{00000000-0005-0000-0000-0000B1910000}"/>
    <cellStyle name="Normal 7 3 2 4" xfId="23165" xr:uid="{00000000-0005-0000-0000-0000B2910000}"/>
    <cellStyle name="Normal 7 3 3" xfId="3835" xr:uid="{00000000-0005-0000-0000-0000B3910000}"/>
    <cellStyle name="Normal 7 3 3 2" xfId="3836" xr:uid="{00000000-0005-0000-0000-0000B4910000}"/>
    <cellStyle name="Normal 7 3 3 2 2" xfId="23168" xr:uid="{00000000-0005-0000-0000-0000B5910000}"/>
    <cellStyle name="Normal 7 3 3 3" xfId="8122" xr:uid="{00000000-0005-0000-0000-0000B6910000}"/>
    <cellStyle name="Normal 7 3 3 4" xfId="23167" xr:uid="{00000000-0005-0000-0000-0000B7910000}"/>
    <cellStyle name="Normal 7 3 4" xfId="3837" xr:uid="{00000000-0005-0000-0000-0000B8910000}"/>
    <cellStyle name="Normal 7 3 4 2" xfId="3838" xr:uid="{00000000-0005-0000-0000-0000B9910000}"/>
    <cellStyle name="Normal 7 3 4 2 2" xfId="19491" xr:uid="{00000000-0005-0000-0000-0000BA910000}"/>
    <cellStyle name="Normal 7 3 4 2 2 2" xfId="37441" xr:uid="{00000000-0005-0000-0000-0000BB910000}"/>
    <cellStyle name="Normal 7 3 4 2 3" xfId="23170" xr:uid="{00000000-0005-0000-0000-0000BC910000}"/>
    <cellStyle name="Normal 7 3 4 3" xfId="11842" xr:uid="{00000000-0005-0000-0000-0000BD910000}"/>
    <cellStyle name="Normal 7 3 4 3 2" xfId="30440" xr:uid="{00000000-0005-0000-0000-0000BE910000}"/>
    <cellStyle name="Normal 7 3 4 4" xfId="23169" xr:uid="{00000000-0005-0000-0000-0000BF910000}"/>
    <cellStyle name="Normal 7 3 5" xfId="3839" xr:uid="{00000000-0005-0000-0000-0000C0910000}"/>
    <cellStyle name="Normal 7 3 5 2" xfId="12831" xr:uid="{00000000-0005-0000-0000-0000C1910000}"/>
    <cellStyle name="Normal 7 3 5 2 2" xfId="30792" xr:uid="{00000000-0005-0000-0000-0000C2910000}"/>
    <cellStyle name="Normal 7 3 5 3" xfId="23171" xr:uid="{00000000-0005-0000-0000-0000C3910000}"/>
    <cellStyle name="Normal 7 3 6" xfId="4455" xr:uid="{00000000-0005-0000-0000-0000C4910000}"/>
    <cellStyle name="Normal 7 3 6 2" xfId="23790" xr:uid="{00000000-0005-0000-0000-0000C5910000}"/>
    <cellStyle name="Normal 7 3 7" xfId="23164" xr:uid="{00000000-0005-0000-0000-0000C6910000}"/>
    <cellStyle name="Normal 7 3 8" xfId="39706" xr:uid="{00000000-0005-0000-0000-0000C7910000}"/>
    <cellStyle name="Normal 7 4" xfId="3840" xr:uid="{00000000-0005-0000-0000-0000C8910000}"/>
    <cellStyle name="Normal 7 4 2" xfId="3841" xr:uid="{00000000-0005-0000-0000-0000C9910000}"/>
    <cellStyle name="Normal 7 4 2 2" xfId="3842" xr:uid="{00000000-0005-0000-0000-0000CA910000}"/>
    <cellStyle name="Normal 7 4 2 2 2" xfId="19271" xr:uid="{00000000-0005-0000-0000-0000CB910000}"/>
    <cellStyle name="Normal 7 4 2 2 2 2" xfId="37222" xr:uid="{00000000-0005-0000-0000-0000CC910000}"/>
    <cellStyle name="Normal 7 4 2 2 3" xfId="23174" xr:uid="{00000000-0005-0000-0000-0000CD910000}"/>
    <cellStyle name="Normal 7 4 2 3" xfId="11517" xr:uid="{00000000-0005-0000-0000-0000CE910000}"/>
    <cellStyle name="Normal 7 4 2 3 2" xfId="30221" xr:uid="{00000000-0005-0000-0000-0000CF910000}"/>
    <cellStyle name="Normal 7 4 2 4" xfId="23173" xr:uid="{00000000-0005-0000-0000-0000D0910000}"/>
    <cellStyle name="Normal 7 4 3" xfId="3843" xr:uid="{00000000-0005-0000-0000-0000D1910000}"/>
    <cellStyle name="Normal 7 4 3 2" xfId="3844" xr:uid="{00000000-0005-0000-0000-0000D2910000}"/>
    <cellStyle name="Normal 7 4 3 2 2" xfId="23176" xr:uid="{00000000-0005-0000-0000-0000D3910000}"/>
    <cellStyle name="Normal 7 4 3 3" xfId="16069" xr:uid="{00000000-0005-0000-0000-0000D4910000}"/>
    <cellStyle name="Normal 7 4 3 3 2" xfId="34026" xr:uid="{00000000-0005-0000-0000-0000D5910000}"/>
    <cellStyle name="Normal 7 4 3 4" xfId="23175" xr:uid="{00000000-0005-0000-0000-0000D6910000}"/>
    <cellStyle name="Normal 7 4 4" xfId="3845" xr:uid="{00000000-0005-0000-0000-0000D7910000}"/>
    <cellStyle name="Normal 7 4 4 2" xfId="23177" xr:uid="{00000000-0005-0000-0000-0000D8910000}"/>
    <cellStyle name="Normal 7 4 5" xfId="8123" xr:uid="{00000000-0005-0000-0000-0000D9910000}"/>
    <cellStyle name="Normal 7 4 5 2" xfId="27024" xr:uid="{00000000-0005-0000-0000-0000DA910000}"/>
    <cellStyle name="Normal 7 4 6" xfId="23172" xr:uid="{00000000-0005-0000-0000-0000DB910000}"/>
    <cellStyle name="Normal 7 5" xfId="3846" xr:uid="{00000000-0005-0000-0000-0000DC910000}"/>
    <cellStyle name="Normal 7 5 2" xfId="3847" xr:uid="{00000000-0005-0000-0000-0000DD910000}"/>
    <cellStyle name="Normal 7 5 2 2" xfId="16784" xr:uid="{00000000-0005-0000-0000-0000DE910000}"/>
    <cellStyle name="Normal 7 5 2 2 2" xfId="34735" xr:uid="{00000000-0005-0000-0000-0000DF910000}"/>
    <cellStyle name="Normal 7 5 2 3" xfId="23179" xr:uid="{00000000-0005-0000-0000-0000E0910000}"/>
    <cellStyle name="Normal 7 5 3" xfId="8996" xr:uid="{00000000-0005-0000-0000-0000E1910000}"/>
    <cellStyle name="Normal 7 5 3 2" xfId="27734" xr:uid="{00000000-0005-0000-0000-0000E2910000}"/>
    <cellStyle name="Normal 7 5 4" xfId="23178" xr:uid="{00000000-0005-0000-0000-0000E3910000}"/>
    <cellStyle name="Normal 7 6" xfId="3848" xr:uid="{00000000-0005-0000-0000-0000E4910000}"/>
    <cellStyle name="Normal 7 6 2" xfId="3849" xr:uid="{00000000-0005-0000-0000-0000E5910000}"/>
    <cellStyle name="Normal 7 6 2 2" xfId="16068" xr:uid="{00000000-0005-0000-0000-0000E6910000}"/>
    <cellStyle name="Normal 7 6 2 2 2" xfId="34025" xr:uid="{00000000-0005-0000-0000-0000E7910000}"/>
    <cellStyle name="Normal 7 6 2 3" xfId="23181" xr:uid="{00000000-0005-0000-0000-0000E8910000}"/>
    <cellStyle name="Normal 7 6 3" xfId="8121" xr:uid="{00000000-0005-0000-0000-0000E9910000}"/>
    <cellStyle name="Normal 7 6 3 2" xfId="27023" xr:uid="{00000000-0005-0000-0000-0000EA910000}"/>
    <cellStyle name="Normal 7 6 4" xfId="23180" xr:uid="{00000000-0005-0000-0000-0000EB910000}"/>
    <cellStyle name="Normal 7 7" xfId="3850" xr:uid="{00000000-0005-0000-0000-0000EC910000}"/>
    <cellStyle name="Normal 7 7 2" xfId="3851" xr:uid="{00000000-0005-0000-0000-0000ED910000}"/>
    <cellStyle name="Normal 7 7 2 2" xfId="12919" xr:uid="{00000000-0005-0000-0000-0000EE910000}"/>
    <cellStyle name="Normal 7 7 2 2 2" xfId="30877" xr:uid="{00000000-0005-0000-0000-0000EF910000}"/>
    <cellStyle name="Normal 7 7 2 3" xfId="23183" xr:uid="{00000000-0005-0000-0000-0000F0910000}"/>
    <cellStyle name="Normal 7 7 3" xfId="4492" xr:uid="{00000000-0005-0000-0000-0000F1910000}"/>
    <cellStyle name="Normal 7 7 3 2" xfId="23875" xr:uid="{00000000-0005-0000-0000-0000F2910000}"/>
    <cellStyle name="Normal 7 7 4" xfId="23182" xr:uid="{00000000-0005-0000-0000-0000F3910000}"/>
    <cellStyle name="Normal 7 8" xfId="3852" xr:uid="{00000000-0005-0000-0000-0000F4910000}"/>
    <cellStyle name="Normal 7 8 2" xfId="3853" xr:uid="{00000000-0005-0000-0000-0000F5910000}"/>
    <cellStyle name="Normal 7 8 2 2" xfId="23185" xr:uid="{00000000-0005-0000-0000-0000F6910000}"/>
    <cellStyle name="Normal 7 8 3" xfId="23184" xr:uid="{00000000-0005-0000-0000-0000F7910000}"/>
    <cellStyle name="Normal 7 9" xfId="3854" xr:uid="{00000000-0005-0000-0000-0000F8910000}"/>
    <cellStyle name="Normal 7 9 2" xfId="23186" xr:uid="{00000000-0005-0000-0000-0000F9910000}"/>
    <cellStyle name="Normal 8" xfId="749" xr:uid="{00000000-0005-0000-0000-0000FA910000}"/>
    <cellStyle name="Normal 8 10" xfId="12373" xr:uid="{00000000-0005-0000-0000-0000FB910000}"/>
    <cellStyle name="Normal 8 11" xfId="12811" xr:uid="{00000000-0005-0000-0000-0000FC910000}"/>
    <cellStyle name="Normal 8 2" xfId="1543" xr:uid="{00000000-0005-0000-0000-0000FD910000}"/>
    <cellStyle name="Normal 8 2 10" xfId="2724" xr:uid="{00000000-0005-0000-0000-0000FE910000}"/>
    <cellStyle name="Normal 8 2 2" xfId="2580" xr:uid="{00000000-0005-0000-0000-0000FF910000}"/>
    <cellStyle name="Normal 8 2 2 2" xfId="3855" xr:uid="{00000000-0005-0000-0000-000000920000}"/>
    <cellStyle name="Normal 8 2 2 2 2" xfId="21546" xr:uid="{00000000-0005-0000-0000-000001920000}"/>
    <cellStyle name="Normal 8 2 2 2 2 2" xfId="38397" xr:uid="{00000000-0005-0000-0000-000002920000}"/>
    <cellStyle name="Normal 8 2 2 2 3" xfId="23188" xr:uid="{00000000-0005-0000-0000-000003920000}"/>
    <cellStyle name="Normal 8 2 2 2 4" xfId="39352" xr:uid="{00000000-0005-0000-0000-000004920000}"/>
    <cellStyle name="Normal 8 2 2 3" xfId="21063" xr:uid="{00000000-0005-0000-0000-000005920000}"/>
    <cellStyle name="Normal 8 2 2 3 2" xfId="38377" xr:uid="{00000000-0005-0000-0000-000006920000}"/>
    <cellStyle name="Normal 8 2 2 4" xfId="11784" xr:uid="{00000000-0005-0000-0000-000007920000}"/>
    <cellStyle name="Normal 8 2 2 5" xfId="23187" xr:uid="{00000000-0005-0000-0000-000008920000}"/>
    <cellStyle name="Normal 8 2 2 6" xfId="39332" xr:uid="{00000000-0005-0000-0000-000009920000}"/>
    <cellStyle name="Normal 8 2 3" xfId="3856" xr:uid="{00000000-0005-0000-0000-00000A920000}"/>
    <cellStyle name="Normal 8 2 3 2" xfId="3857" xr:uid="{00000000-0005-0000-0000-00000B920000}"/>
    <cellStyle name="Normal 8 2 3 2 2" xfId="21527" xr:uid="{00000000-0005-0000-0000-00000C920000}"/>
    <cellStyle name="Normal 8 2 3 2 2 2" xfId="38387" xr:uid="{00000000-0005-0000-0000-00000D920000}"/>
    <cellStyle name="Normal 8 2 3 2 3" xfId="23190" xr:uid="{00000000-0005-0000-0000-00000E920000}"/>
    <cellStyle name="Normal 8 2 3 3" xfId="8125" xr:uid="{00000000-0005-0000-0000-00000F920000}"/>
    <cellStyle name="Normal 8 2 3 4" xfId="23189" xr:uid="{00000000-0005-0000-0000-000010920000}"/>
    <cellStyle name="Normal 8 2 3 5" xfId="39342" xr:uid="{00000000-0005-0000-0000-000011920000}"/>
    <cellStyle name="Normal 8 2 4" xfId="3858" xr:uid="{00000000-0005-0000-0000-000012920000}"/>
    <cellStyle name="Normal 8 2 4 2" xfId="3859" xr:uid="{00000000-0005-0000-0000-000013920000}"/>
    <cellStyle name="Normal 8 2 4 2 2" xfId="19492" xr:uid="{00000000-0005-0000-0000-000014920000}"/>
    <cellStyle name="Normal 8 2 4 2 2 2" xfId="37442" xr:uid="{00000000-0005-0000-0000-000015920000}"/>
    <cellStyle name="Normal 8 2 4 2 3" xfId="23192" xr:uid="{00000000-0005-0000-0000-000016920000}"/>
    <cellStyle name="Normal 8 2 4 3" xfId="11843" xr:uid="{00000000-0005-0000-0000-000017920000}"/>
    <cellStyle name="Normal 8 2 4 3 2" xfId="30441" xr:uid="{00000000-0005-0000-0000-000018920000}"/>
    <cellStyle name="Normal 8 2 4 4" xfId="23191" xr:uid="{00000000-0005-0000-0000-000019920000}"/>
    <cellStyle name="Normal 8 2 5" xfId="3860" xr:uid="{00000000-0005-0000-0000-00001A920000}"/>
    <cellStyle name="Normal 8 2 5 2" xfId="12832" xr:uid="{00000000-0005-0000-0000-00001B920000}"/>
    <cellStyle name="Normal 8 2 5 2 2" xfId="30793" xr:uid="{00000000-0005-0000-0000-00001C920000}"/>
    <cellStyle name="Normal 8 2 5 3" xfId="23193" xr:uid="{00000000-0005-0000-0000-00001D920000}"/>
    <cellStyle name="Normal 8 2 6" xfId="20157" xr:uid="{00000000-0005-0000-0000-00001E920000}"/>
    <cellStyle name="Normal 8 2 6 2" xfId="38008" xr:uid="{00000000-0005-0000-0000-00001F920000}"/>
    <cellStyle name="Normal 8 2 7" xfId="4456" xr:uid="{00000000-0005-0000-0000-000020920000}"/>
    <cellStyle name="Normal 8 2 7 2" xfId="23791" xr:uid="{00000000-0005-0000-0000-000021920000}"/>
    <cellStyle name="Normal 8 2 8" xfId="38963" xr:uid="{00000000-0005-0000-0000-000022920000}"/>
    <cellStyle name="Normal 8 2 9" xfId="39707" xr:uid="{00000000-0005-0000-0000-000023920000}"/>
    <cellStyle name="Normal 8 3" xfId="2509" xr:uid="{00000000-0005-0000-0000-000024920000}"/>
    <cellStyle name="Normal 8 3 2" xfId="3862" xr:uid="{00000000-0005-0000-0000-000025920000}"/>
    <cellStyle name="Normal 8 3 2 2" xfId="3863" xr:uid="{00000000-0005-0000-0000-000026920000}"/>
    <cellStyle name="Normal 8 3 2 2 2" xfId="23196" xr:uid="{00000000-0005-0000-0000-000027920000}"/>
    <cellStyle name="Normal 8 3 2 3" xfId="11785" xr:uid="{00000000-0005-0000-0000-000028920000}"/>
    <cellStyle name="Normal 8 3 2 4" xfId="23195" xr:uid="{00000000-0005-0000-0000-000029920000}"/>
    <cellStyle name="Normal 8 3 3" xfId="3864" xr:uid="{00000000-0005-0000-0000-00002A920000}"/>
    <cellStyle name="Normal 8 3 3 2" xfId="3865" xr:uid="{00000000-0005-0000-0000-00002B920000}"/>
    <cellStyle name="Normal 8 3 3 2 2" xfId="23198" xr:uid="{00000000-0005-0000-0000-00002C920000}"/>
    <cellStyle name="Normal 8 3 3 3" xfId="23197" xr:uid="{00000000-0005-0000-0000-00002D920000}"/>
    <cellStyle name="Normal 8 3 4" xfId="3866" xr:uid="{00000000-0005-0000-0000-00002E920000}"/>
    <cellStyle name="Normal 8 3 4 2" xfId="23199" xr:uid="{00000000-0005-0000-0000-00002F920000}"/>
    <cellStyle name="Normal 8 3 5" xfId="8126" xr:uid="{00000000-0005-0000-0000-000030920000}"/>
    <cellStyle name="Normal 8 3 6" xfId="23194" xr:uid="{00000000-0005-0000-0000-000031920000}"/>
    <cellStyle name="Normal 8 3 7" xfId="3861" xr:uid="{00000000-0005-0000-0000-000032920000}"/>
    <cellStyle name="Normal 8 4" xfId="3867" xr:uid="{00000000-0005-0000-0000-000033920000}"/>
    <cellStyle name="Normal 8 4 2" xfId="3868" xr:uid="{00000000-0005-0000-0000-000034920000}"/>
    <cellStyle name="Normal 8 4 2 2" xfId="11786" xr:uid="{00000000-0005-0000-0000-000035920000}"/>
    <cellStyle name="Normal 8 4 2 3" xfId="23201" xr:uid="{00000000-0005-0000-0000-000036920000}"/>
    <cellStyle name="Normal 8 4 3" xfId="8127" xr:uid="{00000000-0005-0000-0000-000037920000}"/>
    <cellStyle name="Normal 8 4 4" xfId="23200" xr:uid="{00000000-0005-0000-0000-000038920000}"/>
    <cellStyle name="Normal 8 5" xfId="3869" xr:uid="{00000000-0005-0000-0000-000039920000}"/>
    <cellStyle name="Normal 8 5 2" xfId="3870" xr:uid="{00000000-0005-0000-0000-00003A920000}"/>
    <cellStyle name="Normal 8 5 2 2" xfId="23203" xr:uid="{00000000-0005-0000-0000-00003B920000}"/>
    <cellStyle name="Normal 8 5 3" xfId="8128" xr:uid="{00000000-0005-0000-0000-00003C920000}"/>
    <cellStyle name="Normal 8 5 4" xfId="23202" xr:uid="{00000000-0005-0000-0000-00003D920000}"/>
    <cellStyle name="Normal 8 6" xfId="3871" xr:uid="{00000000-0005-0000-0000-00003E920000}"/>
    <cellStyle name="Normal 8 6 2" xfId="3872" xr:uid="{00000000-0005-0000-0000-00003F920000}"/>
    <cellStyle name="Normal 8 6 2 2" xfId="18924" xr:uid="{00000000-0005-0000-0000-000040920000}"/>
    <cellStyle name="Normal 8 6 2 2 2" xfId="36875" xr:uid="{00000000-0005-0000-0000-000041920000}"/>
    <cellStyle name="Normal 8 6 2 3" xfId="11157" xr:uid="{00000000-0005-0000-0000-000042920000}"/>
    <cellStyle name="Normal 8 6 2 3 2" xfId="29874" xr:uid="{00000000-0005-0000-0000-000043920000}"/>
    <cellStyle name="Normal 8 6 2 4" xfId="23205" xr:uid="{00000000-0005-0000-0000-000044920000}"/>
    <cellStyle name="Normal 8 6 3" xfId="16071" xr:uid="{00000000-0005-0000-0000-000045920000}"/>
    <cellStyle name="Normal 8 6 3 2" xfId="34028" xr:uid="{00000000-0005-0000-0000-000046920000}"/>
    <cellStyle name="Normal 8 6 4" xfId="8129" xr:uid="{00000000-0005-0000-0000-000047920000}"/>
    <cellStyle name="Normal 8 6 4 2" xfId="27026" xr:uid="{00000000-0005-0000-0000-000048920000}"/>
    <cellStyle name="Normal 8 6 5" xfId="23204" xr:uid="{00000000-0005-0000-0000-000049920000}"/>
    <cellStyle name="Normal 8 7" xfId="3873" xr:uid="{00000000-0005-0000-0000-00004A920000}"/>
    <cellStyle name="Normal 8 7 2" xfId="3874" xr:uid="{00000000-0005-0000-0000-00004B920000}"/>
    <cellStyle name="Normal 8 7 2 2" xfId="16785" xr:uid="{00000000-0005-0000-0000-00004C920000}"/>
    <cellStyle name="Normal 8 7 2 2 2" xfId="34736" xr:uid="{00000000-0005-0000-0000-00004D920000}"/>
    <cellStyle name="Normal 8 7 2 3" xfId="23207" xr:uid="{00000000-0005-0000-0000-00004E920000}"/>
    <cellStyle name="Normal 8 7 3" xfId="8997" xr:uid="{00000000-0005-0000-0000-00004F920000}"/>
    <cellStyle name="Normal 8 7 3 2" xfId="27735" xr:uid="{00000000-0005-0000-0000-000050920000}"/>
    <cellStyle name="Normal 8 7 4" xfId="23206" xr:uid="{00000000-0005-0000-0000-000051920000}"/>
    <cellStyle name="Normal 8 8" xfId="8124" xr:uid="{00000000-0005-0000-0000-000052920000}"/>
    <cellStyle name="Normal 8 8 2" xfId="16070" xr:uid="{00000000-0005-0000-0000-000053920000}"/>
    <cellStyle name="Normal 8 8 2 2" xfId="34027" xr:uid="{00000000-0005-0000-0000-000054920000}"/>
    <cellStyle name="Normal 8 8 3" xfId="27025" xr:uid="{00000000-0005-0000-0000-000055920000}"/>
    <cellStyle name="Normal 8 9" xfId="4493" xr:uid="{00000000-0005-0000-0000-000056920000}"/>
    <cellStyle name="Normal 9" xfId="2" xr:uid="{00000000-0005-0000-0000-000057920000}"/>
    <cellStyle name="Normal 9 2" xfId="1544" xr:uid="{00000000-0005-0000-0000-000058920000}"/>
    <cellStyle name="Normal 9 2 2" xfId="2581" xr:uid="{00000000-0005-0000-0000-000059920000}"/>
    <cellStyle name="Normal 9 2 2 2" xfId="3875" xr:uid="{00000000-0005-0000-0000-00005A920000}"/>
    <cellStyle name="Normal 9 2 2 2 2" xfId="23210" xr:uid="{00000000-0005-0000-0000-00005B920000}"/>
    <cellStyle name="Normal 9 2 2 3" xfId="8131" xr:uid="{00000000-0005-0000-0000-00005C920000}"/>
    <cellStyle name="Normal 9 2 2 4" xfId="23209" xr:uid="{00000000-0005-0000-0000-00005D920000}"/>
    <cellStyle name="Normal 9 2 3" xfId="3876" xr:uid="{00000000-0005-0000-0000-00005E920000}"/>
    <cellStyle name="Normal 9 2 3 2" xfId="3877" xr:uid="{00000000-0005-0000-0000-00005F920000}"/>
    <cellStyle name="Normal 9 2 3 2 2" xfId="19493" xr:uid="{00000000-0005-0000-0000-000060920000}"/>
    <cellStyle name="Normal 9 2 3 2 2 2" xfId="37443" xr:uid="{00000000-0005-0000-0000-000061920000}"/>
    <cellStyle name="Normal 9 2 3 2 3" xfId="23212" xr:uid="{00000000-0005-0000-0000-000062920000}"/>
    <cellStyle name="Normal 9 2 3 3" xfId="11844" xr:uid="{00000000-0005-0000-0000-000063920000}"/>
    <cellStyle name="Normal 9 2 3 3 2" xfId="30442" xr:uid="{00000000-0005-0000-0000-000064920000}"/>
    <cellStyle name="Normal 9 2 3 4" xfId="23211" xr:uid="{00000000-0005-0000-0000-000065920000}"/>
    <cellStyle name="Normal 9 2 4" xfId="3878" xr:uid="{00000000-0005-0000-0000-000066920000}"/>
    <cellStyle name="Normal 9 2 4 2" xfId="12833" xr:uid="{00000000-0005-0000-0000-000067920000}"/>
    <cellStyle name="Normal 9 2 4 2 2" xfId="30794" xr:uid="{00000000-0005-0000-0000-000068920000}"/>
    <cellStyle name="Normal 9 2 4 3" xfId="23213" xr:uid="{00000000-0005-0000-0000-000069920000}"/>
    <cellStyle name="Normal 9 2 5" xfId="21562" xr:uid="{00000000-0005-0000-0000-00006A920000}"/>
    <cellStyle name="Normal 9 2 6" xfId="4457" xr:uid="{00000000-0005-0000-0000-00006B920000}"/>
    <cellStyle name="Normal 9 2 6 2" xfId="23792" xr:uid="{00000000-0005-0000-0000-00006C920000}"/>
    <cellStyle name="Normal 9 2 7" xfId="23208" xr:uid="{00000000-0005-0000-0000-00006D920000}"/>
    <cellStyle name="Normal 9 2 8" xfId="39708" xr:uid="{00000000-0005-0000-0000-00006E920000}"/>
    <cellStyle name="Normal 9 3" xfId="2561" xr:uid="{00000000-0005-0000-0000-00006F920000}"/>
    <cellStyle name="Normal 9 3 2" xfId="3880" xr:uid="{00000000-0005-0000-0000-000070920000}"/>
    <cellStyle name="Normal 9 3 2 2" xfId="19375" xr:uid="{00000000-0005-0000-0000-000071920000}"/>
    <cellStyle name="Normal 9 3 2 2 2" xfId="37326" xr:uid="{00000000-0005-0000-0000-000072920000}"/>
    <cellStyle name="Normal 9 3 2 3" xfId="11624" xr:uid="{00000000-0005-0000-0000-000073920000}"/>
    <cellStyle name="Normal 9 3 2 3 2" xfId="30325" xr:uid="{00000000-0005-0000-0000-000074920000}"/>
    <cellStyle name="Normal 9 3 2 4" xfId="23215" xr:uid="{00000000-0005-0000-0000-000075920000}"/>
    <cellStyle name="Normal 9 3 3" xfId="16073" xr:uid="{00000000-0005-0000-0000-000076920000}"/>
    <cellStyle name="Normal 9 3 3 2" xfId="34030" xr:uid="{00000000-0005-0000-0000-000077920000}"/>
    <cellStyle name="Normal 9 3 4" xfId="8132" xr:uid="{00000000-0005-0000-0000-000078920000}"/>
    <cellStyle name="Normal 9 3 4 2" xfId="27028" xr:uid="{00000000-0005-0000-0000-000079920000}"/>
    <cellStyle name="Normal 9 3 5" xfId="23214" xr:uid="{00000000-0005-0000-0000-00007A920000}"/>
    <cellStyle name="Normal 9 3 6" xfId="3879" xr:uid="{00000000-0005-0000-0000-00007B920000}"/>
    <cellStyle name="Normal 9 4" xfId="3881" xr:uid="{00000000-0005-0000-0000-00007C920000}"/>
    <cellStyle name="Normal 9 4 2" xfId="3882" xr:uid="{00000000-0005-0000-0000-00007D920000}"/>
    <cellStyle name="Normal 9 4 2 2" xfId="16786" xr:uid="{00000000-0005-0000-0000-00007E920000}"/>
    <cellStyle name="Normal 9 4 2 2 2" xfId="34737" xr:uid="{00000000-0005-0000-0000-00007F920000}"/>
    <cellStyle name="Normal 9 4 2 3" xfId="23217" xr:uid="{00000000-0005-0000-0000-000080920000}"/>
    <cellStyle name="Normal 9 4 3" xfId="8998" xr:uid="{00000000-0005-0000-0000-000081920000}"/>
    <cellStyle name="Normal 9 4 3 2" xfId="27736" xr:uid="{00000000-0005-0000-0000-000082920000}"/>
    <cellStyle name="Normal 9 4 4" xfId="23216" xr:uid="{00000000-0005-0000-0000-000083920000}"/>
    <cellStyle name="Normal 9 5" xfId="3883" xr:uid="{00000000-0005-0000-0000-000084920000}"/>
    <cellStyle name="Normal 9 5 2" xfId="3884" xr:uid="{00000000-0005-0000-0000-000085920000}"/>
    <cellStyle name="Normal 9 5 2 2" xfId="16072" xr:uid="{00000000-0005-0000-0000-000086920000}"/>
    <cellStyle name="Normal 9 5 2 2 2" xfId="34029" xr:uid="{00000000-0005-0000-0000-000087920000}"/>
    <cellStyle name="Normal 9 5 2 3" xfId="23219" xr:uid="{00000000-0005-0000-0000-000088920000}"/>
    <cellStyle name="Normal 9 5 3" xfId="8130" xr:uid="{00000000-0005-0000-0000-000089920000}"/>
    <cellStyle name="Normal 9 5 3 2" xfId="27027" xr:uid="{00000000-0005-0000-0000-00008A920000}"/>
    <cellStyle name="Normal 9 5 4" xfId="23218" xr:uid="{00000000-0005-0000-0000-00008B920000}"/>
    <cellStyle name="Normal 9 6" xfId="3885" xr:uid="{00000000-0005-0000-0000-00008C920000}"/>
    <cellStyle name="Normal 9 6 2" xfId="20158" xr:uid="{00000000-0005-0000-0000-00008D920000}"/>
    <cellStyle name="Normal 9 6 3" xfId="23220" xr:uid="{00000000-0005-0000-0000-00008E920000}"/>
    <cellStyle name="Normal 9 7" xfId="4443" xr:uid="{00000000-0005-0000-0000-00008F920000}"/>
    <cellStyle name="Normal 9 8" xfId="2725" xr:uid="{00000000-0005-0000-0000-000090920000}"/>
    <cellStyle name="Normal GHG Numbers (0.00)" xfId="750" xr:uid="{00000000-0005-0000-0000-000091920000}"/>
    <cellStyle name="Normal GHG Numbers (0.00) 2" xfId="12812" xr:uid="{00000000-0005-0000-0000-000092920000}"/>
    <cellStyle name="Normal GHG Numbers (0.00) 3" xfId="19539" xr:uid="{00000000-0005-0000-0000-000093920000}"/>
    <cellStyle name="Normal GHG Textfiels Bold" xfId="751" xr:uid="{00000000-0005-0000-0000-000094920000}"/>
    <cellStyle name="Normal GHG Textfiels Bold 2" xfId="8133" xr:uid="{00000000-0005-0000-0000-000095920000}"/>
    <cellStyle name="Normal GHG Textfiels Bold 2 2" xfId="16074" xr:uid="{00000000-0005-0000-0000-000096920000}"/>
    <cellStyle name="Normal GHG whole table" xfId="2508" xr:uid="{00000000-0005-0000-0000-000097920000}"/>
    <cellStyle name="Normal GHG whole table 2" xfId="12813" xr:uid="{00000000-0005-0000-0000-000098920000}"/>
    <cellStyle name="Normal GHG-Shade" xfId="752" xr:uid="{00000000-0005-0000-0000-000099920000}"/>
    <cellStyle name="Normal GHG-Shade 2" xfId="2040" xr:uid="{00000000-0005-0000-0000-00009A920000}"/>
    <cellStyle name="Normal GHG-Shade 2 2" xfId="2507" xr:uid="{00000000-0005-0000-0000-00009B920000}"/>
    <cellStyle name="Normal GHG-Shade 2 2 2" xfId="21064" xr:uid="{00000000-0005-0000-0000-00009C920000}"/>
    <cellStyle name="Normal GHG-Shade 3" xfId="2602" xr:uid="{00000000-0005-0000-0000-00009D920000}"/>
    <cellStyle name="Normale 10" xfId="753" xr:uid="{00000000-0005-0000-0000-00009E920000}"/>
    <cellStyle name="Normale 10 2" xfId="754" xr:uid="{00000000-0005-0000-0000-00009F920000}"/>
    <cellStyle name="Normale 10 2 2" xfId="1546" xr:uid="{00000000-0005-0000-0000-0000A0920000}"/>
    <cellStyle name="Normale 10 3" xfId="755" xr:uid="{00000000-0005-0000-0000-0000A1920000}"/>
    <cellStyle name="Normale 10 3 2" xfId="1547" xr:uid="{00000000-0005-0000-0000-0000A2920000}"/>
    <cellStyle name="Normale 10 4" xfId="1545" xr:uid="{00000000-0005-0000-0000-0000A3920000}"/>
    <cellStyle name="Normale 10_EDEN industria 2008 rev" xfId="756" xr:uid="{00000000-0005-0000-0000-0000A4920000}"/>
    <cellStyle name="Normale 11" xfId="757" xr:uid="{00000000-0005-0000-0000-0000A5920000}"/>
    <cellStyle name="Normale 11 2" xfId="758" xr:uid="{00000000-0005-0000-0000-0000A6920000}"/>
    <cellStyle name="Normale 11 2 2" xfId="1549" xr:uid="{00000000-0005-0000-0000-0000A7920000}"/>
    <cellStyle name="Normale 11 3" xfId="759" xr:uid="{00000000-0005-0000-0000-0000A8920000}"/>
    <cellStyle name="Normale 11 3 2" xfId="1550" xr:uid="{00000000-0005-0000-0000-0000A9920000}"/>
    <cellStyle name="Normale 11 4" xfId="1548" xr:uid="{00000000-0005-0000-0000-0000AA920000}"/>
    <cellStyle name="Normale 11_EDEN industria 2008 rev" xfId="760" xr:uid="{00000000-0005-0000-0000-0000AB920000}"/>
    <cellStyle name="Normale 12" xfId="761" xr:uid="{00000000-0005-0000-0000-0000AC920000}"/>
    <cellStyle name="Normale 12 2" xfId="762" xr:uid="{00000000-0005-0000-0000-0000AD920000}"/>
    <cellStyle name="Normale 12 2 2" xfId="1552" xr:uid="{00000000-0005-0000-0000-0000AE920000}"/>
    <cellStyle name="Normale 12 3" xfId="763" xr:uid="{00000000-0005-0000-0000-0000AF920000}"/>
    <cellStyle name="Normale 12 3 2" xfId="1553" xr:uid="{00000000-0005-0000-0000-0000B0920000}"/>
    <cellStyle name="Normale 12 4" xfId="1551" xr:uid="{00000000-0005-0000-0000-0000B1920000}"/>
    <cellStyle name="Normale 12_EDEN industria 2008 rev" xfId="764" xr:uid="{00000000-0005-0000-0000-0000B2920000}"/>
    <cellStyle name="Normale 13" xfId="765" xr:uid="{00000000-0005-0000-0000-0000B3920000}"/>
    <cellStyle name="Normale 13 2" xfId="766" xr:uid="{00000000-0005-0000-0000-0000B4920000}"/>
    <cellStyle name="Normale 13 2 2" xfId="1555" xr:uid="{00000000-0005-0000-0000-0000B5920000}"/>
    <cellStyle name="Normale 13 3" xfId="767" xr:uid="{00000000-0005-0000-0000-0000B6920000}"/>
    <cellStyle name="Normale 13 3 2" xfId="1556" xr:uid="{00000000-0005-0000-0000-0000B7920000}"/>
    <cellStyle name="Normale 13 4" xfId="1554" xr:uid="{00000000-0005-0000-0000-0000B8920000}"/>
    <cellStyle name="Normale 13_EDEN industria 2008 rev" xfId="768" xr:uid="{00000000-0005-0000-0000-0000B9920000}"/>
    <cellStyle name="Normale 14" xfId="769" xr:uid="{00000000-0005-0000-0000-0000BA920000}"/>
    <cellStyle name="Normale 14 2" xfId="770" xr:uid="{00000000-0005-0000-0000-0000BB920000}"/>
    <cellStyle name="Normale 14 2 2" xfId="1558" xr:uid="{00000000-0005-0000-0000-0000BC920000}"/>
    <cellStyle name="Normale 14 3" xfId="771" xr:uid="{00000000-0005-0000-0000-0000BD920000}"/>
    <cellStyle name="Normale 14 3 2" xfId="1559" xr:uid="{00000000-0005-0000-0000-0000BE920000}"/>
    <cellStyle name="Normale 14 4" xfId="1557" xr:uid="{00000000-0005-0000-0000-0000BF920000}"/>
    <cellStyle name="Normale 14_EDEN industria 2008 rev" xfId="772" xr:uid="{00000000-0005-0000-0000-0000C0920000}"/>
    <cellStyle name="Normale 15" xfId="773" xr:uid="{00000000-0005-0000-0000-0000C1920000}"/>
    <cellStyle name="Normale 15 2" xfId="774" xr:uid="{00000000-0005-0000-0000-0000C2920000}"/>
    <cellStyle name="Normale 15 2 2" xfId="1561" xr:uid="{00000000-0005-0000-0000-0000C3920000}"/>
    <cellStyle name="Normale 15 3" xfId="775" xr:uid="{00000000-0005-0000-0000-0000C4920000}"/>
    <cellStyle name="Normale 15 3 2" xfId="1562" xr:uid="{00000000-0005-0000-0000-0000C5920000}"/>
    <cellStyle name="Normale 15 4" xfId="1560" xr:uid="{00000000-0005-0000-0000-0000C6920000}"/>
    <cellStyle name="Normale 15_EDEN industria 2008 rev" xfId="776" xr:uid="{00000000-0005-0000-0000-0000C7920000}"/>
    <cellStyle name="Normale 16" xfId="777" xr:uid="{00000000-0005-0000-0000-0000C8920000}"/>
    <cellStyle name="Normale 16 2" xfId="1563" xr:uid="{00000000-0005-0000-0000-0000C9920000}"/>
    <cellStyle name="Normale 17" xfId="778" xr:uid="{00000000-0005-0000-0000-0000CA920000}"/>
    <cellStyle name="Normale 17 2" xfId="1564" xr:uid="{00000000-0005-0000-0000-0000CB920000}"/>
    <cellStyle name="Normale 18" xfId="779" xr:uid="{00000000-0005-0000-0000-0000CC920000}"/>
    <cellStyle name="Normale 19" xfId="780" xr:uid="{00000000-0005-0000-0000-0000CD920000}"/>
    <cellStyle name="Normale 2" xfId="781" xr:uid="{00000000-0005-0000-0000-0000CE920000}"/>
    <cellStyle name="Normale 2 2" xfId="782" xr:uid="{00000000-0005-0000-0000-0000CF920000}"/>
    <cellStyle name="Normale 2 2 2" xfId="1566" xr:uid="{00000000-0005-0000-0000-0000D0920000}"/>
    <cellStyle name="Normale 2 3" xfId="1565" xr:uid="{00000000-0005-0000-0000-0000D1920000}"/>
    <cellStyle name="Normale 2_EDEN industria 2008 rev" xfId="783" xr:uid="{00000000-0005-0000-0000-0000D2920000}"/>
    <cellStyle name="Normale 20" xfId="784" xr:uid="{00000000-0005-0000-0000-0000D3920000}"/>
    <cellStyle name="Normale 20 2" xfId="1567" xr:uid="{00000000-0005-0000-0000-0000D4920000}"/>
    <cellStyle name="Normale 21" xfId="785" xr:uid="{00000000-0005-0000-0000-0000D5920000}"/>
    <cellStyle name="Normale 21 2" xfId="1568" xr:uid="{00000000-0005-0000-0000-0000D6920000}"/>
    <cellStyle name="Normale 22" xfId="786" xr:uid="{00000000-0005-0000-0000-0000D7920000}"/>
    <cellStyle name="Normale 22 2" xfId="1569" xr:uid="{00000000-0005-0000-0000-0000D8920000}"/>
    <cellStyle name="Normale 23" xfId="787" xr:uid="{00000000-0005-0000-0000-0000D9920000}"/>
    <cellStyle name="Normale 23 2" xfId="1570" xr:uid="{00000000-0005-0000-0000-0000DA920000}"/>
    <cellStyle name="Normale 24" xfId="788" xr:uid="{00000000-0005-0000-0000-0000DB920000}"/>
    <cellStyle name="Normale 24 2" xfId="1571" xr:uid="{00000000-0005-0000-0000-0000DC920000}"/>
    <cellStyle name="Normale 25" xfId="789" xr:uid="{00000000-0005-0000-0000-0000DD920000}"/>
    <cellStyle name="Normale 25 2" xfId="1572" xr:uid="{00000000-0005-0000-0000-0000DE920000}"/>
    <cellStyle name="Normale 26" xfId="790" xr:uid="{00000000-0005-0000-0000-0000DF920000}"/>
    <cellStyle name="Normale 26 2" xfId="1573" xr:uid="{00000000-0005-0000-0000-0000E0920000}"/>
    <cellStyle name="Normale 27" xfId="791" xr:uid="{00000000-0005-0000-0000-0000E1920000}"/>
    <cellStyle name="Normale 27 2" xfId="1574" xr:uid="{00000000-0005-0000-0000-0000E2920000}"/>
    <cellStyle name="Normale 28" xfId="792" xr:uid="{00000000-0005-0000-0000-0000E3920000}"/>
    <cellStyle name="Normale 28 2" xfId="1575" xr:uid="{00000000-0005-0000-0000-0000E4920000}"/>
    <cellStyle name="Normale 29" xfId="793" xr:uid="{00000000-0005-0000-0000-0000E5920000}"/>
    <cellStyle name="Normale 29 2" xfId="1576" xr:uid="{00000000-0005-0000-0000-0000E6920000}"/>
    <cellStyle name="Normale 3" xfId="794" xr:uid="{00000000-0005-0000-0000-0000E7920000}"/>
    <cellStyle name="Normale 3 2" xfId="795" xr:uid="{00000000-0005-0000-0000-0000E8920000}"/>
    <cellStyle name="Normale 3 2 2" xfId="1578" xr:uid="{00000000-0005-0000-0000-0000E9920000}"/>
    <cellStyle name="Normale 3 3" xfId="796" xr:uid="{00000000-0005-0000-0000-0000EA920000}"/>
    <cellStyle name="Normale 3 3 2" xfId="1579" xr:uid="{00000000-0005-0000-0000-0000EB920000}"/>
    <cellStyle name="Normale 3 4" xfId="1577" xr:uid="{00000000-0005-0000-0000-0000EC920000}"/>
    <cellStyle name="Normale 3_EDEN industria 2008 rev" xfId="797" xr:uid="{00000000-0005-0000-0000-0000ED920000}"/>
    <cellStyle name="Normale 30" xfId="798" xr:uid="{00000000-0005-0000-0000-0000EE920000}"/>
    <cellStyle name="Normale 30 2" xfId="1580" xr:uid="{00000000-0005-0000-0000-0000EF920000}"/>
    <cellStyle name="Normale 31" xfId="799" xr:uid="{00000000-0005-0000-0000-0000F0920000}"/>
    <cellStyle name="Normale 31 2" xfId="1581" xr:uid="{00000000-0005-0000-0000-0000F1920000}"/>
    <cellStyle name="Normale 32" xfId="800" xr:uid="{00000000-0005-0000-0000-0000F2920000}"/>
    <cellStyle name="Normale 32 2" xfId="1582" xr:uid="{00000000-0005-0000-0000-0000F3920000}"/>
    <cellStyle name="Normale 33" xfId="801" xr:uid="{00000000-0005-0000-0000-0000F4920000}"/>
    <cellStyle name="Normale 33 2" xfId="1583" xr:uid="{00000000-0005-0000-0000-0000F5920000}"/>
    <cellStyle name="Normale 34" xfId="802" xr:uid="{00000000-0005-0000-0000-0000F6920000}"/>
    <cellStyle name="Normale 34 2" xfId="1584" xr:uid="{00000000-0005-0000-0000-0000F7920000}"/>
    <cellStyle name="Normale 35" xfId="803" xr:uid="{00000000-0005-0000-0000-0000F8920000}"/>
    <cellStyle name="Normale 35 2" xfId="1585" xr:uid="{00000000-0005-0000-0000-0000F9920000}"/>
    <cellStyle name="Normale 36" xfId="804" xr:uid="{00000000-0005-0000-0000-0000FA920000}"/>
    <cellStyle name="Normale 36 2" xfId="1586" xr:uid="{00000000-0005-0000-0000-0000FB920000}"/>
    <cellStyle name="Normale 37" xfId="805" xr:uid="{00000000-0005-0000-0000-0000FC920000}"/>
    <cellStyle name="Normale 37 2" xfId="1587" xr:uid="{00000000-0005-0000-0000-0000FD920000}"/>
    <cellStyle name="Normale 38" xfId="806" xr:uid="{00000000-0005-0000-0000-0000FE920000}"/>
    <cellStyle name="Normale 38 2" xfId="1588" xr:uid="{00000000-0005-0000-0000-0000FF920000}"/>
    <cellStyle name="Normale 39" xfId="807" xr:uid="{00000000-0005-0000-0000-000000930000}"/>
    <cellStyle name="Normale 39 2" xfId="1589" xr:uid="{00000000-0005-0000-0000-000001930000}"/>
    <cellStyle name="Normale 4" xfId="808" xr:uid="{00000000-0005-0000-0000-000002930000}"/>
    <cellStyle name="Normale 4 2" xfId="809" xr:uid="{00000000-0005-0000-0000-000003930000}"/>
    <cellStyle name="Normale 4 2 2" xfId="1591" xr:uid="{00000000-0005-0000-0000-000004930000}"/>
    <cellStyle name="Normale 4 3" xfId="810" xr:uid="{00000000-0005-0000-0000-000005930000}"/>
    <cellStyle name="Normale 4 3 2" xfId="1592" xr:uid="{00000000-0005-0000-0000-000006930000}"/>
    <cellStyle name="Normale 4 4" xfId="1590" xr:uid="{00000000-0005-0000-0000-000007930000}"/>
    <cellStyle name="Normale 4_EDEN industria 2008 rev" xfId="811" xr:uid="{00000000-0005-0000-0000-000008930000}"/>
    <cellStyle name="Normale 40" xfId="812" xr:uid="{00000000-0005-0000-0000-000009930000}"/>
    <cellStyle name="Normale 40 2" xfId="1593" xr:uid="{00000000-0005-0000-0000-00000A930000}"/>
    <cellStyle name="Normale 41" xfId="813" xr:uid="{00000000-0005-0000-0000-00000B930000}"/>
    <cellStyle name="Normale 41 2" xfId="1594" xr:uid="{00000000-0005-0000-0000-00000C930000}"/>
    <cellStyle name="Normale 42" xfId="814" xr:uid="{00000000-0005-0000-0000-00000D930000}"/>
    <cellStyle name="Normale 42 2" xfId="1595" xr:uid="{00000000-0005-0000-0000-00000E930000}"/>
    <cellStyle name="Normale 43" xfId="815" xr:uid="{00000000-0005-0000-0000-00000F930000}"/>
    <cellStyle name="Normale 43 2" xfId="1596" xr:uid="{00000000-0005-0000-0000-000010930000}"/>
    <cellStyle name="Normale 44" xfId="816" xr:uid="{00000000-0005-0000-0000-000011930000}"/>
    <cellStyle name="Normale 44 2" xfId="1597" xr:uid="{00000000-0005-0000-0000-000012930000}"/>
    <cellStyle name="Normale 45" xfId="817" xr:uid="{00000000-0005-0000-0000-000013930000}"/>
    <cellStyle name="Normale 45 2" xfId="1598" xr:uid="{00000000-0005-0000-0000-000014930000}"/>
    <cellStyle name="Normale 46" xfId="818" xr:uid="{00000000-0005-0000-0000-000015930000}"/>
    <cellStyle name="Normale 46 2" xfId="1599" xr:uid="{00000000-0005-0000-0000-000016930000}"/>
    <cellStyle name="Normale 47" xfId="819" xr:uid="{00000000-0005-0000-0000-000017930000}"/>
    <cellStyle name="Normale 47 2" xfId="1600" xr:uid="{00000000-0005-0000-0000-000018930000}"/>
    <cellStyle name="Normale 48" xfId="820" xr:uid="{00000000-0005-0000-0000-000019930000}"/>
    <cellStyle name="Normale 48 2" xfId="1601" xr:uid="{00000000-0005-0000-0000-00001A930000}"/>
    <cellStyle name="Normale 49" xfId="821" xr:uid="{00000000-0005-0000-0000-00001B930000}"/>
    <cellStyle name="Normale 49 2" xfId="1602" xr:uid="{00000000-0005-0000-0000-00001C930000}"/>
    <cellStyle name="Normale 5" xfId="822" xr:uid="{00000000-0005-0000-0000-00001D930000}"/>
    <cellStyle name="Normale 5 2" xfId="823" xr:uid="{00000000-0005-0000-0000-00001E930000}"/>
    <cellStyle name="Normale 5 2 2" xfId="1604" xr:uid="{00000000-0005-0000-0000-00001F930000}"/>
    <cellStyle name="Normale 5 3" xfId="824" xr:uid="{00000000-0005-0000-0000-000020930000}"/>
    <cellStyle name="Normale 5 3 2" xfId="1605" xr:uid="{00000000-0005-0000-0000-000021930000}"/>
    <cellStyle name="Normale 5 4" xfId="1603" xr:uid="{00000000-0005-0000-0000-000022930000}"/>
    <cellStyle name="Normale 5_EDEN industria 2008 rev" xfId="825" xr:uid="{00000000-0005-0000-0000-000023930000}"/>
    <cellStyle name="Normale 50" xfId="826" xr:uid="{00000000-0005-0000-0000-000024930000}"/>
    <cellStyle name="Normale 50 2" xfId="1606" xr:uid="{00000000-0005-0000-0000-000025930000}"/>
    <cellStyle name="Normale 51" xfId="827" xr:uid="{00000000-0005-0000-0000-000026930000}"/>
    <cellStyle name="Normale 51 2" xfId="1607" xr:uid="{00000000-0005-0000-0000-000027930000}"/>
    <cellStyle name="Normale 52" xfId="828" xr:uid="{00000000-0005-0000-0000-000028930000}"/>
    <cellStyle name="Normale 52 2" xfId="1608" xr:uid="{00000000-0005-0000-0000-000029930000}"/>
    <cellStyle name="Normale 53" xfId="829" xr:uid="{00000000-0005-0000-0000-00002A930000}"/>
    <cellStyle name="Normale 53 2" xfId="1609" xr:uid="{00000000-0005-0000-0000-00002B930000}"/>
    <cellStyle name="Normale 54" xfId="830" xr:uid="{00000000-0005-0000-0000-00002C930000}"/>
    <cellStyle name="Normale 54 2" xfId="1610" xr:uid="{00000000-0005-0000-0000-00002D930000}"/>
    <cellStyle name="Normale 55" xfId="831" xr:uid="{00000000-0005-0000-0000-00002E930000}"/>
    <cellStyle name="Normale 55 2" xfId="1611" xr:uid="{00000000-0005-0000-0000-00002F930000}"/>
    <cellStyle name="Normale 56" xfId="832" xr:uid="{00000000-0005-0000-0000-000030930000}"/>
    <cellStyle name="Normale 56 2" xfId="1612" xr:uid="{00000000-0005-0000-0000-000031930000}"/>
    <cellStyle name="Normale 57" xfId="833" xr:uid="{00000000-0005-0000-0000-000032930000}"/>
    <cellStyle name="Normale 57 2" xfId="1613" xr:uid="{00000000-0005-0000-0000-000033930000}"/>
    <cellStyle name="Normale 58" xfId="834" xr:uid="{00000000-0005-0000-0000-000034930000}"/>
    <cellStyle name="Normale 58 2" xfId="1614" xr:uid="{00000000-0005-0000-0000-000035930000}"/>
    <cellStyle name="Normale 59" xfId="835" xr:uid="{00000000-0005-0000-0000-000036930000}"/>
    <cellStyle name="Normale 59 2" xfId="1615" xr:uid="{00000000-0005-0000-0000-000037930000}"/>
    <cellStyle name="Normale 6" xfId="836" xr:uid="{00000000-0005-0000-0000-000038930000}"/>
    <cellStyle name="Normale 6 2" xfId="837" xr:uid="{00000000-0005-0000-0000-000039930000}"/>
    <cellStyle name="Normale 6 2 2" xfId="1617" xr:uid="{00000000-0005-0000-0000-00003A930000}"/>
    <cellStyle name="Normale 6 3" xfId="838" xr:uid="{00000000-0005-0000-0000-00003B930000}"/>
    <cellStyle name="Normale 6 3 2" xfId="1618" xr:uid="{00000000-0005-0000-0000-00003C930000}"/>
    <cellStyle name="Normale 6 4" xfId="1616" xr:uid="{00000000-0005-0000-0000-00003D930000}"/>
    <cellStyle name="Normale 6_EDEN industria 2008 rev" xfId="839" xr:uid="{00000000-0005-0000-0000-00003E930000}"/>
    <cellStyle name="Normale 60" xfId="840" xr:uid="{00000000-0005-0000-0000-00003F930000}"/>
    <cellStyle name="Normale 60 2" xfId="1619" xr:uid="{00000000-0005-0000-0000-000040930000}"/>
    <cellStyle name="Normale 61" xfId="841" xr:uid="{00000000-0005-0000-0000-000041930000}"/>
    <cellStyle name="Normale 61 2" xfId="1620" xr:uid="{00000000-0005-0000-0000-000042930000}"/>
    <cellStyle name="Normale 62" xfId="842" xr:uid="{00000000-0005-0000-0000-000043930000}"/>
    <cellStyle name="Normale 62 2" xfId="1621" xr:uid="{00000000-0005-0000-0000-000044930000}"/>
    <cellStyle name="Normale 63" xfId="843" xr:uid="{00000000-0005-0000-0000-000045930000}"/>
    <cellStyle name="Normale 63 2" xfId="1622" xr:uid="{00000000-0005-0000-0000-000046930000}"/>
    <cellStyle name="Normale 64" xfId="844" xr:uid="{00000000-0005-0000-0000-000047930000}"/>
    <cellStyle name="Normale 64 2" xfId="1623" xr:uid="{00000000-0005-0000-0000-000048930000}"/>
    <cellStyle name="Normale 65" xfId="845" xr:uid="{00000000-0005-0000-0000-000049930000}"/>
    <cellStyle name="Normale 65 2" xfId="1624" xr:uid="{00000000-0005-0000-0000-00004A930000}"/>
    <cellStyle name="Normale 7" xfId="846" xr:uid="{00000000-0005-0000-0000-00004B930000}"/>
    <cellStyle name="Normale 7 2" xfId="847" xr:uid="{00000000-0005-0000-0000-00004C930000}"/>
    <cellStyle name="Normale 7 2 2" xfId="1626" xr:uid="{00000000-0005-0000-0000-00004D930000}"/>
    <cellStyle name="Normale 7 3" xfId="848" xr:uid="{00000000-0005-0000-0000-00004E930000}"/>
    <cellStyle name="Normale 7 3 2" xfId="1627" xr:uid="{00000000-0005-0000-0000-00004F930000}"/>
    <cellStyle name="Normale 7 4" xfId="1625" xr:uid="{00000000-0005-0000-0000-000050930000}"/>
    <cellStyle name="Normale 7_EDEN industria 2008 rev" xfId="849" xr:uid="{00000000-0005-0000-0000-000051930000}"/>
    <cellStyle name="Normale 8" xfId="850" xr:uid="{00000000-0005-0000-0000-000052930000}"/>
    <cellStyle name="Normale 8 2" xfId="851" xr:uid="{00000000-0005-0000-0000-000053930000}"/>
    <cellStyle name="Normale 8 2 2" xfId="1629" xr:uid="{00000000-0005-0000-0000-000054930000}"/>
    <cellStyle name="Normale 8 3" xfId="852" xr:uid="{00000000-0005-0000-0000-000055930000}"/>
    <cellStyle name="Normale 8 3 2" xfId="1630" xr:uid="{00000000-0005-0000-0000-000056930000}"/>
    <cellStyle name="Normale 8 4" xfId="1628" xr:uid="{00000000-0005-0000-0000-000057930000}"/>
    <cellStyle name="Normale 8_EDEN industria 2008 rev" xfId="853" xr:uid="{00000000-0005-0000-0000-000058930000}"/>
    <cellStyle name="Normale 9" xfId="854" xr:uid="{00000000-0005-0000-0000-000059930000}"/>
    <cellStyle name="Normale 9 2" xfId="855" xr:uid="{00000000-0005-0000-0000-00005A930000}"/>
    <cellStyle name="Normale 9 2 2" xfId="1632" xr:uid="{00000000-0005-0000-0000-00005B930000}"/>
    <cellStyle name="Normale 9 3" xfId="856" xr:uid="{00000000-0005-0000-0000-00005C930000}"/>
    <cellStyle name="Normale 9 3 2" xfId="1633" xr:uid="{00000000-0005-0000-0000-00005D930000}"/>
    <cellStyle name="Normale 9 4" xfId="1631" xr:uid="{00000000-0005-0000-0000-00005E930000}"/>
    <cellStyle name="Normale 9_EDEN industria 2008 rev" xfId="857" xr:uid="{00000000-0005-0000-0000-00005F930000}"/>
    <cellStyle name="Normale_B2020" xfId="858" xr:uid="{00000000-0005-0000-0000-000060930000}"/>
    <cellStyle name="Nota" xfId="859" xr:uid="{00000000-0005-0000-0000-000061930000}"/>
    <cellStyle name="Nota 2" xfId="860" xr:uid="{00000000-0005-0000-0000-000062930000}"/>
    <cellStyle name="Nota 2 2" xfId="2041" xr:uid="{00000000-0005-0000-0000-000063930000}"/>
    <cellStyle name="Nota 2 2 2" xfId="12905" xr:uid="{00000000-0005-0000-0000-000064930000}"/>
    <cellStyle name="Nota 2 2 3" xfId="21065" xr:uid="{00000000-0005-0000-0000-000065930000}"/>
    <cellStyle name="Nota 2 2 4" xfId="21571" xr:uid="{00000000-0005-0000-0000-000066930000}"/>
    <cellStyle name="Nota 2 3" xfId="12815" xr:uid="{00000000-0005-0000-0000-000067930000}"/>
    <cellStyle name="Nota 2 4" xfId="12603" xr:uid="{00000000-0005-0000-0000-000068930000}"/>
    <cellStyle name="Nota 2 5" xfId="20160" xr:uid="{00000000-0005-0000-0000-000069930000}"/>
    <cellStyle name="Nota 3" xfId="861" xr:uid="{00000000-0005-0000-0000-00006A930000}"/>
    <cellStyle name="Nota 3 2" xfId="862" xr:uid="{00000000-0005-0000-0000-00006B930000}"/>
    <cellStyle name="Nota 3 2 2" xfId="12817" xr:uid="{00000000-0005-0000-0000-00006C930000}"/>
    <cellStyle name="Nota 3 2 3" xfId="12601" xr:uid="{00000000-0005-0000-0000-00006D930000}"/>
    <cellStyle name="Nota 3 2 4" xfId="20162" xr:uid="{00000000-0005-0000-0000-00006E930000}"/>
    <cellStyle name="Nota 3 3" xfId="12816" xr:uid="{00000000-0005-0000-0000-00006F930000}"/>
    <cellStyle name="Nota 3 3 2" xfId="21067" xr:uid="{00000000-0005-0000-0000-000070930000}"/>
    <cellStyle name="Nota 3 3 2 2" xfId="21573" xr:uid="{00000000-0005-0000-0000-000071930000}"/>
    <cellStyle name="Nota 3 3 3" xfId="20163" xr:uid="{00000000-0005-0000-0000-000072930000}"/>
    <cellStyle name="Nota 3 3 4" xfId="21568" xr:uid="{00000000-0005-0000-0000-000073930000}"/>
    <cellStyle name="Nota 3 4" xfId="12602" xr:uid="{00000000-0005-0000-0000-000074930000}"/>
    <cellStyle name="Nota 3 4 2" xfId="21066" xr:uid="{00000000-0005-0000-0000-000075930000}"/>
    <cellStyle name="Nota 3 4 3" xfId="21572" xr:uid="{00000000-0005-0000-0000-000076930000}"/>
    <cellStyle name="Nota 3 5" xfId="20161" xr:uid="{00000000-0005-0000-0000-000077930000}"/>
    <cellStyle name="Nota 3 6" xfId="21567" xr:uid="{00000000-0005-0000-0000-000078930000}"/>
    <cellStyle name="Nota 4" xfId="863" xr:uid="{00000000-0005-0000-0000-000079930000}"/>
    <cellStyle name="Nota 4 2" xfId="2042" xr:uid="{00000000-0005-0000-0000-00007A930000}"/>
    <cellStyle name="Nota 4 2 2" xfId="21069" xr:uid="{00000000-0005-0000-0000-00007B930000}"/>
    <cellStyle name="Nota 4 2 2 2" xfId="21575" xr:uid="{00000000-0005-0000-0000-00007C930000}"/>
    <cellStyle name="Nota 4 2 3" xfId="20165" xr:uid="{00000000-0005-0000-0000-00007D930000}"/>
    <cellStyle name="Nota 4 2 4" xfId="21570" xr:uid="{00000000-0005-0000-0000-00007E930000}"/>
    <cellStyle name="Nota 4 2 5" xfId="19509" xr:uid="{00000000-0005-0000-0000-00007F930000}"/>
    <cellStyle name="Nota 4 3" xfId="12600" xr:uid="{00000000-0005-0000-0000-000080930000}"/>
    <cellStyle name="Nota 4 3 2" xfId="21068" xr:uid="{00000000-0005-0000-0000-000081930000}"/>
    <cellStyle name="Nota 4 3 3" xfId="21574" xr:uid="{00000000-0005-0000-0000-000082930000}"/>
    <cellStyle name="Nota 4 4" xfId="20164" xr:uid="{00000000-0005-0000-0000-000083930000}"/>
    <cellStyle name="Nota 4 5" xfId="21569" xr:uid="{00000000-0005-0000-0000-000084930000}"/>
    <cellStyle name="Nota 4 6" xfId="12374" xr:uid="{00000000-0005-0000-0000-000085930000}"/>
    <cellStyle name="Nota 4 6 2" xfId="30457" xr:uid="{00000000-0005-0000-0000-000086930000}"/>
    <cellStyle name="Nota 4 7" xfId="2726" xr:uid="{00000000-0005-0000-0000-000087930000}"/>
    <cellStyle name="Nota 5" xfId="864" xr:uid="{00000000-0005-0000-0000-000088930000}"/>
    <cellStyle name="Nota 5 2" xfId="19510" xr:uid="{00000000-0005-0000-0000-000089930000}"/>
    <cellStyle name="Nota 5 3" xfId="12599" xr:uid="{00000000-0005-0000-0000-00008A930000}"/>
    <cellStyle name="Nota 5 4" xfId="20166" xr:uid="{00000000-0005-0000-0000-00008B930000}"/>
    <cellStyle name="Nota 5 5" xfId="12375" xr:uid="{00000000-0005-0000-0000-00008C930000}"/>
    <cellStyle name="Nota 5 5 2" xfId="30458" xr:uid="{00000000-0005-0000-0000-00008D930000}"/>
    <cellStyle name="Nota 6" xfId="2043" xr:uid="{00000000-0005-0000-0000-00008E930000}"/>
    <cellStyle name="Nota 6 2" xfId="12814" xr:uid="{00000000-0005-0000-0000-00008F930000}"/>
    <cellStyle name="Nota 7" xfId="12906" xr:uid="{00000000-0005-0000-0000-000090930000}"/>
    <cellStyle name="Nota 8" xfId="20159" xr:uid="{00000000-0005-0000-0000-000091930000}"/>
    <cellStyle name="Note 2" xfId="2574" xr:uid="{00000000-0005-0000-0000-000092930000}"/>
    <cellStyle name="Note 2 2" xfId="3887" xr:uid="{00000000-0005-0000-0000-000093930000}"/>
    <cellStyle name="Note 2 2 2" xfId="8135" xr:uid="{00000000-0005-0000-0000-000094930000}"/>
    <cellStyle name="Note 2 2 3" xfId="23222" xr:uid="{00000000-0005-0000-0000-000095930000}"/>
    <cellStyle name="Note 2 3" xfId="8134" xr:uid="{00000000-0005-0000-0000-000096930000}"/>
    <cellStyle name="Note 2 4" xfId="11837" xr:uid="{00000000-0005-0000-0000-000097930000}"/>
    <cellStyle name="Note 2 4 2" xfId="19486" xr:uid="{00000000-0005-0000-0000-000098930000}"/>
    <cellStyle name="Note 2 4 2 2" xfId="37436" xr:uid="{00000000-0005-0000-0000-000099930000}"/>
    <cellStyle name="Note 2 4 3" xfId="30435" xr:uid="{00000000-0005-0000-0000-00009A930000}"/>
    <cellStyle name="Note 2 5" xfId="12826" xr:uid="{00000000-0005-0000-0000-00009B930000}"/>
    <cellStyle name="Note 2 5 2" xfId="30787" xr:uid="{00000000-0005-0000-0000-00009C930000}"/>
    <cellStyle name="Note 2 6" xfId="4450" xr:uid="{00000000-0005-0000-0000-00009D930000}"/>
    <cellStyle name="Note 2 6 2" xfId="23785" xr:uid="{00000000-0005-0000-0000-00009E930000}"/>
    <cellStyle name="Note 2 7" xfId="23221" xr:uid="{00000000-0005-0000-0000-00009F930000}"/>
    <cellStyle name="Note 2 8" xfId="39701" xr:uid="{00000000-0005-0000-0000-0000A0930000}"/>
    <cellStyle name="Note 2 9" xfId="3886" xr:uid="{00000000-0005-0000-0000-0000A1930000}"/>
    <cellStyle name="Note 3" xfId="11853" xr:uid="{00000000-0005-0000-0000-0000A2930000}"/>
    <cellStyle name="Note 4" xfId="12908" xr:uid="{00000000-0005-0000-0000-0000A3930000}"/>
    <cellStyle name="Note 5" xfId="4479" xr:uid="{00000000-0005-0000-0000-0000A4930000}"/>
    <cellStyle name="Nuovo" xfId="865" xr:uid="{00000000-0005-0000-0000-0000A5930000}"/>
    <cellStyle name="Nuovo 10" xfId="866" xr:uid="{00000000-0005-0000-0000-0000A6930000}"/>
    <cellStyle name="Nuovo 10 2" xfId="867" xr:uid="{00000000-0005-0000-0000-0000A7930000}"/>
    <cellStyle name="Nuovo 10 2 2" xfId="2044" xr:uid="{00000000-0005-0000-0000-0000A8930000}"/>
    <cellStyle name="Nuovo 10 3" xfId="868" xr:uid="{00000000-0005-0000-0000-0000A9930000}"/>
    <cellStyle name="Nuovo 10 3 2" xfId="869" xr:uid="{00000000-0005-0000-0000-0000AA930000}"/>
    <cellStyle name="Nuovo 10 3 3" xfId="20168" xr:uid="{00000000-0005-0000-0000-0000AB930000}"/>
    <cellStyle name="Nuovo 10 3 3 2" xfId="21071" xr:uid="{00000000-0005-0000-0000-0000AC930000}"/>
    <cellStyle name="Nuovo 10 3 4" xfId="21070" xr:uid="{00000000-0005-0000-0000-0000AD930000}"/>
    <cellStyle name="Nuovo 10 3 5" xfId="20167" xr:uid="{00000000-0005-0000-0000-0000AE930000}"/>
    <cellStyle name="Nuovo 10 4" xfId="870" xr:uid="{00000000-0005-0000-0000-0000AF930000}"/>
    <cellStyle name="Nuovo 10 4 2" xfId="2045" xr:uid="{00000000-0005-0000-0000-0000B0930000}"/>
    <cellStyle name="Nuovo 10 4 2 2" xfId="21073" xr:uid="{00000000-0005-0000-0000-0000B1930000}"/>
    <cellStyle name="Nuovo 10 4 3" xfId="21072" xr:uid="{00000000-0005-0000-0000-0000B2930000}"/>
    <cellStyle name="Nuovo 10 4 4" xfId="20169" xr:uid="{00000000-0005-0000-0000-0000B3930000}"/>
    <cellStyle name="Nuovo 10 4 5" xfId="12376" xr:uid="{00000000-0005-0000-0000-0000B4930000}"/>
    <cellStyle name="Nuovo 10 4 6" xfId="2727" xr:uid="{00000000-0005-0000-0000-0000B5930000}"/>
    <cellStyle name="Nuovo 10 5" xfId="871" xr:uid="{00000000-0005-0000-0000-0000B6930000}"/>
    <cellStyle name="Nuovo 10 5 2" xfId="12377" xr:uid="{00000000-0005-0000-0000-0000B7930000}"/>
    <cellStyle name="Nuovo 10 6" xfId="2046" xr:uid="{00000000-0005-0000-0000-0000B8930000}"/>
    <cellStyle name="Nuovo 10 6 2" xfId="22114" xr:uid="{00000000-0005-0000-0000-0000B9930000}"/>
    <cellStyle name="Nuovo 11" xfId="872" xr:uid="{00000000-0005-0000-0000-0000BA930000}"/>
    <cellStyle name="Nuovo 11 2" xfId="873" xr:uid="{00000000-0005-0000-0000-0000BB930000}"/>
    <cellStyle name="Nuovo 11 2 2" xfId="2047" xr:uid="{00000000-0005-0000-0000-0000BC930000}"/>
    <cellStyle name="Nuovo 11 3" xfId="874" xr:uid="{00000000-0005-0000-0000-0000BD930000}"/>
    <cellStyle name="Nuovo 11 3 2" xfId="875" xr:uid="{00000000-0005-0000-0000-0000BE930000}"/>
    <cellStyle name="Nuovo 11 3 3" xfId="20171" xr:uid="{00000000-0005-0000-0000-0000BF930000}"/>
    <cellStyle name="Nuovo 11 3 3 2" xfId="21075" xr:uid="{00000000-0005-0000-0000-0000C0930000}"/>
    <cellStyle name="Nuovo 11 3 4" xfId="21074" xr:uid="{00000000-0005-0000-0000-0000C1930000}"/>
    <cellStyle name="Nuovo 11 3 5" xfId="20170" xr:uid="{00000000-0005-0000-0000-0000C2930000}"/>
    <cellStyle name="Nuovo 11 4" xfId="876" xr:uid="{00000000-0005-0000-0000-0000C3930000}"/>
    <cellStyle name="Nuovo 11 4 2" xfId="2048" xr:uid="{00000000-0005-0000-0000-0000C4930000}"/>
    <cellStyle name="Nuovo 11 4 2 2" xfId="21077" xr:uid="{00000000-0005-0000-0000-0000C5930000}"/>
    <cellStyle name="Nuovo 11 4 3" xfId="21076" xr:uid="{00000000-0005-0000-0000-0000C6930000}"/>
    <cellStyle name="Nuovo 11 4 4" xfId="20172" xr:uid="{00000000-0005-0000-0000-0000C7930000}"/>
    <cellStyle name="Nuovo 11 4 5" xfId="12378" xr:uid="{00000000-0005-0000-0000-0000C8930000}"/>
    <cellStyle name="Nuovo 11 4 6" xfId="2728" xr:uid="{00000000-0005-0000-0000-0000C9930000}"/>
    <cellStyle name="Nuovo 11 5" xfId="877" xr:uid="{00000000-0005-0000-0000-0000CA930000}"/>
    <cellStyle name="Nuovo 11 5 2" xfId="12379" xr:uid="{00000000-0005-0000-0000-0000CB930000}"/>
    <cellStyle name="Nuovo 11 6" xfId="2049" xr:uid="{00000000-0005-0000-0000-0000CC930000}"/>
    <cellStyle name="Nuovo 11 6 2" xfId="22115" xr:uid="{00000000-0005-0000-0000-0000CD930000}"/>
    <cellStyle name="Nuovo 12" xfId="878" xr:uid="{00000000-0005-0000-0000-0000CE930000}"/>
    <cellStyle name="Nuovo 12 2" xfId="879" xr:uid="{00000000-0005-0000-0000-0000CF930000}"/>
    <cellStyle name="Nuovo 12 2 2" xfId="2050" xr:uid="{00000000-0005-0000-0000-0000D0930000}"/>
    <cellStyle name="Nuovo 12 3" xfId="880" xr:uid="{00000000-0005-0000-0000-0000D1930000}"/>
    <cellStyle name="Nuovo 12 3 2" xfId="881" xr:uid="{00000000-0005-0000-0000-0000D2930000}"/>
    <cellStyle name="Nuovo 12 3 3" xfId="20174" xr:uid="{00000000-0005-0000-0000-0000D3930000}"/>
    <cellStyle name="Nuovo 12 3 3 2" xfId="21079" xr:uid="{00000000-0005-0000-0000-0000D4930000}"/>
    <cellStyle name="Nuovo 12 3 4" xfId="21078" xr:uid="{00000000-0005-0000-0000-0000D5930000}"/>
    <cellStyle name="Nuovo 12 3 5" xfId="20173" xr:uid="{00000000-0005-0000-0000-0000D6930000}"/>
    <cellStyle name="Nuovo 12 4" xfId="882" xr:uid="{00000000-0005-0000-0000-0000D7930000}"/>
    <cellStyle name="Nuovo 12 4 2" xfId="2051" xr:uid="{00000000-0005-0000-0000-0000D8930000}"/>
    <cellStyle name="Nuovo 12 4 2 2" xfId="21081" xr:uid="{00000000-0005-0000-0000-0000D9930000}"/>
    <cellStyle name="Nuovo 12 4 3" xfId="21080" xr:uid="{00000000-0005-0000-0000-0000DA930000}"/>
    <cellStyle name="Nuovo 12 4 4" xfId="20175" xr:uid="{00000000-0005-0000-0000-0000DB930000}"/>
    <cellStyle name="Nuovo 12 4 5" xfId="12380" xr:uid="{00000000-0005-0000-0000-0000DC930000}"/>
    <cellStyle name="Nuovo 12 4 6" xfId="2729" xr:uid="{00000000-0005-0000-0000-0000DD930000}"/>
    <cellStyle name="Nuovo 12 5" xfId="883" xr:uid="{00000000-0005-0000-0000-0000DE930000}"/>
    <cellStyle name="Nuovo 12 5 2" xfId="12381" xr:uid="{00000000-0005-0000-0000-0000DF930000}"/>
    <cellStyle name="Nuovo 12 6" xfId="2052" xr:uid="{00000000-0005-0000-0000-0000E0930000}"/>
    <cellStyle name="Nuovo 12 6 2" xfId="22116" xr:uid="{00000000-0005-0000-0000-0000E1930000}"/>
    <cellStyle name="Nuovo 13" xfId="884" xr:uid="{00000000-0005-0000-0000-0000E2930000}"/>
    <cellStyle name="Nuovo 13 2" xfId="885" xr:uid="{00000000-0005-0000-0000-0000E3930000}"/>
    <cellStyle name="Nuovo 13 2 2" xfId="2053" xr:uid="{00000000-0005-0000-0000-0000E4930000}"/>
    <cellStyle name="Nuovo 13 3" xfId="886" xr:uid="{00000000-0005-0000-0000-0000E5930000}"/>
    <cellStyle name="Nuovo 13 3 2" xfId="887" xr:uid="{00000000-0005-0000-0000-0000E6930000}"/>
    <cellStyle name="Nuovo 13 3 3" xfId="20177" xr:uid="{00000000-0005-0000-0000-0000E7930000}"/>
    <cellStyle name="Nuovo 13 3 3 2" xfId="21083" xr:uid="{00000000-0005-0000-0000-0000E8930000}"/>
    <cellStyle name="Nuovo 13 3 4" xfId="21082" xr:uid="{00000000-0005-0000-0000-0000E9930000}"/>
    <cellStyle name="Nuovo 13 3 5" xfId="20176" xr:uid="{00000000-0005-0000-0000-0000EA930000}"/>
    <cellStyle name="Nuovo 13 4" xfId="888" xr:uid="{00000000-0005-0000-0000-0000EB930000}"/>
    <cellStyle name="Nuovo 13 4 2" xfId="2054" xr:uid="{00000000-0005-0000-0000-0000EC930000}"/>
    <cellStyle name="Nuovo 13 4 2 2" xfId="21085" xr:uid="{00000000-0005-0000-0000-0000ED930000}"/>
    <cellStyle name="Nuovo 13 4 3" xfId="21084" xr:uid="{00000000-0005-0000-0000-0000EE930000}"/>
    <cellStyle name="Nuovo 13 4 4" xfId="20178" xr:uid="{00000000-0005-0000-0000-0000EF930000}"/>
    <cellStyle name="Nuovo 13 4 5" xfId="12382" xr:uid="{00000000-0005-0000-0000-0000F0930000}"/>
    <cellStyle name="Nuovo 13 4 6" xfId="2730" xr:uid="{00000000-0005-0000-0000-0000F1930000}"/>
    <cellStyle name="Nuovo 13 5" xfId="889" xr:uid="{00000000-0005-0000-0000-0000F2930000}"/>
    <cellStyle name="Nuovo 13 5 2" xfId="12383" xr:uid="{00000000-0005-0000-0000-0000F3930000}"/>
    <cellStyle name="Nuovo 13 6" xfId="2055" xr:uid="{00000000-0005-0000-0000-0000F4930000}"/>
    <cellStyle name="Nuovo 13 6 2" xfId="22117" xr:uid="{00000000-0005-0000-0000-0000F5930000}"/>
    <cellStyle name="Nuovo 14" xfId="890" xr:uid="{00000000-0005-0000-0000-0000F6930000}"/>
    <cellStyle name="Nuovo 14 2" xfId="891" xr:uid="{00000000-0005-0000-0000-0000F7930000}"/>
    <cellStyle name="Nuovo 14 2 2" xfId="2056" xr:uid="{00000000-0005-0000-0000-0000F8930000}"/>
    <cellStyle name="Nuovo 14 3" xfId="892" xr:uid="{00000000-0005-0000-0000-0000F9930000}"/>
    <cellStyle name="Nuovo 14 3 2" xfId="893" xr:uid="{00000000-0005-0000-0000-0000FA930000}"/>
    <cellStyle name="Nuovo 14 3 3" xfId="20180" xr:uid="{00000000-0005-0000-0000-0000FB930000}"/>
    <cellStyle name="Nuovo 14 3 3 2" xfId="21087" xr:uid="{00000000-0005-0000-0000-0000FC930000}"/>
    <cellStyle name="Nuovo 14 3 4" xfId="21086" xr:uid="{00000000-0005-0000-0000-0000FD930000}"/>
    <cellStyle name="Nuovo 14 3 5" xfId="20179" xr:uid="{00000000-0005-0000-0000-0000FE930000}"/>
    <cellStyle name="Nuovo 14 4" xfId="894" xr:uid="{00000000-0005-0000-0000-0000FF930000}"/>
    <cellStyle name="Nuovo 14 4 2" xfId="2057" xr:uid="{00000000-0005-0000-0000-000000940000}"/>
    <cellStyle name="Nuovo 14 4 2 2" xfId="21089" xr:uid="{00000000-0005-0000-0000-000001940000}"/>
    <cellStyle name="Nuovo 14 4 3" xfId="21088" xr:uid="{00000000-0005-0000-0000-000002940000}"/>
    <cellStyle name="Nuovo 14 4 4" xfId="20181" xr:uid="{00000000-0005-0000-0000-000003940000}"/>
    <cellStyle name="Nuovo 14 4 5" xfId="12384" xr:uid="{00000000-0005-0000-0000-000004940000}"/>
    <cellStyle name="Nuovo 14 4 6" xfId="2731" xr:uid="{00000000-0005-0000-0000-000005940000}"/>
    <cellStyle name="Nuovo 14 5" xfId="895" xr:uid="{00000000-0005-0000-0000-000006940000}"/>
    <cellStyle name="Nuovo 14 5 2" xfId="12385" xr:uid="{00000000-0005-0000-0000-000007940000}"/>
    <cellStyle name="Nuovo 14 6" xfId="2058" xr:uid="{00000000-0005-0000-0000-000008940000}"/>
    <cellStyle name="Nuovo 14 6 2" xfId="22118" xr:uid="{00000000-0005-0000-0000-000009940000}"/>
    <cellStyle name="Nuovo 15" xfId="896" xr:uid="{00000000-0005-0000-0000-00000A940000}"/>
    <cellStyle name="Nuovo 15 2" xfId="897" xr:uid="{00000000-0005-0000-0000-00000B940000}"/>
    <cellStyle name="Nuovo 15 2 2" xfId="2059" xr:uid="{00000000-0005-0000-0000-00000C940000}"/>
    <cellStyle name="Nuovo 15 3" xfId="898" xr:uid="{00000000-0005-0000-0000-00000D940000}"/>
    <cellStyle name="Nuovo 15 3 2" xfId="899" xr:uid="{00000000-0005-0000-0000-00000E940000}"/>
    <cellStyle name="Nuovo 15 3 3" xfId="20183" xr:uid="{00000000-0005-0000-0000-00000F940000}"/>
    <cellStyle name="Nuovo 15 3 3 2" xfId="21091" xr:uid="{00000000-0005-0000-0000-000010940000}"/>
    <cellStyle name="Nuovo 15 3 4" xfId="21090" xr:uid="{00000000-0005-0000-0000-000011940000}"/>
    <cellStyle name="Nuovo 15 3 5" xfId="20182" xr:uid="{00000000-0005-0000-0000-000012940000}"/>
    <cellStyle name="Nuovo 15 4" xfId="900" xr:uid="{00000000-0005-0000-0000-000013940000}"/>
    <cellStyle name="Nuovo 15 4 2" xfId="2060" xr:uid="{00000000-0005-0000-0000-000014940000}"/>
    <cellStyle name="Nuovo 15 4 2 2" xfId="21093" xr:uid="{00000000-0005-0000-0000-000015940000}"/>
    <cellStyle name="Nuovo 15 4 3" xfId="21092" xr:uid="{00000000-0005-0000-0000-000016940000}"/>
    <cellStyle name="Nuovo 15 4 4" xfId="20184" xr:uid="{00000000-0005-0000-0000-000017940000}"/>
    <cellStyle name="Nuovo 15 4 5" xfId="12386" xr:uid="{00000000-0005-0000-0000-000018940000}"/>
    <cellStyle name="Nuovo 15 4 6" xfId="2732" xr:uid="{00000000-0005-0000-0000-000019940000}"/>
    <cellStyle name="Nuovo 15 5" xfId="901" xr:uid="{00000000-0005-0000-0000-00001A940000}"/>
    <cellStyle name="Nuovo 15 5 2" xfId="12387" xr:uid="{00000000-0005-0000-0000-00001B940000}"/>
    <cellStyle name="Nuovo 15 6" xfId="2061" xr:uid="{00000000-0005-0000-0000-00001C940000}"/>
    <cellStyle name="Nuovo 15 6 2" xfId="22119" xr:uid="{00000000-0005-0000-0000-00001D940000}"/>
    <cellStyle name="Nuovo 16" xfId="902" xr:uid="{00000000-0005-0000-0000-00001E940000}"/>
    <cellStyle name="Nuovo 16 2" xfId="903" xr:uid="{00000000-0005-0000-0000-00001F940000}"/>
    <cellStyle name="Nuovo 16 2 2" xfId="2062" xr:uid="{00000000-0005-0000-0000-000020940000}"/>
    <cellStyle name="Nuovo 16 3" xfId="904" xr:uid="{00000000-0005-0000-0000-000021940000}"/>
    <cellStyle name="Nuovo 16 3 2" xfId="905" xr:uid="{00000000-0005-0000-0000-000022940000}"/>
    <cellStyle name="Nuovo 16 3 3" xfId="20186" xr:uid="{00000000-0005-0000-0000-000023940000}"/>
    <cellStyle name="Nuovo 16 3 3 2" xfId="21095" xr:uid="{00000000-0005-0000-0000-000024940000}"/>
    <cellStyle name="Nuovo 16 3 4" xfId="21094" xr:uid="{00000000-0005-0000-0000-000025940000}"/>
    <cellStyle name="Nuovo 16 3 5" xfId="20185" xr:uid="{00000000-0005-0000-0000-000026940000}"/>
    <cellStyle name="Nuovo 16 4" xfId="906" xr:uid="{00000000-0005-0000-0000-000027940000}"/>
    <cellStyle name="Nuovo 16 4 2" xfId="2063" xr:uid="{00000000-0005-0000-0000-000028940000}"/>
    <cellStyle name="Nuovo 16 4 2 2" xfId="21097" xr:uid="{00000000-0005-0000-0000-000029940000}"/>
    <cellStyle name="Nuovo 16 4 3" xfId="21096" xr:uid="{00000000-0005-0000-0000-00002A940000}"/>
    <cellStyle name="Nuovo 16 4 4" xfId="20187" xr:uid="{00000000-0005-0000-0000-00002B940000}"/>
    <cellStyle name="Nuovo 16 4 5" xfId="12388" xr:uid="{00000000-0005-0000-0000-00002C940000}"/>
    <cellStyle name="Nuovo 16 4 6" xfId="2733" xr:uid="{00000000-0005-0000-0000-00002D940000}"/>
    <cellStyle name="Nuovo 16 5" xfId="907" xr:uid="{00000000-0005-0000-0000-00002E940000}"/>
    <cellStyle name="Nuovo 16 5 2" xfId="12389" xr:uid="{00000000-0005-0000-0000-00002F940000}"/>
    <cellStyle name="Nuovo 16 6" xfId="2064" xr:uid="{00000000-0005-0000-0000-000030940000}"/>
    <cellStyle name="Nuovo 16 6 2" xfId="22120" xr:uid="{00000000-0005-0000-0000-000031940000}"/>
    <cellStyle name="Nuovo 17" xfId="908" xr:uid="{00000000-0005-0000-0000-000032940000}"/>
    <cellStyle name="Nuovo 17 2" xfId="909" xr:uid="{00000000-0005-0000-0000-000033940000}"/>
    <cellStyle name="Nuovo 17 2 2" xfId="2065" xr:uid="{00000000-0005-0000-0000-000034940000}"/>
    <cellStyle name="Nuovo 17 3" xfId="910" xr:uid="{00000000-0005-0000-0000-000035940000}"/>
    <cellStyle name="Nuovo 17 3 2" xfId="911" xr:uid="{00000000-0005-0000-0000-000036940000}"/>
    <cellStyle name="Nuovo 17 3 3" xfId="20189" xr:uid="{00000000-0005-0000-0000-000037940000}"/>
    <cellStyle name="Nuovo 17 3 3 2" xfId="21099" xr:uid="{00000000-0005-0000-0000-000038940000}"/>
    <cellStyle name="Nuovo 17 3 4" xfId="21098" xr:uid="{00000000-0005-0000-0000-000039940000}"/>
    <cellStyle name="Nuovo 17 3 5" xfId="20188" xr:uid="{00000000-0005-0000-0000-00003A940000}"/>
    <cellStyle name="Nuovo 17 4" xfId="912" xr:uid="{00000000-0005-0000-0000-00003B940000}"/>
    <cellStyle name="Nuovo 17 4 2" xfId="2066" xr:uid="{00000000-0005-0000-0000-00003C940000}"/>
    <cellStyle name="Nuovo 17 4 2 2" xfId="21101" xr:uid="{00000000-0005-0000-0000-00003D940000}"/>
    <cellStyle name="Nuovo 17 4 3" xfId="21100" xr:uid="{00000000-0005-0000-0000-00003E940000}"/>
    <cellStyle name="Nuovo 17 4 4" xfId="20190" xr:uid="{00000000-0005-0000-0000-00003F940000}"/>
    <cellStyle name="Nuovo 17 4 5" xfId="12390" xr:uid="{00000000-0005-0000-0000-000040940000}"/>
    <cellStyle name="Nuovo 17 4 6" xfId="2734" xr:uid="{00000000-0005-0000-0000-000041940000}"/>
    <cellStyle name="Nuovo 17 5" xfId="913" xr:uid="{00000000-0005-0000-0000-000042940000}"/>
    <cellStyle name="Nuovo 17 5 2" xfId="12391" xr:uid="{00000000-0005-0000-0000-000043940000}"/>
    <cellStyle name="Nuovo 17 6" xfId="2067" xr:uid="{00000000-0005-0000-0000-000044940000}"/>
    <cellStyle name="Nuovo 17 6 2" xfId="22121" xr:uid="{00000000-0005-0000-0000-000045940000}"/>
    <cellStyle name="Nuovo 18" xfId="914" xr:uid="{00000000-0005-0000-0000-000046940000}"/>
    <cellStyle name="Nuovo 18 2" xfId="915" xr:uid="{00000000-0005-0000-0000-000047940000}"/>
    <cellStyle name="Nuovo 18 2 2" xfId="2068" xr:uid="{00000000-0005-0000-0000-000048940000}"/>
    <cellStyle name="Nuovo 18 3" xfId="916" xr:uid="{00000000-0005-0000-0000-000049940000}"/>
    <cellStyle name="Nuovo 18 3 2" xfId="917" xr:uid="{00000000-0005-0000-0000-00004A940000}"/>
    <cellStyle name="Nuovo 18 3 3" xfId="20192" xr:uid="{00000000-0005-0000-0000-00004B940000}"/>
    <cellStyle name="Nuovo 18 3 3 2" xfId="21103" xr:uid="{00000000-0005-0000-0000-00004C940000}"/>
    <cellStyle name="Nuovo 18 3 4" xfId="21102" xr:uid="{00000000-0005-0000-0000-00004D940000}"/>
    <cellStyle name="Nuovo 18 3 5" xfId="20191" xr:uid="{00000000-0005-0000-0000-00004E940000}"/>
    <cellStyle name="Nuovo 18 4" xfId="918" xr:uid="{00000000-0005-0000-0000-00004F940000}"/>
    <cellStyle name="Nuovo 18 4 2" xfId="2069" xr:uid="{00000000-0005-0000-0000-000050940000}"/>
    <cellStyle name="Nuovo 18 4 2 2" xfId="21105" xr:uid="{00000000-0005-0000-0000-000051940000}"/>
    <cellStyle name="Nuovo 18 4 3" xfId="21104" xr:uid="{00000000-0005-0000-0000-000052940000}"/>
    <cellStyle name="Nuovo 18 4 4" xfId="20193" xr:uid="{00000000-0005-0000-0000-000053940000}"/>
    <cellStyle name="Nuovo 18 4 5" xfId="12392" xr:uid="{00000000-0005-0000-0000-000054940000}"/>
    <cellStyle name="Nuovo 18 4 6" xfId="2735" xr:uid="{00000000-0005-0000-0000-000055940000}"/>
    <cellStyle name="Nuovo 18 5" xfId="919" xr:uid="{00000000-0005-0000-0000-000056940000}"/>
    <cellStyle name="Nuovo 18 5 2" xfId="12393" xr:uid="{00000000-0005-0000-0000-000057940000}"/>
    <cellStyle name="Nuovo 18 6" xfId="2070" xr:uid="{00000000-0005-0000-0000-000058940000}"/>
    <cellStyle name="Nuovo 18 6 2" xfId="22122" xr:uid="{00000000-0005-0000-0000-000059940000}"/>
    <cellStyle name="Nuovo 19" xfId="920" xr:uid="{00000000-0005-0000-0000-00005A940000}"/>
    <cellStyle name="Nuovo 19 2" xfId="921" xr:uid="{00000000-0005-0000-0000-00005B940000}"/>
    <cellStyle name="Nuovo 19 2 2" xfId="2071" xr:uid="{00000000-0005-0000-0000-00005C940000}"/>
    <cellStyle name="Nuovo 19 3" xfId="922" xr:uid="{00000000-0005-0000-0000-00005D940000}"/>
    <cellStyle name="Nuovo 19 3 2" xfId="923" xr:uid="{00000000-0005-0000-0000-00005E940000}"/>
    <cellStyle name="Nuovo 19 3 3" xfId="20195" xr:uid="{00000000-0005-0000-0000-00005F940000}"/>
    <cellStyle name="Nuovo 19 3 3 2" xfId="21107" xr:uid="{00000000-0005-0000-0000-000060940000}"/>
    <cellStyle name="Nuovo 19 3 4" xfId="21106" xr:uid="{00000000-0005-0000-0000-000061940000}"/>
    <cellStyle name="Nuovo 19 3 5" xfId="20194" xr:uid="{00000000-0005-0000-0000-000062940000}"/>
    <cellStyle name="Nuovo 19 4" xfId="924" xr:uid="{00000000-0005-0000-0000-000063940000}"/>
    <cellStyle name="Nuovo 19 4 2" xfId="2072" xr:uid="{00000000-0005-0000-0000-000064940000}"/>
    <cellStyle name="Nuovo 19 4 2 2" xfId="21109" xr:uid="{00000000-0005-0000-0000-000065940000}"/>
    <cellStyle name="Nuovo 19 4 3" xfId="21108" xr:uid="{00000000-0005-0000-0000-000066940000}"/>
    <cellStyle name="Nuovo 19 4 4" xfId="20196" xr:uid="{00000000-0005-0000-0000-000067940000}"/>
    <cellStyle name="Nuovo 19 4 5" xfId="12394" xr:uid="{00000000-0005-0000-0000-000068940000}"/>
    <cellStyle name="Nuovo 19 4 6" xfId="2736" xr:uid="{00000000-0005-0000-0000-000069940000}"/>
    <cellStyle name="Nuovo 19 5" xfId="925" xr:uid="{00000000-0005-0000-0000-00006A940000}"/>
    <cellStyle name="Nuovo 19 5 2" xfId="12395" xr:uid="{00000000-0005-0000-0000-00006B940000}"/>
    <cellStyle name="Nuovo 19 6" xfId="2073" xr:uid="{00000000-0005-0000-0000-00006C940000}"/>
    <cellStyle name="Nuovo 19 6 2" xfId="22123" xr:uid="{00000000-0005-0000-0000-00006D940000}"/>
    <cellStyle name="Nuovo 2" xfId="926" xr:uid="{00000000-0005-0000-0000-00006E940000}"/>
    <cellStyle name="Nuovo 2 2" xfId="927" xr:uid="{00000000-0005-0000-0000-00006F940000}"/>
    <cellStyle name="Nuovo 2 2 2" xfId="2074" xr:uid="{00000000-0005-0000-0000-000070940000}"/>
    <cellStyle name="Nuovo 2 3" xfId="928" xr:uid="{00000000-0005-0000-0000-000071940000}"/>
    <cellStyle name="Nuovo 2 3 2" xfId="929" xr:uid="{00000000-0005-0000-0000-000072940000}"/>
    <cellStyle name="Nuovo 2 3 3" xfId="20198" xr:uid="{00000000-0005-0000-0000-000073940000}"/>
    <cellStyle name="Nuovo 2 3 3 2" xfId="21111" xr:uid="{00000000-0005-0000-0000-000074940000}"/>
    <cellStyle name="Nuovo 2 3 4" xfId="21110" xr:uid="{00000000-0005-0000-0000-000075940000}"/>
    <cellStyle name="Nuovo 2 3 5" xfId="20197" xr:uid="{00000000-0005-0000-0000-000076940000}"/>
    <cellStyle name="Nuovo 2 4" xfId="930" xr:uid="{00000000-0005-0000-0000-000077940000}"/>
    <cellStyle name="Nuovo 2 4 2" xfId="2075" xr:uid="{00000000-0005-0000-0000-000078940000}"/>
    <cellStyle name="Nuovo 2 4 2 2" xfId="21113" xr:uid="{00000000-0005-0000-0000-000079940000}"/>
    <cellStyle name="Nuovo 2 4 3" xfId="21112" xr:uid="{00000000-0005-0000-0000-00007A940000}"/>
    <cellStyle name="Nuovo 2 4 4" xfId="20199" xr:uid="{00000000-0005-0000-0000-00007B940000}"/>
    <cellStyle name="Nuovo 2 4 5" xfId="12396" xr:uid="{00000000-0005-0000-0000-00007C940000}"/>
    <cellStyle name="Nuovo 2 4 6" xfId="2737" xr:uid="{00000000-0005-0000-0000-00007D940000}"/>
    <cellStyle name="Nuovo 2 5" xfId="931" xr:uid="{00000000-0005-0000-0000-00007E940000}"/>
    <cellStyle name="Nuovo 2 5 2" xfId="12397" xr:uid="{00000000-0005-0000-0000-00007F940000}"/>
    <cellStyle name="Nuovo 2 6" xfId="2076" xr:uid="{00000000-0005-0000-0000-000080940000}"/>
    <cellStyle name="Nuovo 2 6 2" xfId="22124" xr:uid="{00000000-0005-0000-0000-000081940000}"/>
    <cellStyle name="Nuovo 20" xfId="932" xr:uid="{00000000-0005-0000-0000-000082940000}"/>
    <cellStyle name="Nuovo 20 2" xfId="933" xr:uid="{00000000-0005-0000-0000-000083940000}"/>
    <cellStyle name="Nuovo 20 2 2" xfId="2077" xr:uid="{00000000-0005-0000-0000-000084940000}"/>
    <cellStyle name="Nuovo 20 3" xfId="934" xr:uid="{00000000-0005-0000-0000-000085940000}"/>
    <cellStyle name="Nuovo 20 3 2" xfId="935" xr:uid="{00000000-0005-0000-0000-000086940000}"/>
    <cellStyle name="Nuovo 20 3 3" xfId="20201" xr:uid="{00000000-0005-0000-0000-000087940000}"/>
    <cellStyle name="Nuovo 20 3 3 2" xfId="21115" xr:uid="{00000000-0005-0000-0000-000088940000}"/>
    <cellStyle name="Nuovo 20 3 4" xfId="21114" xr:uid="{00000000-0005-0000-0000-000089940000}"/>
    <cellStyle name="Nuovo 20 3 5" xfId="20200" xr:uid="{00000000-0005-0000-0000-00008A940000}"/>
    <cellStyle name="Nuovo 20 4" xfId="936" xr:uid="{00000000-0005-0000-0000-00008B940000}"/>
    <cellStyle name="Nuovo 20 4 2" xfId="2078" xr:uid="{00000000-0005-0000-0000-00008C940000}"/>
    <cellStyle name="Nuovo 20 4 2 2" xfId="21117" xr:uid="{00000000-0005-0000-0000-00008D940000}"/>
    <cellStyle name="Nuovo 20 4 3" xfId="21116" xr:uid="{00000000-0005-0000-0000-00008E940000}"/>
    <cellStyle name="Nuovo 20 4 4" xfId="20202" xr:uid="{00000000-0005-0000-0000-00008F940000}"/>
    <cellStyle name="Nuovo 20 4 5" xfId="12398" xr:uid="{00000000-0005-0000-0000-000090940000}"/>
    <cellStyle name="Nuovo 20 4 6" xfId="2738" xr:uid="{00000000-0005-0000-0000-000091940000}"/>
    <cellStyle name="Nuovo 20 5" xfId="937" xr:uid="{00000000-0005-0000-0000-000092940000}"/>
    <cellStyle name="Nuovo 20 5 2" xfId="12399" xr:uid="{00000000-0005-0000-0000-000093940000}"/>
    <cellStyle name="Nuovo 20 6" xfId="2079" xr:uid="{00000000-0005-0000-0000-000094940000}"/>
    <cellStyle name="Nuovo 20 6 2" xfId="22125" xr:uid="{00000000-0005-0000-0000-000095940000}"/>
    <cellStyle name="Nuovo 21" xfId="938" xr:uid="{00000000-0005-0000-0000-000096940000}"/>
    <cellStyle name="Nuovo 21 2" xfId="939" xr:uid="{00000000-0005-0000-0000-000097940000}"/>
    <cellStyle name="Nuovo 21 2 2" xfId="2080" xr:uid="{00000000-0005-0000-0000-000098940000}"/>
    <cellStyle name="Nuovo 21 3" xfId="940" xr:uid="{00000000-0005-0000-0000-000099940000}"/>
    <cellStyle name="Nuovo 21 3 2" xfId="941" xr:uid="{00000000-0005-0000-0000-00009A940000}"/>
    <cellStyle name="Nuovo 21 3 3" xfId="20204" xr:uid="{00000000-0005-0000-0000-00009B940000}"/>
    <cellStyle name="Nuovo 21 3 3 2" xfId="21119" xr:uid="{00000000-0005-0000-0000-00009C940000}"/>
    <cellStyle name="Nuovo 21 3 4" xfId="21118" xr:uid="{00000000-0005-0000-0000-00009D940000}"/>
    <cellStyle name="Nuovo 21 3 5" xfId="20203" xr:uid="{00000000-0005-0000-0000-00009E940000}"/>
    <cellStyle name="Nuovo 21 4" xfId="942" xr:uid="{00000000-0005-0000-0000-00009F940000}"/>
    <cellStyle name="Nuovo 21 4 2" xfId="2081" xr:uid="{00000000-0005-0000-0000-0000A0940000}"/>
    <cellStyle name="Nuovo 21 4 2 2" xfId="21121" xr:uid="{00000000-0005-0000-0000-0000A1940000}"/>
    <cellStyle name="Nuovo 21 4 3" xfId="21120" xr:uid="{00000000-0005-0000-0000-0000A2940000}"/>
    <cellStyle name="Nuovo 21 4 4" xfId="20205" xr:uid="{00000000-0005-0000-0000-0000A3940000}"/>
    <cellStyle name="Nuovo 21 4 5" xfId="12400" xr:uid="{00000000-0005-0000-0000-0000A4940000}"/>
    <cellStyle name="Nuovo 21 4 6" xfId="2739" xr:uid="{00000000-0005-0000-0000-0000A5940000}"/>
    <cellStyle name="Nuovo 21 5" xfId="943" xr:uid="{00000000-0005-0000-0000-0000A6940000}"/>
    <cellStyle name="Nuovo 21 5 2" xfId="12401" xr:uid="{00000000-0005-0000-0000-0000A7940000}"/>
    <cellStyle name="Nuovo 21 6" xfId="2082" xr:uid="{00000000-0005-0000-0000-0000A8940000}"/>
    <cellStyle name="Nuovo 21 6 2" xfId="22126" xr:uid="{00000000-0005-0000-0000-0000A9940000}"/>
    <cellStyle name="Nuovo 22" xfId="944" xr:uid="{00000000-0005-0000-0000-0000AA940000}"/>
    <cellStyle name="Nuovo 22 2" xfId="945" xr:uid="{00000000-0005-0000-0000-0000AB940000}"/>
    <cellStyle name="Nuovo 22 2 2" xfId="2083" xr:uid="{00000000-0005-0000-0000-0000AC940000}"/>
    <cellStyle name="Nuovo 22 3" xfId="946" xr:uid="{00000000-0005-0000-0000-0000AD940000}"/>
    <cellStyle name="Nuovo 22 3 2" xfId="947" xr:uid="{00000000-0005-0000-0000-0000AE940000}"/>
    <cellStyle name="Nuovo 22 3 3" xfId="20207" xr:uid="{00000000-0005-0000-0000-0000AF940000}"/>
    <cellStyle name="Nuovo 22 3 3 2" xfId="21123" xr:uid="{00000000-0005-0000-0000-0000B0940000}"/>
    <cellStyle name="Nuovo 22 3 4" xfId="21122" xr:uid="{00000000-0005-0000-0000-0000B1940000}"/>
    <cellStyle name="Nuovo 22 3 5" xfId="20206" xr:uid="{00000000-0005-0000-0000-0000B2940000}"/>
    <cellStyle name="Nuovo 22 4" xfId="948" xr:uid="{00000000-0005-0000-0000-0000B3940000}"/>
    <cellStyle name="Nuovo 22 4 2" xfId="2084" xr:uid="{00000000-0005-0000-0000-0000B4940000}"/>
    <cellStyle name="Nuovo 22 4 2 2" xfId="21125" xr:uid="{00000000-0005-0000-0000-0000B5940000}"/>
    <cellStyle name="Nuovo 22 4 3" xfId="21124" xr:uid="{00000000-0005-0000-0000-0000B6940000}"/>
    <cellStyle name="Nuovo 22 4 4" xfId="20208" xr:uid="{00000000-0005-0000-0000-0000B7940000}"/>
    <cellStyle name="Nuovo 22 4 5" xfId="12402" xr:uid="{00000000-0005-0000-0000-0000B8940000}"/>
    <cellStyle name="Nuovo 22 4 6" xfId="2740" xr:uid="{00000000-0005-0000-0000-0000B9940000}"/>
    <cellStyle name="Nuovo 22 5" xfId="949" xr:uid="{00000000-0005-0000-0000-0000BA940000}"/>
    <cellStyle name="Nuovo 22 5 2" xfId="12403" xr:uid="{00000000-0005-0000-0000-0000BB940000}"/>
    <cellStyle name="Nuovo 22 6" xfId="2085" xr:uid="{00000000-0005-0000-0000-0000BC940000}"/>
    <cellStyle name="Nuovo 22 6 2" xfId="22127" xr:uid="{00000000-0005-0000-0000-0000BD940000}"/>
    <cellStyle name="Nuovo 23" xfId="950" xr:uid="{00000000-0005-0000-0000-0000BE940000}"/>
    <cellStyle name="Nuovo 23 2" xfId="951" xr:uid="{00000000-0005-0000-0000-0000BF940000}"/>
    <cellStyle name="Nuovo 23 2 2" xfId="2086" xr:uid="{00000000-0005-0000-0000-0000C0940000}"/>
    <cellStyle name="Nuovo 23 3" xfId="952" xr:uid="{00000000-0005-0000-0000-0000C1940000}"/>
    <cellStyle name="Nuovo 23 3 2" xfId="953" xr:uid="{00000000-0005-0000-0000-0000C2940000}"/>
    <cellStyle name="Nuovo 23 3 3" xfId="20210" xr:uid="{00000000-0005-0000-0000-0000C3940000}"/>
    <cellStyle name="Nuovo 23 3 3 2" xfId="21127" xr:uid="{00000000-0005-0000-0000-0000C4940000}"/>
    <cellStyle name="Nuovo 23 3 4" xfId="21126" xr:uid="{00000000-0005-0000-0000-0000C5940000}"/>
    <cellStyle name="Nuovo 23 3 5" xfId="20209" xr:uid="{00000000-0005-0000-0000-0000C6940000}"/>
    <cellStyle name="Nuovo 23 4" xfId="954" xr:uid="{00000000-0005-0000-0000-0000C7940000}"/>
    <cellStyle name="Nuovo 23 4 2" xfId="2087" xr:uid="{00000000-0005-0000-0000-0000C8940000}"/>
    <cellStyle name="Nuovo 23 4 2 2" xfId="21129" xr:uid="{00000000-0005-0000-0000-0000C9940000}"/>
    <cellStyle name="Nuovo 23 4 3" xfId="21128" xr:uid="{00000000-0005-0000-0000-0000CA940000}"/>
    <cellStyle name="Nuovo 23 4 4" xfId="20211" xr:uid="{00000000-0005-0000-0000-0000CB940000}"/>
    <cellStyle name="Nuovo 23 4 5" xfId="12404" xr:uid="{00000000-0005-0000-0000-0000CC940000}"/>
    <cellStyle name="Nuovo 23 4 6" xfId="2741" xr:uid="{00000000-0005-0000-0000-0000CD940000}"/>
    <cellStyle name="Nuovo 23 5" xfId="955" xr:uid="{00000000-0005-0000-0000-0000CE940000}"/>
    <cellStyle name="Nuovo 23 5 2" xfId="12405" xr:uid="{00000000-0005-0000-0000-0000CF940000}"/>
    <cellStyle name="Nuovo 23 6" xfId="2088" xr:uid="{00000000-0005-0000-0000-0000D0940000}"/>
    <cellStyle name="Nuovo 23 6 2" xfId="22128" xr:uid="{00000000-0005-0000-0000-0000D1940000}"/>
    <cellStyle name="Nuovo 24" xfId="956" xr:uid="{00000000-0005-0000-0000-0000D2940000}"/>
    <cellStyle name="Nuovo 24 2" xfId="957" xr:uid="{00000000-0005-0000-0000-0000D3940000}"/>
    <cellStyle name="Nuovo 24 2 2" xfId="2089" xr:uid="{00000000-0005-0000-0000-0000D4940000}"/>
    <cellStyle name="Nuovo 24 3" xfId="958" xr:uid="{00000000-0005-0000-0000-0000D5940000}"/>
    <cellStyle name="Nuovo 24 3 2" xfId="959" xr:uid="{00000000-0005-0000-0000-0000D6940000}"/>
    <cellStyle name="Nuovo 24 3 3" xfId="20213" xr:uid="{00000000-0005-0000-0000-0000D7940000}"/>
    <cellStyle name="Nuovo 24 3 3 2" xfId="21131" xr:uid="{00000000-0005-0000-0000-0000D8940000}"/>
    <cellStyle name="Nuovo 24 3 4" xfId="21130" xr:uid="{00000000-0005-0000-0000-0000D9940000}"/>
    <cellStyle name="Nuovo 24 3 5" xfId="20212" xr:uid="{00000000-0005-0000-0000-0000DA940000}"/>
    <cellStyle name="Nuovo 24 4" xfId="960" xr:uid="{00000000-0005-0000-0000-0000DB940000}"/>
    <cellStyle name="Nuovo 24 4 2" xfId="2090" xr:uid="{00000000-0005-0000-0000-0000DC940000}"/>
    <cellStyle name="Nuovo 24 4 2 2" xfId="21133" xr:uid="{00000000-0005-0000-0000-0000DD940000}"/>
    <cellStyle name="Nuovo 24 4 3" xfId="21132" xr:uid="{00000000-0005-0000-0000-0000DE940000}"/>
    <cellStyle name="Nuovo 24 4 4" xfId="20214" xr:uid="{00000000-0005-0000-0000-0000DF940000}"/>
    <cellStyle name="Nuovo 24 4 5" xfId="12406" xr:uid="{00000000-0005-0000-0000-0000E0940000}"/>
    <cellStyle name="Nuovo 24 4 6" xfId="2742" xr:uid="{00000000-0005-0000-0000-0000E1940000}"/>
    <cellStyle name="Nuovo 24 5" xfId="961" xr:uid="{00000000-0005-0000-0000-0000E2940000}"/>
    <cellStyle name="Nuovo 24 5 2" xfId="12407" xr:uid="{00000000-0005-0000-0000-0000E3940000}"/>
    <cellStyle name="Nuovo 24 6" xfId="2091" xr:uid="{00000000-0005-0000-0000-0000E4940000}"/>
    <cellStyle name="Nuovo 24 6 2" xfId="22129" xr:uid="{00000000-0005-0000-0000-0000E5940000}"/>
    <cellStyle name="Nuovo 25" xfId="962" xr:uid="{00000000-0005-0000-0000-0000E6940000}"/>
    <cellStyle name="Nuovo 25 2" xfId="963" xr:uid="{00000000-0005-0000-0000-0000E7940000}"/>
    <cellStyle name="Nuovo 25 2 2" xfId="2092" xr:uid="{00000000-0005-0000-0000-0000E8940000}"/>
    <cellStyle name="Nuovo 25 3" xfId="964" xr:uid="{00000000-0005-0000-0000-0000E9940000}"/>
    <cellStyle name="Nuovo 25 3 2" xfId="965" xr:uid="{00000000-0005-0000-0000-0000EA940000}"/>
    <cellStyle name="Nuovo 25 3 3" xfId="20216" xr:uid="{00000000-0005-0000-0000-0000EB940000}"/>
    <cellStyle name="Nuovo 25 3 3 2" xfId="21135" xr:uid="{00000000-0005-0000-0000-0000EC940000}"/>
    <cellStyle name="Nuovo 25 3 4" xfId="21134" xr:uid="{00000000-0005-0000-0000-0000ED940000}"/>
    <cellStyle name="Nuovo 25 3 5" xfId="20215" xr:uid="{00000000-0005-0000-0000-0000EE940000}"/>
    <cellStyle name="Nuovo 25 4" xfId="966" xr:uid="{00000000-0005-0000-0000-0000EF940000}"/>
    <cellStyle name="Nuovo 25 4 2" xfId="2093" xr:uid="{00000000-0005-0000-0000-0000F0940000}"/>
    <cellStyle name="Nuovo 25 4 2 2" xfId="21137" xr:uid="{00000000-0005-0000-0000-0000F1940000}"/>
    <cellStyle name="Nuovo 25 4 3" xfId="21136" xr:uid="{00000000-0005-0000-0000-0000F2940000}"/>
    <cellStyle name="Nuovo 25 4 4" xfId="20217" xr:uid="{00000000-0005-0000-0000-0000F3940000}"/>
    <cellStyle name="Nuovo 25 4 5" xfId="12408" xr:uid="{00000000-0005-0000-0000-0000F4940000}"/>
    <cellStyle name="Nuovo 25 4 6" xfId="2743" xr:uid="{00000000-0005-0000-0000-0000F5940000}"/>
    <cellStyle name="Nuovo 25 5" xfId="967" xr:uid="{00000000-0005-0000-0000-0000F6940000}"/>
    <cellStyle name="Nuovo 25 5 2" xfId="12409" xr:uid="{00000000-0005-0000-0000-0000F7940000}"/>
    <cellStyle name="Nuovo 25 6" xfId="2094" xr:uid="{00000000-0005-0000-0000-0000F8940000}"/>
    <cellStyle name="Nuovo 25 6 2" xfId="22130" xr:uid="{00000000-0005-0000-0000-0000F9940000}"/>
    <cellStyle name="Nuovo 26" xfId="968" xr:uid="{00000000-0005-0000-0000-0000FA940000}"/>
    <cellStyle name="Nuovo 26 2" xfId="969" xr:uid="{00000000-0005-0000-0000-0000FB940000}"/>
    <cellStyle name="Nuovo 26 2 2" xfId="2095" xr:uid="{00000000-0005-0000-0000-0000FC940000}"/>
    <cellStyle name="Nuovo 26 3" xfId="970" xr:uid="{00000000-0005-0000-0000-0000FD940000}"/>
    <cellStyle name="Nuovo 26 3 2" xfId="971" xr:uid="{00000000-0005-0000-0000-0000FE940000}"/>
    <cellStyle name="Nuovo 26 3 3" xfId="20219" xr:uid="{00000000-0005-0000-0000-0000FF940000}"/>
    <cellStyle name="Nuovo 26 3 3 2" xfId="21139" xr:uid="{00000000-0005-0000-0000-000000950000}"/>
    <cellStyle name="Nuovo 26 3 4" xfId="21138" xr:uid="{00000000-0005-0000-0000-000001950000}"/>
    <cellStyle name="Nuovo 26 3 5" xfId="20218" xr:uid="{00000000-0005-0000-0000-000002950000}"/>
    <cellStyle name="Nuovo 26 4" xfId="972" xr:uid="{00000000-0005-0000-0000-000003950000}"/>
    <cellStyle name="Nuovo 26 4 2" xfId="2096" xr:uid="{00000000-0005-0000-0000-000004950000}"/>
    <cellStyle name="Nuovo 26 4 2 2" xfId="21141" xr:uid="{00000000-0005-0000-0000-000005950000}"/>
    <cellStyle name="Nuovo 26 4 3" xfId="21140" xr:uid="{00000000-0005-0000-0000-000006950000}"/>
    <cellStyle name="Nuovo 26 4 4" xfId="20220" xr:uid="{00000000-0005-0000-0000-000007950000}"/>
    <cellStyle name="Nuovo 26 4 5" xfId="12410" xr:uid="{00000000-0005-0000-0000-000008950000}"/>
    <cellStyle name="Nuovo 26 4 6" xfId="2744" xr:uid="{00000000-0005-0000-0000-000009950000}"/>
    <cellStyle name="Nuovo 26 5" xfId="973" xr:uid="{00000000-0005-0000-0000-00000A950000}"/>
    <cellStyle name="Nuovo 26 5 2" xfId="12411" xr:uid="{00000000-0005-0000-0000-00000B950000}"/>
    <cellStyle name="Nuovo 26 6" xfId="2097" xr:uid="{00000000-0005-0000-0000-00000C950000}"/>
    <cellStyle name="Nuovo 26 6 2" xfId="22131" xr:uid="{00000000-0005-0000-0000-00000D950000}"/>
    <cellStyle name="Nuovo 27" xfId="974" xr:uid="{00000000-0005-0000-0000-00000E950000}"/>
    <cellStyle name="Nuovo 27 2" xfId="975" xr:uid="{00000000-0005-0000-0000-00000F950000}"/>
    <cellStyle name="Nuovo 27 2 2" xfId="2098" xr:uid="{00000000-0005-0000-0000-000010950000}"/>
    <cellStyle name="Nuovo 27 3" xfId="976" xr:uid="{00000000-0005-0000-0000-000011950000}"/>
    <cellStyle name="Nuovo 27 3 2" xfId="977" xr:uid="{00000000-0005-0000-0000-000012950000}"/>
    <cellStyle name="Nuovo 27 3 3" xfId="20222" xr:uid="{00000000-0005-0000-0000-000013950000}"/>
    <cellStyle name="Nuovo 27 3 3 2" xfId="21143" xr:uid="{00000000-0005-0000-0000-000014950000}"/>
    <cellStyle name="Nuovo 27 3 4" xfId="21142" xr:uid="{00000000-0005-0000-0000-000015950000}"/>
    <cellStyle name="Nuovo 27 3 5" xfId="20221" xr:uid="{00000000-0005-0000-0000-000016950000}"/>
    <cellStyle name="Nuovo 27 4" xfId="978" xr:uid="{00000000-0005-0000-0000-000017950000}"/>
    <cellStyle name="Nuovo 27 4 2" xfId="2099" xr:uid="{00000000-0005-0000-0000-000018950000}"/>
    <cellStyle name="Nuovo 27 4 2 2" xfId="21145" xr:uid="{00000000-0005-0000-0000-000019950000}"/>
    <cellStyle name="Nuovo 27 4 3" xfId="21144" xr:uid="{00000000-0005-0000-0000-00001A950000}"/>
    <cellStyle name="Nuovo 27 4 4" xfId="20223" xr:uid="{00000000-0005-0000-0000-00001B950000}"/>
    <cellStyle name="Nuovo 27 4 5" xfId="12412" xr:uid="{00000000-0005-0000-0000-00001C950000}"/>
    <cellStyle name="Nuovo 27 4 6" xfId="2745" xr:uid="{00000000-0005-0000-0000-00001D950000}"/>
    <cellStyle name="Nuovo 27 5" xfId="979" xr:uid="{00000000-0005-0000-0000-00001E950000}"/>
    <cellStyle name="Nuovo 27 5 2" xfId="12413" xr:uid="{00000000-0005-0000-0000-00001F950000}"/>
    <cellStyle name="Nuovo 27 6" xfId="2100" xr:uid="{00000000-0005-0000-0000-000020950000}"/>
    <cellStyle name="Nuovo 27 6 2" xfId="22132" xr:uid="{00000000-0005-0000-0000-000021950000}"/>
    <cellStyle name="Nuovo 28" xfId="980" xr:uid="{00000000-0005-0000-0000-000022950000}"/>
    <cellStyle name="Nuovo 28 2" xfId="981" xr:uid="{00000000-0005-0000-0000-000023950000}"/>
    <cellStyle name="Nuovo 28 2 2" xfId="2101" xr:uid="{00000000-0005-0000-0000-000024950000}"/>
    <cellStyle name="Nuovo 28 3" xfId="982" xr:uid="{00000000-0005-0000-0000-000025950000}"/>
    <cellStyle name="Nuovo 28 3 2" xfId="983" xr:uid="{00000000-0005-0000-0000-000026950000}"/>
    <cellStyle name="Nuovo 28 3 3" xfId="20225" xr:uid="{00000000-0005-0000-0000-000027950000}"/>
    <cellStyle name="Nuovo 28 3 3 2" xfId="21147" xr:uid="{00000000-0005-0000-0000-000028950000}"/>
    <cellStyle name="Nuovo 28 3 4" xfId="21146" xr:uid="{00000000-0005-0000-0000-000029950000}"/>
    <cellStyle name="Nuovo 28 3 5" xfId="20224" xr:uid="{00000000-0005-0000-0000-00002A950000}"/>
    <cellStyle name="Nuovo 28 4" xfId="984" xr:uid="{00000000-0005-0000-0000-00002B950000}"/>
    <cellStyle name="Nuovo 28 4 2" xfId="2102" xr:uid="{00000000-0005-0000-0000-00002C950000}"/>
    <cellStyle name="Nuovo 28 4 2 2" xfId="21149" xr:uid="{00000000-0005-0000-0000-00002D950000}"/>
    <cellStyle name="Nuovo 28 4 3" xfId="21148" xr:uid="{00000000-0005-0000-0000-00002E950000}"/>
    <cellStyle name="Nuovo 28 4 4" xfId="20226" xr:uid="{00000000-0005-0000-0000-00002F950000}"/>
    <cellStyle name="Nuovo 28 4 5" xfId="12414" xr:uid="{00000000-0005-0000-0000-000030950000}"/>
    <cellStyle name="Nuovo 28 4 6" xfId="2746" xr:uid="{00000000-0005-0000-0000-000031950000}"/>
    <cellStyle name="Nuovo 28 5" xfId="985" xr:uid="{00000000-0005-0000-0000-000032950000}"/>
    <cellStyle name="Nuovo 28 5 2" xfId="12415" xr:uid="{00000000-0005-0000-0000-000033950000}"/>
    <cellStyle name="Nuovo 28 6" xfId="2103" xr:uid="{00000000-0005-0000-0000-000034950000}"/>
    <cellStyle name="Nuovo 28 6 2" xfId="22133" xr:uid="{00000000-0005-0000-0000-000035950000}"/>
    <cellStyle name="Nuovo 29" xfId="986" xr:uid="{00000000-0005-0000-0000-000036950000}"/>
    <cellStyle name="Nuovo 29 2" xfId="987" xr:uid="{00000000-0005-0000-0000-000037950000}"/>
    <cellStyle name="Nuovo 29 2 2" xfId="2104" xr:uid="{00000000-0005-0000-0000-000038950000}"/>
    <cellStyle name="Nuovo 29 3" xfId="988" xr:uid="{00000000-0005-0000-0000-000039950000}"/>
    <cellStyle name="Nuovo 29 3 2" xfId="989" xr:uid="{00000000-0005-0000-0000-00003A950000}"/>
    <cellStyle name="Nuovo 29 3 3" xfId="20228" xr:uid="{00000000-0005-0000-0000-00003B950000}"/>
    <cellStyle name="Nuovo 29 3 3 2" xfId="21151" xr:uid="{00000000-0005-0000-0000-00003C950000}"/>
    <cellStyle name="Nuovo 29 3 4" xfId="21150" xr:uid="{00000000-0005-0000-0000-00003D950000}"/>
    <cellStyle name="Nuovo 29 3 5" xfId="20227" xr:uid="{00000000-0005-0000-0000-00003E950000}"/>
    <cellStyle name="Nuovo 29 4" xfId="990" xr:uid="{00000000-0005-0000-0000-00003F950000}"/>
    <cellStyle name="Nuovo 29 4 2" xfId="2105" xr:uid="{00000000-0005-0000-0000-000040950000}"/>
    <cellStyle name="Nuovo 29 4 2 2" xfId="21153" xr:uid="{00000000-0005-0000-0000-000041950000}"/>
    <cellStyle name="Nuovo 29 4 3" xfId="21152" xr:uid="{00000000-0005-0000-0000-000042950000}"/>
    <cellStyle name="Nuovo 29 4 4" xfId="20229" xr:uid="{00000000-0005-0000-0000-000043950000}"/>
    <cellStyle name="Nuovo 29 4 5" xfId="12416" xr:uid="{00000000-0005-0000-0000-000044950000}"/>
    <cellStyle name="Nuovo 29 4 6" xfId="2747" xr:uid="{00000000-0005-0000-0000-000045950000}"/>
    <cellStyle name="Nuovo 29 5" xfId="991" xr:uid="{00000000-0005-0000-0000-000046950000}"/>
    <cellStyle name="Nuovo 29 5 2" xfId="12417" xr:uid="{00000000-0005-0000-0000-000047950000}"/>
    <cellStyle name="Nuovo 29 6" xfId="2106" xr:uid="{00000000-0005-0000-0000-000048950000}"/>
    <cellStyle name="Nuovo 29 6 2" xfId="22134" xr:uid="{00000000-0005-0000-0000-000049950000}"/>
    <cellStyle name="Nuovo 3" xfId="992" xr:uid="{00000000-0005-0000-0000-00004A950000}"/>
    <cellStyle name="Nuovo 3 2" xfId="993" xr:uid="{00000000-0005-0000-0000-00004B950000}"/>
    <cellStyle name="Nuovo 3 2 2" xfId="2107" xr:uid="{00000000-0005-0000-0000-00004C950000}"/>
    <cellStyle name="Nuovo 3 3" xfId="994" xr:uid="{00000000-0005-0000-0000-00004D950000}"/>
    <cellStyle name="Nuovo 3 3 2" xfId="995" xr:uid="{00000000-0005-0000-0000-00004E950000}"/>
    <cellStyle name="Nuovo 3 3 3" xfId="20231" xr:uid="{00000000-0005-0000-0000-00004F950000}"/>
    <cellStyle name="Nuovo 3 3 3 2" xfId="21155" xr:uid="{00000000-0005-0000-0000-000050950000}"/>
    <cellStyle name="Nuovo 3 3 4" xfId="21154" xr:uid="{00000000-0005-0000-0000-000051950000}"/>
    <cellStyle name="Nuovo 3 3 5" xfId="20230" xr:uid="{00000000-0005-0000-0000-000052950000}"/>
    <cellStyle name="Nuovo 3 4" xfId="996" xr:uid="{00000000-0005-0000-0000-000053950000}"/>
    <cellStyle name="Nuovo 3 4 2" xfId="2108" xr:uid="{00000000-0005-0000-0000-000054950000}"/>
    <cellStyle name="Nuovo 3 4 2 2" xfId="21157" xr:uid="{00000000-0005-0000-0000-000055950000}"/>
    <cellStyle name="Nuovo 3 4 3" xfId="21156" xr:uid="{00000000-0005-0000-0000-000056950000}"/>
    <cellStyle name="Nuovo 3 4 4" xfId="20232" xr:uid="{00000000-0005-0000-0000-000057950000}"/>
    <cellStyle name="Nuovo 3 4 5" xfId="12418" xr:uid="{00000000-0005-0000-0000-000058950000}"/>
    <cellStyle name="Nuovo 3 4 6" xfId="2748" xr:uid="{00000000-0005-0000-0000-000059950000}"/>
    <cellStyle name="Nuovo 3 5" xfId="997" xr:uid="{00000000-0005-0000-0000-00005A950000}"/>
    <cellStyle name="Nuovo 3 5 2" xfId="12419" xr:uid="{00000000-0005-0000-0000-00005B950000}"/>
    <cellStyle name="Nuovo 3 6" xfId="2109" xr:uid="{00000000-0005-0000-0000-00005C950000}"/>
    <cellStyle name="Nuovo 3 6 2" xfId="22135" xr:uid="{00000000-0005-0000-0000-00005D950000}"/>
    <cellStyle name="Nuovo 30" xfId="998" xr:uid="{00000000-0005-0000-0000-00005E950000}"/>
    <cellStyle name="Nuovo 30 2" xfId="999" xr:uid="{00000000-0005-0000-0000-00005F950000}"/>
    <cellStyle name="Nuovo 30 2 2" xfId="2110" xr:uid="{00000000-0005-0000-0000-000060950000}"/>
    <cellStyle name="Nuovo 30 3" xfId="1000" xr:uid="{00000000-0005-0000-0000-000061950000}"/>
    <cellStyle name="Nuovo 30 3 2" xfId="1001" xr:uid="{00000000-0005-0000-0000-000062950000}"/>
    <cellStyle name="Nuovo 30 3 3" xfId="20234" xr:uid="{00000000-0005-0000-0000-000063950000}"/>
    <cellStyle name="Nuovo 30 3 3 2" xfId="21159" xr:uid="{00000000-0005-0000-0000-000064950000}"/>
    <cellStyle name="Nuovo 30 3 4" xfId="21158" xr:uid="{00000000-0005-0000-0000-000065950000}"/>
    <cellStyle name="Nuovo 30 3 5" xfId="20233" xr:uid="{00000000-0005-0000-0000-000066950000}"/>
    <cellStyle name="Nuovo 30 4" xfId="1002" xr:uid="{00000000-0005-0000-0000-000067950000}"/>
    <cellStyle name="Nuovo 30 4 2" xfId="2111" xr:uid="{00000000-0005-0000-0000-000068950000}"/>
    <cellStyle name="Nuovo 30 4 2 2" xfId="21161" xr:uid="{00000000-0005-0000-0000-000069950000}"/>
    <cellStyle name="Nuovo 30 4 3" xfId="21160" xr:uid="{00000000-0005-0000-0000-00006A950000}"/>
    <cellStyle name="Nuovo 30 4 4" xfId="20235" xr:uid="{00000000-0005-0000-0000-00006B950000}"/>
    <cellStyle name="Nuovo 30 4 5" xfId="12420" xr:uid="{00000000-0005-0000-0000-00006C950000}"/>
    <cellStyle name="Nuovo 30 4 6" xfId="2749" xr:uid="{00000000-0005-0000-0000-00006D950000}"/>
    <cellStyle name="Nuovo 30 5" xfId="1003" xr:uid="{00000000-0005-0000-0000-00006E950000}"/>
    <cellStyle name="Nuovo 30 5 2" xfId="12421" xr:uid="{00000000-0005-0000-0000-00006F950000}"/>
    <cellStyle name="Nuovo 30 6" xfId="2112" xr:uid="{00000000-0005-0000-0000-000070950000}"/>
    <cellStyle name="Nuovo 30 6 2" xfId="22136" xr:uid="{00000000-0005-0000-0000-000071950000}"/>
    <cellStyle name="Nuovo 31" xfId="1004" xr:uid="{00000000-0005-0000-0000-000072950000}"/>
    <cellStyle name="Nuovo 31 2" xfId="1005" xr:uid="{00000000-0005-0000-0000-000073950000}"/>
    <cellStyle name="Nuovo 31 2 2" xfId="2113" xr:uid="{00000000-0005-0000-0000-000074950000}"/>
    <cellStyle name="Nuovo 31 3" xfId="1006" xr:uid="{00000000-0005-0000-0000-000075950000}"/>
    <cellStyle name="Nuovo 31 3 2" xfId="1007" xr:uid="{00000000-0005-0000-0000-000076950000}"/>
    <cellStyle name="Nuovo 31 3 3" xfId="20237" xr:uid="{00000000-0005-0000-0000-000077950000}"/>
    <cellStyle name="Nuovo 31 3 3 2" xfId="21163" xr:uid="{00000000-0005-0000-0000-000078950000}"/>
    <cellStyle name="Nuovo 31 3 4" xfId="21162" xr:uid="{00000000-0005-0000-0000-000079950000}"/>
    <cellStyle name="Nuovo 31 3 5" xfId="20236" xr:uid="{00000000-0005-0000-0000-00007A950000}"/>
    <cellStyle name="Nuovo 31 4" xfId="1008" xr:uid="{00000000-0005-0000-0000-00007B950000}"/>
    <cellStyle name="Nuovo 31 4 2" xfId="2114" xr:uid="{00000000-0005-0000-0000-00007C950000}"/>
    <cellStyle name="Nuovo 31 4 2 2" xfId="21165" xr:uid="{00000000-0005-0000-0000-00007D950000}"/>
    <cellStyle name="Nuovo 31 4 3" xfId="21164" xr:uid="{00000000-0005-0000-0000-00007E950000}"/>
    <cellStyle name="Nuovo 31 4 4" xfId="20238" xr:uid="{00000000-0005-0000-0000-00007F950000}"/>
    <cellStyle name="Nuovo 31 4 5" xfId="12422" xr:uid="{00000000-0005-0000-0000-000080950000}"/>
    <cellStyle name="Nuovo 31 4 6" xfId="2750" xr:uid="{00000000-0005-0000-0000-000081950000}"/>
    <cellStyle name="Nuovo 31 5" xfId="1009" xr:uid="{00000000-0005-0000-0000-000082950000}"/>
    <cellStyle name="Nuovo 31 5 2" xfId="12423" xr:uid="{00000000-0005-0000-0000-000083950000}"/>
    <cellStyle name="Nuovo 31 6" xfId="2115" xr:uid="{00000000-0005-0000-0000-000084950000}"/>
    <cellStyle name="Nuovo 31 6 2" xfId="22137" xr:uid="{00000000-0005-0000-0000-000085950000}"/>
    <cellStyle name="Nuovo 32" xfId="1010" xr:uid="{00000000-0005-0000-0000-000086950000}"/>
    <cellStyle name="Nuovo 32 2" xfId="1011" xr:uid="{00000000-0005-0000-0000-000087950000}"/>
    <cellStyle name="Nuovo 32 2 2" xfId="2116" xr:uid="{00000000-0005-0000-0000-000088950000}"/>
    <cellStyle name="Nuovo 32 3" xfId="1012" xr:uid="{00000000-0005-0000-0000-000089950000}"/>
    <cellStyle name="Nuovo 32 3 2" xfId="1013" xr:uid="{00000000-0005-0000-0000-00008A950000}"/>
    <cellStyle name="Nuovo 32 3 3" xfId="20240" xr:uid="{00000000-0005-0000-0000-00008B950000}"/>
    <cellStyle name="Nuovo 32 3 3 2" xfId="21167" xr:uid="{00000000-0005-0000-0000-00008C950000}"/>
    <cellStyle name="Nuovo 32 3 4" xfId="21166" xr:uid="{00000000-0005-0000-0000-00008D950000}"/>
    <cellStyle name="Nuovo 32 3 5" xfId="20239" xr:uid="{00000000-0005-0000-0000-00008E950000}"/>
    <cellStyle name="Nuovo 32 4" xfId="1014" xr:uid="{00000000-0005-0000-0000-00008F950000}"/>
    <cellStyle name="Nuovo 32 4 2" xfId="2117" xr:uid="{00000000-0005-0000-0000-000090950000}"/>
    <cellStyle name="Nuovo 32 4 2 2" xfId="21169" xr:uid="{00000000-0005-0000-0000-000091950000}"/>
    <cellStyle name="Nuovo 32 4 3" xfId="21168" xr:uid="{00000000-0005-0000-0000-000092950000}"/>
    <cellStyle name="Nuovo 32 4 4" xfId="20241" xr:uid="{00000000-0005-0000-0000-000093950000}"/>
    <cellStyle name="Nuovo 32 4 5" xfId="12424" xr:uid="{00000000-0005-0000-0000-000094950000}"/>
    <cellStyle name="Nuovo 32 4 6" xfId="2751" xr:uid="{00000000-0005-0000-0000-000095950000}"/>
    <cellStyle name="Nuovo 32 5" xfId="1015" xr:uid="{00000000-0005-0000-0000-000096950000}"/>
    <cellStyle name="Nuovo 32 5 2" xfId="12425" xr:uid="{00000000-0005-0000-0000-000097950000}"/>
    <cellStyle name="Nuovo 32 6" xfId="2118" xr:uid="{00000000-0005-0000-0000-000098950000}"/>
    <cellStyle name="Nuovo 32 6 2" xfId="22138" xr:uid="{00000000-0005-0000-0000-000099950000}"/>
    <cellStyle name="Nuovo 33" xfId="1016" xr:uid="{00000000-0005-0000-0000-00009A950000}"/>
    <cellStyle name="Nuovo 33 2" xfId="1017" xr:uid="{00000000-0005-0000-0000-00009B950000}"/>
    <cellStyle name="Nuovo 33 2 2" xfId="2119" xr:uid="{00000000-0005-0000-0000-00009C950000}"/>
    <cellStyle name="Nuovo 33 3" xfId="1018" xr:uid="{00000000-0005-0000-0000-00009D950000}"/>
    <cellStyle name="Nuovo 33 3 2" xfId="1019" xr:uid="{00000000-0005-0000-0000-00009E950000}"/>
    <cellStyle name="Nuovo 33 3 3" xfId="20243" xr:uid="{00000000-0005-0000-0000-00009F950000}"/>
    <cellStyle name="Nuovo 33 3 3 2" xfId="21171" xr:uid="{00000000-0005-0000-0000-0000A0950000}"/>
    <cellStyle name="Nuovo 33 3 4" xfId="21170" xr:uid="{00000000-0005-0000-0000-0000A1950000}"/>
    <cellStyle name="Nuovo 33 3 5" xfId="20242" xr:uid="{00000000-0005-0000-0000-0000A2950000}"/>
    <cellStyle name="Nuovo 33 4" xfId="1020" xr:uid="{00000000-0005-0000-0000-0000A3950000}"/>
    <cellStyle name="Nuovo 33 4 2" xfId="2120" xr:uid="{00000000-0005-0000-0000-0000A4950000}"/>
    <cellStyle name="Nuovo 33 4 2 2" xfId="21173" xr:uid="{00000000-0005-0000-0000-0000A5950000}"/>
    <cellStyle name="Nuovo 33 4 3" xfId="21172" xr:uid="{00000000-0005-0000-0000-0000A6950000}"/>
    <cellStyle name="Nuovo 33 4 4" xfId="20244" xr:uid="{00000000-0005-0000-0000-0000A7950000}"/>
    <cellStyle name="Nuovo 33 4 5" xfId="12426" xr:uid="{00000000-0005-0000-0000-0000A8950000}"/>
    <cellStyle name="Nuovo 33 4 6" xfId="2752" xr:uid="{00000000-0005-0000-0000-0000A9950000}"/>
    <cellStyle name="Nuovo 33 5" xfId="1021" xr:uid="{00000000-0005-0000-0000-0000AA950000}"/>
    <cellStyle name="Nuovo 33 5 2" xfId="12427" xr:uid="{00000000-0005-0000-0000-0000AB950000}"/>
    <cellStyle name="Nuovo 33 6" xfId="2121" xr:uid="{00000000-0005-0000-0000-0000AC950000}"/>
    <cellStyle name="Nuovo 33 6 2" xfId="22139" xr:uid="{00000000-0005-0000-0000-0000AD950000}"/>
    <cellStyle name="Nuovo 34" xfId="1022" xr:uid="{00000000-0005-0000-0000-0000AE950000}"/>
    <cellStyle name="Nuovo 34 2" xfId="1023" xr:uid="{00000000-0005-0000-0000-0000AF950000}"/>
    <cellStyle name="Nuovo 34 2 2" xfId="2122" xr:uid="{00000000-0005-0000-0000-0000B0950000}"/>
    <cellStyle name="Nuovo 34 3" xfId="1024" xr:uid="{00000000-0005-0000-0000-0000B1950000}"/>
    <cellStyle name="Nuovo 34 3 2" xfId="1025" xr:uid="{00000000-0005-0000-0000-0000B2950000}"/>
    <cellStyle name="Nuovo 34 3 3" xfId="20246" xr:uid="{00000000-0005-0000-0000-0000B3950000}"/>
    <cellStyle name="Nuovo 34 3 3 2" xfId="21175" xr:uid="{00000000-0005-0000-0000-0000B4950000}"/>
    <cellStyle name="Nuovo 34 3 4" xfId="21174" xr:uid="{00000000-0005-0000-0000-0000B5950000}"/>
    <cellStyle name="Nuovo 34 3 5" xfId="20245" xr:uid="{00000000-0005-0000-0000-0000B6950000}"/>
    <cellStyle name="Nuovo 34 4" xfId="1026" xr:uid="{00000000-0005-0000-0000-0000B7950000}"/>
    <cellStyle name="Nuovo 34 4 2" xfId="2123" xr:uid="{00000000-0005-0000-0000-0000B8950000}"/>
    <cellStyle name="Nuovo 34 4 2 2" xfId="21177" xr:uid="{00000000-0005-0000-0000-0000B9950000}"/>
    <cellStyle name="Nuovo 34 4 3" xfId="21176" xr:uid="{00000000-0005-0000-0000-0000BA950000}"/>
    <cellStyle name="Nuovo 34 4 4" xfId="20247" xr:uid="{00000000-0005-0000-0000-0000BB950000}"/>
    <cellStyle name="Nuovo 34 4 5" xfId="12428" xr:uid="{00000000-0005-0000-0000-0000BC950000}"/>
    <cellStyle name="Nuovo 34 4 6" xfId="2753" xr:uid="{00000000-0005-0000-0000-0000BD950000}"/>
    <cellStyle name="Nuovo 34 5" xfId="1027" xr:uid="{00000000-0005-0000-0000-0000BE950000}"/>
    <cellStyle name="Nuovo 34 5 2" xfId="12429" xr:uid="{00000000-0005-0000-0000-0000BF950000}"/>
    <cellStyle name="Nuovo 34 6" xfId="2124" xr:uid="{00000000-0005-0000-0000-0000C0950000}"/>
    <cellStyle name="Nuovo 34 6 2" xfId="22140" xr:uid="{00000000-0005-0000-0000-0000C1950000}"/>
    <cellStyle name="Nuovo 35" xfId="1028" xr:uid="{00000000-0005-0000-0000-0000C2950000}"/>
    <cellStyle name="Nuovo 35 2" xfId="1029" xr:uid="{00000000-0005-0000-0000-0000C3950000}"/>
    <cellStyle name="Nuovo 35 2 2" xfId="2125" xr:uid="{00000000-0005-0000-0000-0000C4950000}"/>
    <cellStyle name="Nuovo 35 3" xfId="1030" xr:uid="{00000000-0005-0000-0000-0000C5950000}"/>
    <cellStyle name="Nuovo 35 3 2" xfId="1031" xr:uid="{00000000-0005-0000-0000-0000C6950000}"/>
    <cellStyle name="Nuovo 35 3 3" xfId="20249" xr:uid="{00000000-0005-0000-0000-0000C7950000}"/>
    <cellStyle name="Nuovo 35 3 3 2" xfId="21179" xr:uid="{00000000-0005-0000-0000-0000C8950000}"/>
    <cellStyle name="Nuovo 35 3 4" xfId="21178" xr:uid="{00000000-0005-0000-0000-0000C9950000}"/>
    <cellStyle name="Nuovo 35 3 5" xfId="20248" xr:uid="{00000000-0005-0000-0000-0000CA950000}"/>
    <cellStyle name="Nuovo 35 4" xfId="1032" xr:uid="{00000000-0005-0000-0000-0000CB950000}"/>
    <cellStyle name="Nuovo 35 4 2" xfId="2126" xr:uid="{00000000-0005-0000-0000-0000CC950000}"/>
    <cellStyle name="Nuovo 35 4 2 2" xfId="21181" xr:uid="{00000000-0005-0000-0000-0000CD950000}"/>
    <cellStyle name="Nuovo 35 4 3" xfId="21180" xr:uid="{00000000-0005-0000-0000-0000CE950000}"/>
    <cellStyle name="Nuovo 35 4 4" xfId="20250" xr:uid="{00000000-0005-0000-0000-0000CF950000}"/>
    <cellStyle name="Nuovo 35 4 5" xfId="12430" xr:uid="{00000000-0005-0000-0000-0000D0950000}"/>
    <cellStyle name="Nuovo 35 4 6" xfId="2754" xr:uid="{00000000-0005-0000-0000-0000D1950000}"/>
    <cellStyle name="Nuovo 35 5" xfId="1033" xr:uid="{00000000-0005-0000-0000-0000D2950000}"/>
    <cellStyle name="Nuovo 35 5 2" xfId="12431" xr:uid="{00000000-0005-0000-0000-0000D3950000}"/>
    <cellStyle name="Nuovo 35 6" xfId="2127" xr:uid="{00000000-0005-0000-0000-0000D4950000}"/>
    <cellStyle name="Nuovo 35 6 2" xfId="22141" xr:uid="{00000000-0005-0000-0000-0000D5950000}"/>
    <cellStyle name="Nuovo 36" xfId="1034" xr:uid="{00000000-0005-0000-0000-0000D6950000}"/>
    <cellStyle name="Nuovo 36 2" xfId="1035" xr:uid="{00000000-0005-0000-0000-0000D7950000}"/>
    <cellStyle name="Nuovo 36 2 2" xfId="2128" xr:uid="{00000000-0005-0000-0000-0000D8950000}"/>
    <cellStyle name="Nuovo 36 3" xfId="1036" xr:uid="{00000000-0005-0000-0000-0000D9950000}"/>
    <cellStyle name="Nuovo 36 3 2" xfId="1037" xr:uid="{00000000-0005-0000-0000-0000DA950000}"/>
    <cellStyle name="Nuovo 36 3 3" xfId="20252" xr:uid="{00000000-0005-0000-0000-0000DB950000}"/>
    <cellStyle name="Nuovo 36 3 3 2" xfId="21183" xr:uid="{00000000-0005-0000-0000-0000DC950000}"/>
    <cellStyle name="Nuovo 36 3 4" xfId="21182" xr:uid="{00000000-0005-0000-0000-0000DD950000}"/>
    <cellStyle name="Nuovo 36 3 5" xfId="20251" xr:uid="{00000000-0005-0000-0000-0000DE950000}"/>
    <cellStyle name="Nuovo 36 4" xfId="1038" xr:uid="{00000000-0005-0000-0000-0000DF950000}"/>
    <cellStyle name="Nuovo 36 4 2" xfId="2129" xr:uid="{00000000-0005-0000-0000-0000E0950000}"/>
    <cellStyle name="Nuovo 36 4 2 2" xfId="21185" xr:uid="{00000000-0005-0000-0000-0000E1950000}"/>
    <cellStyle name="Nuovo 36 4 3" xfId="21184" xr:uid="{00000000-0005-0000-0000-0000E2950000}"/>
    <cellStyle name="Nuovo 36 4 4" xfId="20253" xr:uid="{00000000-0005-0000-0000-0000E3950000}"/>
    <cellStyle name="Nuovo 36 4 5" xfId="12432" xr:uid="{00000000-0005-0000-0000-0000E4950000}"/>
    <cellStyle name="Nuovo 36 4 6" xfId="2755" xr:uid="{00000000-0005-0000-0000-0000E5950000}"/>
    <cellStyle name="Nuovo 36 5" xfId="1039" xr:uid="{00000000-0005-0000-0000-0000E6950000}"/>
    <cellStyle name="Nuovo 36 5 2" xfId="12433" xr:uid="{00000000-0005-0000-0000-0000E7950000}"/>
    <cellStyle name="Nuovo 36 6" xfId="2130" xr:uid="{00000000-0005-0000-0000-0000E8950000}"/>
    <cellStyle name="Nuovo 36 6 2" xfId="22142" xr:uid="{00000000-0005-0000-0000-0000E9950000}"/>
    <cellStyle name="Nuovo 37" xfId="1040" xr:uid="{00000000-0005-0000-0000-0000EA950000}"/>
    <cellStyle name="Nuovo 37 2" xfId="1041" xr:uid="{00000000-0005-0000-0000-0000EB950000}"/>
    <cellStyle name="Nuovo 37 2 2" xfId="2131" xr:uid="{00000000-0005-0000-0000-0000EC950000}"/>
    <cellStyle name="Nuovo 37 3" xfId="1042" xr:uid="{00000000-0005-0000-0000-0000ED950000}"/>
    <cellStyle name="Nuovo 37 3 2" xfId="1043" xr:uid="{00000000-0005-0000-0000-0000EE950000}"/>
    <cellStyle name="Nuovo 37 3 3" xfId="20255" xr:uid="{00000000-0005-0000-0000-0000EF950000}"/>
    <cellStyle name="Nuovo 37 3 3 2" xfId="21187" xr:uid="{00000000-0005-0000-0000-0000F0950000}"/>
    <cellStyle name="Nuovo 37 3 4" xfId="21186" xr:uid="{00000000-0005-0000-0000-0000F1950000}"/>
    <cellStyle name="Nuovo 37 3 5" xfId="20254" xr:uid="{00000000-0005-0000-0000-0000F2950000}"/>
    <cellStyle name="Nuovo 37 4" xfId="1044" xr:uid="{00000000-0005-0000-0000-0000F3950000}"/>
    <cellStyle name="Nuovo 37 4 2" xfId="2132" xr:uid="{00000000-0005-0000-0000-0000F4950000}"/>
    <cellStyle name="Nuovo 37 4 2 2" xfId="21189" xr:uid="{00000000-0005-0000-0000-0000F5950000}"/>
    <cellStyle name="Nuovo 37 4 3" xfId="21188" xr:uid="{00000000-0005-0000-0000-0000F6950000}"/>
    <cellStyle name="Nuovo 37 4 4" xfId="20256" xr:uid="{00000000-0005-0000-0000-0000F7950000}"/>
    <cellStyle name="Nuovo 37 4 5" xfId="12434" xr:uid="{00000000-0005-0000-0000-0000F8950000}"/>
    <cellStyle name="Nuovo 37 4 6" xfId="2756" xr:uid="{00000000-0005-0000-0000-0000F9950000}"/>
    <cellStyle name="Nuovo 37 5" xfId="1045" xr:uid="{00000000-0005-0000-0000-0000FA950000}"/>
    <cellStyle name="Nuovo 37 5 2" xfId="12435" xr:uid="{00000000-0005-0000-0000-0000FB950000}"/>
    <cellStyle name="Nuovo 37 6" xfId="2133" xr:uid="{00000000-0005-0000-0000-0000FC950000}"/>
    <cellStyle name="Nuovo 37 6 2" xfId="22143" xr:uid="{00000000-0005-0000-0000-0000FD950000}"/>
    <cellStyle name="Nuovo 38" xfId="1046" xr:uid="{00000000-0005-0000-0000-0000FE950000}"/>
    <cellStyle name="Nuovo 38 2" xfId="1047" xr:uid="{00000000-0005-0000-0000-0000FF950000}"/>
    <cellStyle name="Nuovo 38 2 2" xfId="2134" xr:uid="{00000000-0005-0000-0000-000000960000}"/>
    <cellStyle name="Nuovo 38 3" xfId="1048" xr:uid="{00000000-0005-0000-0000-000001960000}"/>
    <cellStyle name="Nuovo 38 3 2" xfId="1049" xr:uid="{00000000-0005-0000-0000-000002960000}"/>
    <cellStyle name="Nuovo 38 3 3" xfId="20258" xr:uid="{00000000-0005-0000-0000-000003960000}"/>
    <cellStyle name="Nuovo 38 3 3 2" xfId="21191" xr:uid="{00000000-0005-0000-0000-000004960000}"/>
    <cellStyle name="Nuovo 38 3 4" xfId="21190" xr:uid="{00000000-0005-0000-0000-000005960000}"/>
    <cellStyle name="Nuovo 38 3 5" xfId="20257" xr:uid="{00000000-0005-0000-0000-000006960000}"/>
    <cellStyle name="Nuovo 38 4" xfId="1050" xr:uid="{00000000-0005-0000-0000-000007960000}"/>
    <cellStyle name="Nuovo 38 4 2" xfId="2135" xr:uid="{00000000-0005-0000-0000-000008960000}"/>
    <cellStyle name="Nuovo 38 4 2 2" xfId="21193" xr:uid="{00000000-0005-0000-0000-000009960000}"/>
    <cellStyle name="Nuovo 38 4 3" xfId="21192" xr:uid="{00000000-0005-0000-0000-00000A960000}"/>
    <cellStyle name="Nuovo 38 4 4" xfId="20259" xr:uid="{00000000-0005-0000-0000-00000B960000}"/>
    <cellStyle name="Nuovo 38 4 5" xfId="12436" xr:uid="{00000000-0005-0000-0000-00000C960000}"/>
    <cellStyle name="Nuovo 38 4 6" xfId="2757" xr:uid="{00000000-0005-0000-0000-00000D960000}"/>
    <cellStyle name="Nuovo 38 5" xfId="1051" xr:uid="{00000000-0005-0000-0000-00000E960000}"/>
    <cellStyle name="Nuovo 38 5 2" xfId="12437" xr:uid="{00000000-0005-0000-0000-00000F960000}"/>
    <cellStyle name="Nuovo 38 6" xfId="2136" xr:uid="{00000000-0005-0000-0000-000010960000}"/>
    <cellStyle name="Nuovo 38 6 2" xfId="22144" xr:uid="{00000000-0005-0000-0000-000011960000}"/>
    <cellStyle name="Nuovo 39" xfId="1052" xr:uid="{00000000-0005-0000-0000-000012960000}"/>
    <cellStyle name="Nuovo 39 2" xfId="1053" xr:uid="{00000000-0005-0000-0000-000013960000}"/>
    <cellStyle name="Nuovo 39 2 2" xfId="2137" xr:uid="{00000000-0005-0000-0000-000014960000}"/>
    <cellStyle name="Nuovo 39 3" xfId="1054" xr:uid="{00000000-0005-0000-0000-000015960000}"/>
    <cellStyle name="Nuovo 39 3 2" xfId="1055" xr:uid="{00000000-0005-0000-0000-000016960000}"/>
    <cellStyle name="Nuovo 39 3 3" xfId="20261" xr:uid="{00000000-0005-0000-0000-000017960000}"/>
    <cellStyle name="Nuovo 39 3 3 2" xfId="21195" xr:uid="{00000000-0005-0000-0000-000018960000}"/>
    <cellStyle name="Nuovo 39 3 4" xfId="21194" xr:uid="{00000000-0005-0000-0000-000019960000}"/>
    <cellStyle name="Nuovo 39 3 5" xfId="20260" xr:uid="{00000000-0005-0000-0000-00001A960000}"/>
    <cellStyle name="Nuovo 39 4" xfId="1056" xr:uid="{00000000-0005-0000-0000-00001B960000}"/>
    <cellStyle name="Nuovo 39 4 2" xfId="2138" xr:uid="{00000000-0005-0000-0000-00001C960000}"/>
    <cellStyle name="Nuovo 39 4 2 2" xfId="21197" xr:uid="{00000000-0005-0000-0000-00001D960000}"/>
    <cellStyle name="Nuovo 39 4 3" xfId="21196" xr:uid="{00000000-0005-0000-0000-00001E960000}"/>
    <cellStyle name="Nuovo 39 4 4" xfId="20262" xr:uid="{00000000-0005-0000-0000-00001F960000}"/>
    <cellStyle name="Nuovo 39 4 5" xfId="12438" xr:uid="{00000000-0005-0000-0000-000020960000}"/>
    <cellStyle name="Nuovo 39 4 6" xfId="2758" xr:uid="{00000000-0005-0000-0000-000021960000}"/>
    <cellStyle name="Nuovo 39 5" xfId="1057" xr:uid="{00000000-0005-0000-0000-000022960000}"/>
    <cellStyle name="Nuovo 39 5 2" xfId="12439" xr:uid="{00000000-0005-0000-0000-000023960000}"/>
    <cellStyle name="Nuovo 39 6" xfId="2139" xr:uid="{00000000-0005-0000-0000-000024960000}"/>
    <cellStyle name="Nuovo 39 6 2" xfId="22145" xr:uid="{00000000-0005-0000-0000-000025960000}"/>
    <cellStyle name="Nuovo 4" xfId="1058" xr:uid="{00000000-0005-0000-0000-000026960000}"/>
    <cellStyle name="Nuovo 4 2" xfId="1059" xr:uid="{00000000-0005-0000-0000-000027960000}"/>
    <cellStyle name="Nuovo 4 2 2" xfId="2140" xr:uid="{00000000-0005-0000-0000-000028960000}"/>
    <cellStyle name="Nuovo 4 3" xfId="1060" xr:uid="{00000000-0005-0000-0000-000029960000}"/>
    <cellStyle name="Nuovo 4 3 2" xfId="1061" xr:uid="{00000000-0005-0000-0000-00002A960000}"/>
    <cellStyle name="Nuovo 4 3 3" xfId="20264" xr:uid="{00000000-0005-0000-0000-00002B960000}"/>
    <cellStyle name="Nuovo 4 3 3 2" xfId="21199" xr:uid="{00000000-0005-0000-0000-00002C960000}"/>
    <cellStyle name="Nuovo 4 3 4" xfId="21198" xr:uid="{00000000-0005-0000-0000-00002D960000}"/>
    <cellStyle name="Nuovo 4 3 5" xfId="20263" xr:uid="{00000000-0005-0000-0000-00002E960000}"/>
    <cellStyle name="Nuovo 4 4" xfId="1062" xr:uid="{00000000-0005-0000-0000-00002F960000}"/>
    <cellStyle name="Nuovo 4 4 2" xfId="2141" xr:uid="{00000000-0005-0000-0000-000030960000}"/>
    <cellStyle name="Nuovo 4 4 2 2" xfId="21201" xr:uid="{00000000-0005-0000-0000-000031960000}"/>
    <cellStyle name="Nuovo 4 4 3" xfId="21200" xr:uid="{00000000-0005-0000-0000-000032960000}"/>
    <cellStyle name="Nuovo 4 4 4" xfId="20265" xr:uid="{00000000-0005-0000-0000-000033960000}"/>
    <cellStyle name="Nuovo 4 4 5" xfId="12440" xr:uid="{00000000-0005-0000-0000-000034960000}"/>
    <cellStyle name="Nuovo 4 4 6" xfId="2759" xr:uid="{00000000-0005-0000-0000-000035960000}"/>
    <cellStyle name="Nuovo 4 5" xfId="1063" xr:uid="{00000000-0005-0000-0000-000036960000}"/>
    <cellStyle name="Nuovo 4 5 2" xfId="12441" xr:uid="{00000000-0005-0000-0000-000037960000}"/>
    <cellStyle name="Nuovo 4 6" xfId="2142" xr:uid="{00000000-0005-0000-0000-000038960000}"/>
    <cellStyle name="Nuovo 4 6 2" xfId="22146" xr:uid="{00000000-0005-0000-0000-000039960000}"/>
    <cellStyle name="Nuovo 40" xfId="1064" xr:uid="{00000000-0005-0000-0000-00003A960000}"/>
    <cellStyle name="Nuovo 40 2" xfId="1065" xr:uid="{00000000-0005-0000-0000-00003B960000}"/>
    <cellStyle name="Nuovo 40 2 2" xfId="2143" xr:uid="{00000000-0005-0000-0000-00003C960000}"/>
    <cellStyle name="Nuovo 40 3" xfId="1066" xr:uid="{00000000-0005-0000-0000-00003D960000}"/>
    <cellStyle name="Nuovo 40 3 2" xfId="1067" xr:uid="{00000000-0005-0000-0000-00003E960000}"/>
    <cellStyle name="Nuovo 40 3 3" xfId="20267" xr:uid="{00000000-0005-0000-0000-00003F960000}"/>
    <cellStyle name="Nuovo 40 3 3 2" xfId="21203" xr:uid="{00000000-0005-0000-0000-000040960000}"/>
    <cellStyle name="Nuovo 40 3 4" xfId="21202" xr:uid="{00000000-0005-0000-0000-000041960000}"/>
    <cellStyle name="Nuovo 40 3 5" xfId="20266" xr:uid="{00000000-0005-0000-0000-000042960000}"/>
    <cellStyle name="Nuovo 40 4" xfId="1068" xr:uid="{00000000-0005-0000-0000-000043960000}"/>
    <cellStyle name="Nuovo 40 4 2" xfId="2144" xr:uid="{00000000-0005-0000-0000-000044960000}"/>
    <cellStyle name="Nuovo 40 4 2 2" xfId="21205" xr:uid="{00000000-0005-0000-0000-000045960000}"/>
    <cellStyle name="Nuovo 40 4 3" xfId="21204" xr:uid="{00000000-0005-0000-0000-000046960000}"/>
    <cellStyle name="Nuovo 40 4 4" xfId="20268" xr:uid="{00000000-0005-0000-0000-000047960000}"/>
    <cellStyle name="Nuovo 40 4 5" xfId="12442" xr:uid="{00000000-0005-0000-0000-000048960000}"/>
    <cellStyle name="Nuovo 40 4 6" xfId="2760" xr:uid="{00000000-0005-0000-0000-000049960000}"/>
    <cellStyle name="Nuovo 40 5" xfId="1069" xr:uid="{00000000-0005-0000-0000-00004A960000}"/>
    <cellStyle name="Nuovo 40 5 2" xfId="12443" xr:uid="{00000000-0005-0000-0000-00004B960000}"/>
    <cellStyle name="Nuovo 40 6" xfId="2145" xr:uid="{00000000-0005-0000-0000-00004C960000}"/>
    <cellStyle name="Nuovo 40 6 2" xfId="22147" xr:uid="{00000000-0005-0000-0000-00004D960000}"/>
    <cellStyle name="Nuovo 41" xfId="1070" xr:uid="{00000000-0005-0000-0000-00004E960000}"/>
    <cellStyle name="Nuovo 41 2" xfId="1071" xr:uid="{00000000-0005-0000-0000-00004F960000}"/>
    <cellStyle name="Nuovo 41 2 2" xfId="2146" xr:uid="{00000000-0005-0000-0000-000050960000}"/>
    <cellStyle name="Nuovo 41 3" xfId="1072" xr:uid="{00000000-0005-0000-0000-000051960000}"/>
    <cellStyle name="Nuovo 41 3 2" xfId="1073" xr:uid="{00000000-0005-0000-0000-000052960000}"/>
    <cellStyle name="Nuovo 41 3 3" xfId="20270" xr:uid="{00000000-0005-0000-0000-000053960000}"/>
    <cellStyle name="Nuovo 41 3 3 2" xfId="21207" xr:uid="{00000000-0005-0000-0000-000054960000}"/>
    <cellStyle name="Nuovo 41 3 4" xfId="21206" xr:uid="{00000000-0005-0000-0000-000055960000}"/>
    <cellStyle name="Nuovo 41 3 5" xfId="20269" xr:uid="{00000000-0005-0000-0000-000056960000}"/>
    <cellStyle name="Nuovo 41 4" xfId="1074" xr:uid="{00000000-0005-0000-0000-000057960000}"/>
    <cellStyle name="Nuovo 41 4 2" xfId="2147" xr:uid="{00000000-0005-0000-0000-000058960000}"/>
    <cellStyle name="Nuovo 41 4 2 2" xfId="21209" xr:uid="{00000000-0005-0000-0000-000059960000}"/>
    <cellStyle name="Nuovo 41 4 3" xfId="21208" xr:uid="{00000000-0005-0000-0000-00005A960000}"/>
    <cellStyle name="Nuovo 41 4 4" xfId="20271" xr:uid="{00000000-0005-0000-0000-00005B960000}"/>
    <cellStyle name="Nuovo 41 4 5" xfId="12444" xr:uid="{00000000-0005-0000-0000-00005C960000}"/>
    <cellStyle name="Nuovo 41 4 6" xfId="2761" xr:uid="{00000000-0005-0000-0000-00005D960000}"/>
    <cellStyle name="Nuovo 41 5" xfId="1075" xr:uid="{00000000-0005-0000-0000-00005E960000}"/>
    <cellStyle name="Nuovo 41 5 2" xfId="12445" xr:uid="{00000000-0005-0000-0000-00005F960000}"/>
    <cellStyle name="Nuovo 41 6" xfId="2148" xr:uid="{00000000-0005-0000-0000-000060960000}"/>
    <cellStyle name="Nuovo 41 6 2" xfId="22148" xr:uid="{00000000-0005-0000-0000-000061960000}"/>
    <cellStyle name="Nuovo 42" xfId="1076" xr:uid="{00000000-0005-0000-0000-000062960000}"/>
    <cellStyle name="Nuovo 42 2" xfId="1077" xr:uid="{00000000-0005-0000-0000-000063960000}"/>
    <cellStyle name="Nuovo 42 2 2" xfId="2149" xr:uid="{00000000-0005-0000-0000-000064960000}"/>
    <cellStyle name="Nuovo 42 3" xfId="1078" xr:uid="{00000000-0005-0000-0000-000065960000}"/>
    <cellStyle name="Nuovo 42 3 2" xfId="1079" xr:uid="{00000000-0005-0000-0000-000066960000}"/>
    <cellStyle name="Nuovo 42 3 3" xfId="20273" xr:uid="{00000000-0005-0000-0000-000067960000}"/>
    <cellStyle name="Nuovo 42 3 3 2" xfId="21211" xr:uid="{00000000-0005-0000-0000-000068960000}"/>
    <cellStyle name="Nuovo 42 3 4" xfId="21210" xr:uid="{00000000-0005-0000-0000-000069960000}"/>
    <cellStyle name="Nuovo 42 3 5" xfId="20272" xr:uid="{00000000-0005-0000-0000-00006A960000}"/>
    <cellStyle name="Nuovo 42 4" xfId="1080" xr:uid="{00000000-0005-0000-0000-00006B960000}"/>
    <cellStyle name="Nuovo 42 4 2" xfId="2150" xr:uid="{00000000-0005-0000-0000-00006C960000}"/>
    <cellStyle name="Nuovo 42 4 2 2" xfId="21213" xr:uid="{00000000-0005-0000-0000-00006D960000}"/>
    <cellStyle name="Nuovo 42 4 3" xfId="21212" xr:uid="{00000000-0005-0000-0000-00006E960000}"/>
    <cellStyle name="Nuovo 42 4 4" xfId="20274" xr:uid="{00000000-0005-0000-0000-00006F960000}"/>
    <cellStyle name="Nuovo 42 4 5" xfId="12446" xr:uid="{00000000-0005-0000-0000-000070960000}"/>
    <cellStyle name="Nuovo 42 4 6" xfId="2762" xr:uid="{00000000-0005-0000-0000-000071960000}"/>
    <cellStyle name="Nuovo 42 5" xfId="1081" xr:uid="{00000000-0005-0000-0000-000072960000}"/>
    <cellStyle name="Nuovo 42 5 2" xfId="12447" xr:uid="{00000000-0005-0000-0000-000073960000}"/>
    <cellStyle name="Nuovo 42 6" xfId="2151" xr:uid="{00000000-0005-0000-0000-000074960000}"/>
    <cellStyle name="Nuovo 42 6 2" xfId="22149" xr:uid="{00000000-0005-0000-0000-000075960000}"/>
    <cellStyle name="Nuovo 43" xfId="1082" xr:uid="{00000000-0005-0000-0000-000076960000}"/>
    <cellStyle name="Nuovo 43 2" xfId="1083" xr:uid="{00000000-0005-0000-0000-000077960000}"/>
    <cellStyle name="Nuovo 43 2 2" xfId="2152" xr:uid="{00000000-0005-0000-0000-000078960000}"/>
    <cellStyle name="Nuovo 43 3" xfId="1084" xr:uid="{00000000-0005-0000-0000-000079960000}"/>
    <cellStyle name="Nuovo 43 3 2" xfId="1085" xr:uid="{00000000-0005-0000-0000-00007A960000}"/>
    <cellStyle name="Nuovo 43 3 3" xfId="20276" xr:uid="{00000000-0005-0000-0000-00007B960000}"/>
    <cellStyle name="Nuovo 43 3 3 2" xfId="21215" xr:uid="{00000000-0005-0000-0000-00007C960000}"/>
    <cellStyle name="Nuovo 43 3 4" xfId="21214" xr:uid="{00000000-0005-0000-0000-00007D960000}"/>
    <cellStyle name="Nuovo 43 3 5" xfId="20275" xr:uid="{00000000-0005-0000-0000-00007E960000}"/>
    <cellStyle name="Nuovo 43 4" xfId="1086" xr:uid="{00000000-0005-0000-0000-00007F960000}"/>
    <cellStyle name="Nuovo 43 4 2" xfId="2153" xr:uid="{00000000-0005-0000-0000-000080960000}"/>
    <cellStyle name="Nuovo 43 4 2 2" xfId="21217" xr:uid="{00000000-0005-0000-0000-000081960000}"/>
    <cellStyle name="Nuovo 43 4 3" xfId="21216" xr:uid="{00000000-0005-0000-0000-000082960000}"/>
    <cellStyle name="Nuovo 43 4 4" xfId="20277" xr:uid="{00000000-0005-0000-0000-000083960000}"/>
    <cellStyle name="Nuovo 43 4 5" xfId="12448" xr:uid="{00000000-0005-0000-0000-000084960000}"/>
    <cellStyle name="Nuovo 43 4 6" xfId="2763" xr:uid="{00000000-0005-0000-0000-000085960000}"/>
    <cellStyle name="Nuovo 43 5" xfId="1087" xr:uid="{00000000-0005-0000-0000-000086960000}"/>
    <cellStyle name="Nuovo 43 5 2" xfId="12449" xr:uid="{00000000-0005-0000-0000-000087960000}"/>
    <cellStyle name="Nuovo 43 6" xfId="2154" xr:uid="{00000000-0005-0000-0000-000088960000}"/>
    <cellStyle name="Nuovo 43 6 2" xfId="22150" xr:uid="{00000000-0005-0000-0000-000089960000}"/>
    <cellStyle name="Nuovo 44" xfId="1088" xr:uid="{00000000-0005-0000-0000-00008A960000}"/>
    <cellStyle name="Nuovo 44 2" xfId="1089" xr:uid="{00000000-0005-0000-0000-00008B960000}"/>
    <cellStyle name="Nuovo 44 2 2" xfId="2155" xr:uid="{00000000-0005-0000-0000-00008C960000}"/>
    <cellStyle name="Nuovo 44 3" xfId="1090" xr:uid="{00000000-0005-0000-0000-00008D960000}"/>
    <cellStyle name="Nuovo 44 3 2" xfId="1091" xr:uid="{00000000-0005-0000-0000-00008E960000}"/>
    <cellStyle name="Nuovo 44 3 3" xfId="20279" xr:uid="{00000000-0005-0000-0000-00008F960000}"/>
    <cellStyle name="Nuovo 44 3 3 2" xfId="21219" xr:uid="{00000000-0005-0000-0000-000090960000}"/>
    <cellStyle name="Nuovo 44 3 4" xfId="21218" xr:uid="{00000000-0005-0000-0000-000091960000}"/>
    <cellStyle name="Nuovo 44 3 5" xfId="20278" xr:uid="{00000000-0005-0000-0000-000092960000}"/>
    <cellStyle name="Nuovo 44 4" xfId="1092" xr:uid="{00000000-0005-0000-0000-000093960000}"/>
    <cellStyle name="Nuovo 44 4 2" xfId="2156" xr:uid="{00000000-0005-0000-0000-000094960000}"/>
    <cellStyle name="Nuovo 44 4 2 2" xfId="21221" xr:uid="{00000000-0005-0000-0000-000095960000}"/>
    <cellStyle name="Nuovo 44 4 3" xfId="21220" xr:uid="{00000000-0005-0000-0000-000096960000}"/>
    <cellStyle name="Nuovo 44 4 4" xfId="20280" xr:uid="{00000000-0005-0000-0000-000097960000}"/>
    <cellStyle name="Nuovo 44 4 5" xfId="12450" xr:uid="{00000000-0005-0000-0000-000098960000}"/>
    <cellStyle name="Nuovo 44 4 6" xfId="2764" xr:uid="{00000000-0005-0000-0000-000099960000}"/>
    <cellStyle name="Nuovo 44 5" xfId="1093" xr:uid="{00000000-0005-0000-0000-00009A960000}"/>
    <cellStyle name="Nuovo 44 5 2" xfId="12451" xr:uid="{00000000-0005-0000-0000-00009B960000}"/>
    <cellStyle name="Nuovo 44 6" xfId="2157" xr:uid="{00000000-0005-0000-0000-00009C960000}"/>
    <cellStyle name="Nuovo 44 6 2" xfId="22151" xr:uid="{00000000-0005-0000-0000-00009D960000}"/>
    <cellStyle name="Nuovo 45" xfId="1094" xr:uid="{00000000-0005-0000-0000-00009E960000}"/>
    <cellStyle name="Nuovo 45 2" xfId="2158" xr:uid="{00000000-0005-0000-0000-00009F960000}"/>
    <cellStyle name="Nuovo 46" xfId="1095" xr:uid="{00000000-0005-0000-0000-0000A0960000}"/>
    <cellStyle name="Nuovo 46 2" xfId="1096" xr:uid="{00000000-0005-0000-0000-0000A1960000}"/>
    <cellStyle name="Nuovo 46 3" xfId="20282" xr:uid="{00000000-0005-0000-0000-0000A2960000}"/>
    <cellStyle name="Nuovo 46 3 2" xfId="21223" xr:uid="{00000000-0005-0000-0000-0000A3960000}"/>
    <cellStyle name="Nuovo 46 4" xfId="21222" xr:uid="{00000000-0005-0000-0000-0000A4960000}"/>
    <cellStyle name="Nuovo 46 5" xfId="20281" xr:uid="{00000000-0005-0000-0000-0000A5960000}"/>
    <cellStyle name="Nuovo 47" xfId="1097" xr:uid="{00000000-0005-0000-0000-0000A6960000}"/>
    <cellStyle name="Nuovo 47 2" xfId="2159" xr:uid="{00000000-0005-0000-0000-0000A7960000}"/>
    <cellStyle name="Nuovo 47 2 2" xfId="21225" xr:uid="{00000000-0005-0000-0000-0000A8960000}"/>
    <cellStyle name="Nuovo 47 3" xfId="21224" xr:uid="{00000000-0005-0000-0000-0000A9960000}"/>
    <cellStyle name="Nuovo 47 4" xfId="20283" xr:uid="{00000000-0005-0000-0000-0000AA960000}"/>
    <cellStyle name="Nuovo 47 5" xfId="12452" xr:uid="{00000000-0005-0000-0000-0000AB960000}"/>
    <cellStyle name="Nuovo 47 6" xfId="2765" xr:uid="{00000000-0005-0000-0000-0000AC960000}"/>
    <cellStyle name="Nuovo 48" xfId="1098" xr:uid="{00000000-0005-0000-0000-0000AD960000}"/>
    <cellStyle name="Nuovo 48 2" xfId="12453" xr:uid="{00000000-0005-0000-0000-0000AE960000}"/>
    <cellStyle name="Nuovo 49" xfId="2160" xr:uid="{00000000-0005-0000-0000-0000AF960000}"/>
    <cellStyle name="Nuovo 49 2" xfId="22152" xr:uid="{00000000-0005-0000-0000-0000B0960000}"/>
    <cellStyle name="Nuovo 5" xfId="1099" xr:uid="{00000000-0005-0000-0000-0000B1960000}"/>
    <cellStyle name="Nuovo 5 2" xfId="1100" xr:uid="{00000000-0005-0000-0000-0000B2960000}"/>
    <cellStyle name="Nuovo 5 2 2" xfId="2161" xr:uid="{00000000-0005-0000-0000-0000B3960000}"/>
    <cellStyle name="Nuovo 5 3" xfId="1101" xr:uid="{00000000-0005-0000-0000-0000B4960000}"/>
    <cellStyle name="Nuovo 5 3 2" xfId="1102" xr:uid="{00000000-0005-0000-0000-0000B5960000}"/>
    <cellStyle name="Nuovo 5 3 3" xfId="20285" xr:uid="{00000000-0005-0000-0000-0000B6960000}"/>
    <cellStyle name="Nuovo 5 3 3 2" xfId="21227" xr:uid="{00000000-0005-0000-0000-0000B7960000}"/>
    <cellStyle name="Nuovo 5 3 4" xfId="21226" xr:uid="{00000000-0005-0000-0000-0000B8960000}"/>
    <cellStyle name="Nuovo 5 3 5" xfId="20284" xr:uid="{00000000-0005-0000-0000-0000B9960000}"/>
    <cellStyle name="Nuovo 5 4" xfId="1103" xr:uid="{00000000-0005-0000-0000-0000BA960000}"/>
    <cellStyle name="Nuovo 5 4 2" xfId="2162" xr:uid="{00000000-0005-0000-0000-0000BB960000}"/>
    <cellStyle name="Nuovo 5 4 2 2" xfId="21229" xr:uid="{00000000-0005-0000-0000-0000BC960000}"/>
    <cellStyle name="Nuovo 5 4 3" xfId="21228" xr:uid="{00000000-0005-0000-0000-0000BD960000}"/>
    <cellStyle name="Nuovo 5 4 4" xfId="20286" xr:uid="{00000000-0005-0000-0000-0000BE960000}"/>
    <cellStyle name="Nuovo 5 4 5" xfId="12454" xr:uid="{00000000-0005-0000-0000-0000BF960000}"/>
    <cellStyle name="Nuovo 5 4 6" xfId="2766" xr:uid="{00000000-0005-0000-0000-0000C0960000}"/>
    <cellStyle name="Nuovo 5 5" xfId="1104" xr:uid="{00000000-0005-0000-0000-0000C1960000}"/>
    <cellStyle name="Nuovo 5 5 2" xfId="12455" xr:uid="{00000000-0005-0000-0000-0000C2960000}"/>
    <cellStyle name="Nuovo 5 6" xfId="2163" xr:uid="{00000000-0005-0000-0000-0000C3960000}"/>
    <cellStyle name="Nuovo 5 6 2" xfId="22153" xr:uid="{00000000-0005-0000-0000-0000C4960000}"/>
    <cellStyle name="Nuovo 6" xfId="1105" xr:uid="{00000000-0005-0000-0000-0000C5960000}"/>
    <cellStyle name="Nuovo 6 2" xfId="1106" xr:uid="{00000000-0005-0000-0000-0000C6960000}"/>
    <cellStyle name="Nuovo 6 2 2" xfId="2164" xr:uid="{00000000-0005-0000-0000-0000C7960000}"/>
    <cellStyle name="Nuovo 6 3" xfId="1107" xr:uid="{00000000-0005-0000-0000-0000C8960000}"/>
    <cellStyle name="Nuovo 6 3 2" xfId="1108" xr:uid="{00000000-0005-0000-0000-0000C9960000}"/>
    <cellStyle name="Nuovo 6 3 3" xfId="20288" xr:uid="{00000000-0005-0000-0000-0000CA960000}"/>
    <cellStyle name="Nuovo 6 3 3 2" xfId="21231" xr:uid="{00000000-0005-0000-0000-0000CB960000}"/>
    <cellStyle name="Nuovo 6 3 4" xfId="21230" xr:uid="{00000000-0005-0000-0000-0000CC960000}"/>
    <cellStyle name="Nuovo 6 3 5" xfId="20287" xr:uid="{00000000-0005-0000-0000-0000CD960000}"/>
    <cellStyle name="Nuovo 6 4" xfId="1109" xr:uid="{00000000-0005-0000-0000-0000CE960000}"/>
    <cellStyle name="Nuovo 6 4 2" xfId="2165" xr:uid="{00000000-0005-0000-0000-0000CF960000}"/>
    <cellStyle name="Nuovo 6 4 2 2" xfId="21233" xr:uid="{00000000-0005-0000-0000-0000D0960000}"/>
    <cellStyle name="Nuovo 6 4 3" xfId="21232" xr:uid="{00000000-0005-0000-0000-0000D1960000}"/>
    <cellStyle name="Nuovo 6 4 4" xfId="20289" xr:uid="{00000000-0005-0000-0000-0000D2960000}"/>
    <cellStyle name="Nuovo 6 4 5" xfId="12456" xr:uid="{00000000-0005-0000-0000-0000D3960000}"/>
    <cellStyle name="Nuovo 6 4 6" xfId="2767" xr:uid="{00000000-0005-0000-0000-0000D4960000}"/>
    <cellStyle name="Nuovo 6 5" xfId="1110" xr:uid="{00000000-0005-0000-0000-0000D5960000}"/>
    <cellStyle name="Nuovo 6 5 2" xfId="12457" xr:uid="{00000000-0005-0000-0000-0000D6960000}"/>
    <cellStyle name="Nuovo 6 6" xfId="2166" xr:uid="{00000000-0005-0000-0000-0000D7960000}"/>
    <cellStyle name="Nuovo 6 6 2" xfId="22154" xr:uid="{00000000-0005-0000-0000-0000D8960000}"/>
    <cellStyle name="Nuovo 7" xfId="1111" xr:uid="{00000000-0005-0000-0000-0000D9960000}"/>
    <cellStyle name="Nuovo 7 2" xfId="1112" xr:uid="{00000000-0005-0000-0000-0000DA960000}"/>
    <cellStyle name="Nuovo 7 2 2" xfId="2167" xr:uid="{00000000-0005-0000-0000-0000DB960000}"/>
    <cellStyle name="Nuovo 7 3" xfId="1113" xr:uid="{00000000-0005-0000-0000-0000DC960000}"/>
    <cellStyle name="Nuovo 7 3 2" xfId="1114" xr:uid="{00000000-0005-0000-0000-0000DD960000}"/>
    <cellStyle name="Nuovo 7 3 3" xfId="20291" xr:uid="{00000000-0005-0000-0000-0000DE960000}"/>
    <cellStyle name="Nuovo 7 3 3 2" xfId="21235" xr:uid="{00000000-0005-0000-0000-0000DF960000}"/>
    <cellStyle name="Nuovo 7 3 4" xfId="21234" xr:uid="{00000000-0005-0000-0000-0000E0960000}"/>
    <cellStyle name="Nuovo 7 3 5" xfId="20290" xr:uid="{00000000-0005-0000-0000-0000E1960000}"/>
    <cellStyle name="Nuovo 7 4" xfId="1115" xr:uid="{00000000-0005-0000-0000-0000E2960000}"/>
    <cellStyle name="Nuovo 7 4 2" xfId="2168" xr:uid="{00000000-0005-0000-0000-0000E3960000}"/>
    <cellStyle name="Nuovo 7 4 2 2" xfId="21237" xr:uid="{00000000-0005-0000-0000-0000E4960000}"/>
    <cellStyle name="Nuovo 7 4 3" xfId="21236" xr:uid="{00000000-0005-0000-0000-0000E5960000}"/>
    <cellStyle name="Nuovo 7 4 4" xfId="20292" xr:uid="{00000000-0005-0000-0000-0000E6960000}"/>
    <cellStyle name="Nuovo 7 4 5" xfId="12458" xr:uid="{00000000-0005-0000-0000-0000E7960000}"/>
    <cellStyle name="Nuovo 7 4 6" xfId="2768" xr:uid="{00000000-0005-0000-0000-0000E8960000}"/>
    <cellStyle name="Nuovo 7 5" xfId="1116" xr:uid="{00000000-0005-0000-0000-0000E9960000}"/>
    <cellStyle name="Nuovo 7 5 2" xfId="12459" xr:uid="{00000000-0005-0000-0000-0000EA960000}"/>
    <cellStyle name="Nuovo 7 6" xfId="2169" xr:uid="{00000000-0005-0000-0000-0000EB960000}"/>
    <cellStyle name="Nuovo 7 6 2" xfId="22155" xr:uid="{00000000-0005-0000-0000-0000EC960000}"/>
    <cellStyle name="Nuovo 8" xfId="1117" xr:uid="{00000000-0005-0000-0000-0000ED960000}"/>
    <cellStyle name="Nuovo 8 2" xfId="1118" xr:uid="{00000000-0005-0000-0000-0000EE960000}"/>
    <cellStyle name="Nuovo 8 2 2" xfId="2170" xr:uid="{00000000-0005-0000-0000-0000EF960000}"/>
    <cellStyle name="Nuovo 8 3" xfId="1119" xr:uid="{00000000-0005-0000-0000-0000F0960000}"/>
    <cellStyle name="Nuovo 8 3 2" xfId="1120" xr:uid="{00000000-0005-0000-0000-0000F1960000}"/>
    <cellStyle name="Nuovo 8 3 3" xfId="20294" xr:uid="{00000000-0005-0000-0000-0000F2960000}"/>
    <cellStyle name="Nuovo 8 3 3 2" xfId="21239" xr:uid="{00000000-0005-0000-0000-0000F3960000}"/>
    <cellStyle name="Nuovo 8 3 4" xfId="21238" xr:uid="{00000000-0005-0000-0000-0000F4960000}"/>
    <cellStyle name="Nuovo 8 3 5" xfId="20293" xr:uid="{00000000-0005-0000-0000-0000F5960000}"/>
    <cellStyle name="Nuovo 8 4" xfId="1121" xr:uid="{00000000-0005-0000-0000-0000F6960000}"/>
    <cellStyle name="Nuovo 8 4 2" xfId="2171" xr:uid="{00000000-0005-0000-0000-0000F7960000}"/>
    <cellStyle name="Nuovo 8 4 2 2" xfId="21241" xr:uid="{00000000-0005-0000-0000-0000F8960000}"/>
    <cellStyle name="Nuovo 8 4 3" xfId="21240" xr:uid="{00000000-0005-0000-0000-0000F9960000}"/>
    <cellStyle name="Nuovo 8 4 4" xfId="20295" xr:uid="{00000000-0005-0000-0000-0000FA960000}"/>
    <cellStyle name="Nuovo 8 4 5" xfId="12460" xr:uid="{00000000-0005-0000-0000-0000FB960000}"/>
    <cellStyle name="Nuovo 8 4 6" xfId="2769" xr:uid="{00000000-0005-0000-0000-0000FC960000}"/>
    <cellStyle name="Nuovo 8 5" xfId="1122" xr:uid="{00000000-0005-0000-0000-0000FD960000}"/>
    <cellStyle name="Nuovo 8 5 2" xfId="12461" xr:uid="{00000000-0005-0000-0000-0000FE960000}"/>
    <cellStyle name="Nuovo 8 6" xfId="2172" xr:uid="{00000000-0005-0000-0000-0000FF960000}"/>
    <cellStyle name="Nuovo 8 6 2" xfId="22156" xr:uid="{00000000-0005-0000-0000-000000970000}"/>
    <cellStyle name="Nuovo 9" xfId="1123" xr:uid="{00000000-0005-0000-0000-000001970000}"/>
    <cellStyle name="Nuovo 9 2" xfId="1124" xr:uid="{00000000-0005-0000-0000-000002970000}"/>
    <cellStyle name="Nuovo 9 2 2" xfId="2173" xr:uid="{00000000-0005-0000-0000-000003970000}"/>
    <cellStyle name="Nuovo 9 3" xfId="1125" xr:uid="{00000000-0005-0000-0000-000004970000}"/>
    <cellStyle name="Nuovo 9 3 2" xfId="1126" xr:uid="{00000000-0005-0000-0000-000005970000}"/>
    <cellStyle name="Nuovo 9 3 3" xfId="20297" xr:uid="{00000000-0005-0000-0000-000006970000}"/>
    <cellStyle name="Nuovo 9 3 3 2" xfId="21243" xr:uid="{00000000-0005-0000-0000-000007970000}"/>
    <cellStyle name="Nuovo 9 3 4" xfId="21242" xr:uid="{00000000-0005-0000-0000-000008970000}"/>
    <cellStyle name="Nuovo 9 3 5" xfId="20296" xr:uid="{00000000-0005-0000-0000-000009970000}"/>
    <cellStyle name="Nuovo 9 4" xfId="1127" xr:uid="{00000000-0005-0000-0000-00000A970000}"/>
    <cellStyle name="Nuovo 9 4 2" xfId="2174" xr:uid="{00000000-0005-0000-0000-00000B970000}"/>
    <cellStyle name="Nuovo 9 4 2 2" xfId="21245" xr:uid="{00000000-0005-0000-0000-00000C970000}"/>
    <cellStyle name="Nuovo 9 4 3" xfId="21244" xr:uid="{00000000-0005-0000-0000-00000D970000}"/>
    <cellStyle name="Nuovo 9 4 4" xfId="20298" xr:uid="{00000000-0005-0000-0000-00000E970000}"/>
    <cellStyle name="Nuovo 9 4 5" xfId="12462" xr:uid="{00000000-0005-0000-0000-00000F970000}"/>
    <cellStyle name="Nuovo 9 4 6" xfId="2770" xr:uid="{00000000-0005-0000-0000-000010970000}"/>
    <cellStyle name="Nuovo 9 5" xfId="1128" xr:uid="{00000000-0005-0000-0000-000011970000}"/>
    <cellStyle name="Nuovo 9 5 2" xfId="12463" xr:uid="{00000000-0005-0000-0000-000012970000}"/>
    <cellStyle name="Nuovo 9 6" xfId="2175" xr:uid="{00000000-0005-0000-0000-000013970000}"/>
    <cellStyle name="Nuovo 9 6 2" xfId="22157" xr:uid="{00000000-0005-0000-0000-000014970000}"/>
    <cellStyle name="Output 2" xfId="1130" xr:uid="{00000000-0005-0000-0000-000015970000}"/>
    <cellStyle name="Output 2 2" xfId="3888" xr:uid="{00000000-0005-0000-0000-000016970000}"/>
    <cellStyle name="Output 2 2 2" xfId="8137" xr:uid="{00000000-0005-0000-0000-000017970000}"/>
    <cellStyle name="Output 2 2 3" xfId="23223" xr:uid="{00000000-0005-0000-0000-000018970000}"/>
    <cellStyle name="Output 2 3" xfId="12819" xr:uid="{00000000-0005-0000-0000-000019970000}"/>
    <cellStyle name="Output 2 4" xfId="12598" xr:uid="{00000000-0005-0000-0000-00001A970000}"/>
    <cellStyle name="Output 2 5" xfId="20300" xr:uid="{00000000-0005-0000-0000-00001B970000}"/>
    <cellStyle name="Output 3" xfId="1129" xr:uid="{00000000-0005-0000-0000-00001C970000}"/>
    <cellStyle name="Output 3 2" xfId="2570" xr:uid="{00000000-0005-0000-0000-00001D970000}"/>
    <cellStyle name="Output 3 2 2" xfId="8138" xr:uid="{00000000-0005-0000-0000-00001E970000}"/>
    <cellStyle name="Output 4" xfId="8139" xr:uid="{00000000-0005-0000-0000-00001F970000}"/>
    <cellStyle name="Output 5" xfId="8140" xr:uid="{00000000-0005-0000-0000-000020970000}"/>
    <cellStyle name="Output 5 2" xfId="11326" xr:uid="{00000000-0005-0000-0000-000021970000}"/>
    <cellStyle name="Output 6" xfId="8276" xr:uid="{00000000-0005-0000-0000-000022970000}"/>
    <cellStyle name="Output 7" xfId="8136" xr:uid="{00000000-0005-0000-0000-000023970000}"/>
    <cellStyle name="Output 8" xfId="12818" xr:uid="{00000000-0005-0000-0000-000024970000}"/>
    <cellStyle name="Output 9" xfId="20299" xr:uid="{00000000-0005-0000-0000-000025970000}"/>
    <cellStyle name="Overskrift 1 2" xfId="2837" xr:uid="{00000000-0005-0000-0000-000026970000}"/>
    <cellStyle name="Overskrift 1 2 2" xfId="20301" xr:uid="{00000000-0005-0000-0000-000027970000}"/>
    <cellStyle name="Overskrift 1 2 3" xfId="8142" xr:uid="{00000000-0005-0000-0000-000028970000}"/>
    <cellStyle name="Overskrift 1 3" xfId="8143" xr:uid="{00000000-0005-0000-0000-000029970000}"/>
    <cellStyle name="Overskrift 1 4" xfId="8144" xr:uid="{00000000-0005-0000-0000-00002A970000}"/>
    <cellStyle name="Overskrift 1 5" xfId="8145" xr:uid="{00000000-0005-0000-0000-00002B970000}"/>
    <cellStyle name="Overskrift 1 5 2" xfId="11146" xr:uid="{00000000-0005-0000-0000-00002C970000}"/>
    <cellStyle name="Overskrift 1 6" xfId="8268" xr:uid="{00000000-0005-0000-0000-00002D970000}"/>
    <cellStyle name="Overskrift 1 7" xfId="8141" xr:uid="{00000000-0005-0000-0000-00002E970000}"/>
    <cellStyle name="Overskrift 2 2" xfId="3889" xr:uid="{00000000-0005-0000-0000-00002F970000}"/>
    <cellStyle name="Overskrift 2 2 2" xfId="20302" xr:uid="{00000000-0005-0000-0000-000030970000}"/>
    <cellStyle name="Overskrift 2 2 3" xfId="8147" xr:uid="{00000000-0005-0000-0000-000031970000}"/>
    <cellStyle name="Overskrift 2 3" xfId="8148" xr:uid="{00000000-0005-0000-0000-000032970000}"/>
    <cellStyle name="Overskrift 2 4" xfId="8149" xr:uid="{00000000-0005-0000-0000-000033970000}"/>
    <cellStyle name="Overskrift 2 5" xfId="8150" xr:uid="{00000000-0005-0000-0000-000034970000}"/>
    <cellStyle name="Overskrift 2 5 2" xfId="9622" xr:uid="{00000000-0005-0000-0000-000035970000}"/>
    <cellStyle name="Overskrift 2 6" xfId="8269" xr:uid="{00000000-0005-0000-0000-000036970000}"/>
    <cellStyle name="Overskrift 2 7" xfId="8146" xr:uid="{00000000-0005-0000-0000-000037970000}"/>
    <cellStyle name="Overskrift 3 2" xfId="3890" xr:uid="{00000000-0005-0000-0000-000038970000}"/>
    <cellStyle name="Overskrift 3 2 2" xfId="20303" xr:uid="{00000000-0005-0000-0000-000039970000}"/>
    <cellStyle name="Overskrift 3 2 3" xfId="8152" xr:uid="{00000000-0005-0000-0000-00003A970000}"/>
    <cellStyle name="Overskrift 3 3" xfId="8153" xr:uid="{00000000-0005-0000-0000-00003B970000}"/>
    <cellStyle name="Overskrift 3 4" xfId="8154" xr:uid="{00000000-0005-0000-0000-00003C970000}"/>
    <cellStyle name="Overskrift 3 5" xfId="8155" xr:uid="{00000000-0005-0000-0000-00003D970000}"/>
    <cellStyle name="Overskrift 3 5 2" xfId="9637" xr:uid="{00000000-0005-0000-0000-00003E970000}"/>
    <cellStyle name="Overskrift 3 6" xfId="8270" xr:uid="{00000000-0005-0000-0000-00003F970000}"/>
    <cellStyle name="Overskrift 3 7" xfId="8151" xr:uid="{00000000-0005-0000-0000-000040970000}"/>
    <cellStyle name="Overskrift 4 2" xfId="3891" xr:uid="{00000000-0005-0000-0000-000041970000}"/>
    <cellStyle name="Overskrift 4 2 2" xfId="20304" xr:uid="{00000000-0005-0000-0000-000042970000}"/>
    <cellStyle name="Overskrift 4 2 3" xfId="8157" xr:uid="{00000000-0005-0000-0000-000043970000}"/>
    <cellStyle name="Overskrift 4 3" xfId="8158" xr:uid="{00000000-0005-0000-0000-000044970000}"/>
    <cellStyle name="Overskrift 4 4" xfId="8159" xr:uid="{00000000-0005-0000-0000-000045970000}"/>
    <cellStyle name="Overskrift 4 5" xfId="8160" xr:uid="{00000000-0005-0000-0000-000046970000}"/>
    <cellStyle name="Overskrift 4 5 2" xfId="11426" xr:uid="{00000000-0005-0000-0000-000047970000}"/>
    <cellStyle name="Overskrift 4 6" xfId="8271" xr:uid="{00000000-0005-0000-0000-000048970000}"/>
    <cellStyle name="Overskrift 4 7" xfId="8156" xr:uid="{00000000-0005-0000-0000-000049970000}"/>
    <cellStyle name="Pattern" xfId="1719" xr:uid="{00000000-0005-0000-0000-00004A970000}"/>
    <cellStyle name="Pattern 2" xfId="12820" xr:uid="{00000000-0005-0000-0000-00004B970000}"/>
    <cellStyle name="Percen - Type1" xfId="1131" xr:uid="{00000000-0005-0000-0000-00004C970000}"/>
    <cellStyle name="Percen - Typografi2" xfId="8161" xr:uid="{00000000-0005-0000-0000-00004D970000}"/>
    <cellStyle name="Percent 2" xfId="1132" xr:uid="{00000000-0005-0000-0000-00004E970000}"/>
    <cellStyle name="Percent 2 2" xfId="1634" xr:uid="{00000000-0005-0000-0000-00004F970000}"/>
    <cellStyle name="Percent 2 2 2" xfId="4477" xr:uid="{00000000-0005-0000-0000-000050970000}"/>
    <cellStyle name="Percent 2 2 3" xfId="3892" xr:uid="{00000000-0005-0000-0000-000051970000}"/>
    <cellStyle name="Percent 3" xfId="1133" xr:uid="{00000000-0005-0000-0000-000052970000}"/>
    <cellStyle name="Percent 3 2" xfId="1134" xr:uid="{00000000-0005-0000-0000-000053970000}"/>
    <cellStyle name="Percent 3 3" xfId="1135" xr:uid="{00000000-0005-0000-0000-000054970000}"/>
    <cellStyle name="Percent 3 3 2" xfId="1136" xr:uid="{00000000-0005-0000-0000-000055970000}"/>
    <cellStyle name="Percent 3 3 3" xfId="20306" xr:uid="{00000000-0005-0000-0000-000056970000}"/>
    <cellStyle name="Percent 3 3 3 2" xfId="21247" xr:uid="{00000000-0005-0000-0000-000057970000}"/>
    <cellStyle name="Percent 3 3 4" xfId="21246" xr:uid="{00000000-0005-0000-0000-000058970000}"/>
    <cellStyle name="Percent 3 3 5" xfId="20305" xr:uid="{00000000-0005-0000-0000-000059970000}"/>
    <cellStyle name="Percent 3 4" xfId="1137" xr:uid="{00000000-0005-0000-0000-00005A970000}"/>
    <cellStyle name="Percent 3 4 2" xfId="12466" xr:uid="{00000000-0005-0000-0000-00005B970000}"/>
    <cellStyle name="Percent 3 5" xfId="12465" xr:uid="{00000000-0005-0000-0000-00005C970000}"/>
    <cellStyle name="Percent 3 5 2" xfId="21248" xr:uid="{00000000-0005-0000-0000-00005D970000}"/>
    <cellStyle name="Percent 4" xfId="1138" xr:uid="{00000000-0005-0000-0000-00005E970000}"/>
    <cellStyle name="Percent 4 2" xfId="2176" xr:uid="{00000000-0005-0000-0000-00005F970000}"/>
    <cellStyle name="Percent 4 2 2" xfId="2603" xr:uid="{00000000-0005-0000-0000-000060970000}"/>
    <cellStyle name="Percent 4 2 2 2" xfId="19503" xr:uid="{00000000-0005-0000-0000-000061970000}"/>
    <cellStyle name="Percent 4 2 2 2 2" xfId="37453" xr:uid="{00000000-0005-0000-0000-000062970000}"/>
    <cellStyle name="Percent 4 2 2 3" xfId="21250" xr:uid="{00000000-0005-0000-0000-000063970000}"/>
    <cellStyle name="Percent 4 2 2 4" xfId="30452" xr:uid="{00000000-0005-0000-0000-000064970000}"/>
    <cellStyle name="Percent 4 2 3" xfId="12907" xr:uid="{00000000-0005-0000-0000-000065970000}"/>
    <cellStyle name="Percent 4 2 3 2" xfId="30866" xr:uid="{00000000-0005-0000-0000-000066970000}"/>
    <cellStyle name="Percent 4 2 4" xfId="20307" xr:uid="{00000000-0005-0000-0000-000067970000}"/>
    <cellStyle name="Percent 4 2 5" xfId="4478" xr:uid="{00000000-0005-0000-0000-000068970000}"/>
    <cellStyle name="Percent 4 2 5 2" xfId="23864" xr:uid="{00000000-0005-0000-0000-000069970000}"/>
    <cellStyle name="Percent 4 2 6" xfId="22158" xr:uid="{00000000-0005-0000-0000-00006A970000}"/>
    <cellStyle name="Percent 4 2 7" xfId="39780" xr:uid="{00000000-0005-0000-0000-00006B970000}"/>
    <cellStyle name="Percent 4 2 8" xfId="40267" xr:uid="{00000000-0005-0000-0000-00006C970000}"/>
    <cellStyle name="Percent 4 2 9" xfId="40753" xr:uid="{00000000-0005-0000-0000-00006D970000}"/>
    <cellStyle name="Percent 4 3" xfId="1726" xr:uid="{00000000-0005-0000-0000-00006E970000}"/>
    <cellStyle name="Percent 4 3 2" xfId="19472" xr:uid="{00000000-0005-0000-0000-00006F970000}"/>
    <cellStyle name="Percent 4 3 2 2" xfId="37422" xr:uid="{00000000-0005-0000-0000-000070970000}"/>
    <cellStyle name="Percent 4 3 3" xfId="21249" xr:uid="{00000000-0005-0000-0000-000071970000}"/>
    <cellStyle name="Percent 4 3 4" xfId="30421" xr:uid="{00000000-0005-0000-0000-000072970000}"/>
    <cellStyle name="Percent 4 4" xfId="12467" xr:uid="{00000000-0005-0000-0000-000073970000}"/>
    <cellStyle name="Percent 4 5" xfId="12821" xr:uid="{00000000-0005-0000-0000-000074970000}"/>
    <cellStyle name="Percent 4 5 2" xfId="30785" xr:uid="{00000000-0005-0000-0000-000075970000}"/>
    <cellStyle name="Percent 4 6" xfId="4442" xr:uid="{00000000-0005-0000-0000-000076970000}"/>
    <cellStyle name="Percent 4 6 2" xfId="23783" xr:uid="{00000000-0005-0000-0000-000077970000}"/>
    <cellStyle name="Percent 4 7" xfId="39687" xr:uid="{00000000-0005-0000-0000-000078970000}"/>
    <cellStyle name="Percent 5" xfId="1139" xr:uid="{00000000-0005-0000-0000-000079970000}"/>
    <cellStyle name="Percent 5 2" xfId="1728" xr:uid="{00000000-0005-0000-0000-00007A970000}"/>
    <cellStyle name="Percent 5 2 2" xfId="12468" xr:uid="{00000000-0005-0000-0000-00007B970000}"/>
    <cellStyle name="Percent 5 3" xfId="12822" xr:uid="{00000000-0005-0000-0000-00007C970000}"/>
    <cellStyle name="Percent 6" xfId="2177" xr:uid="{00000000-0005-0000-0000-00007D970000}"/>
    <cellStyle name="Percent 6 2" xfId="19458" xr:uid="{00000000-0005-0000-0000-00007E970000}"/>
    <cellStyle name="Percent 6 2 2" xfId="37409" xr:uid="{00000000-0005-0000-0000-00007F970000}"/>
    <cellStyle name="Percent 6 3" xfId="11738" xr:uid="{00000000-0005-0000-0000-000080970000}"/>
    <cellStyle name="Percent 6 3 2" xfId="30408" xr:uid="{00000000-0005-0000-0000-000081970000}"/>
    <cellStyle name="Percent 6 4" xfId="22159" xr:uid="{00000000-0005-0000-0000-000082970000}"/>
    <cellStyle name="Percent 6 5" xfId="2771" xr:uid="{00000000-0005-0000-0000-000083970000}"/>
    <cellStyle name="Percent 7" xfId="12464" xr:uid="{00000000-0005-0000-0000-000084970000}"/>
    <cellStyle name="Percent 7 2" xfId="19511" xr:uid="{00000000-0005-0000-0000-000085970000}"/>
    <cellStyle name="Percent 7 2 2" xfId="37458" xr:uid="{00000000-0005-0000-0000-000086970000}"/>
    <cellStyle name="Percent 7 3" xfId="30459" xr:uid="{00000000-0005-0000-0000-000087970000}"/>
    <cellStyle name="Percent 8" xfId="12604" xr:uid="{00000000-0005-0000-0000-000088970000}"/>
    <cellStyle name="Percent 8 2" xfId="30464" xr:uid="{00000000-0005-0000-0000-000089970000}"/>
    <cellStyle name="Percentuale 10" xfId="1140" xr:uid="{00000000-0005-0000-0000-00008A970000}"/>
    <cellStyle name="Percentuale 10 2" xfId="1141" xr:uid="{00000000-0005-0000-0000-00008B970000}"/>
    <cellStyle name="Percentuale 10 2 2" xfId="2178" xr:uid="{00000000-0005-0000-0000-00008C970000}"/>
    <cellStyle name="Percentuale 10 3" xfId="1142" xr:uid="{00000000-0005-0000-0000-00008D970000}"/>
    <cellStyle name="Percentuale 10 3 2" xfId="1143" xr:uid="{00000000-0005-0000-0000-00008E970000}"/>
    <cellStyle name="Percentuale 10 3 3" xfId="20309" xr:uid="{00000000-0005-0000-0000-00008F970000}"/>
    <cellStyle name="Percentuale 10 3 3 2" xfId="21252" xr:uid="{00000000-0005-0000-0000-000090970000}"/>
    <cellStyle name="Percentuale 10 3 4" xfId="21251" xr:uid="{00000000-0005-0000-0000-000091970000}"/>
    <cellStyle name="Percentuale 10 3 5" xfId="20308" xr:uid="{00000000-0005-0000-0000-000092970000}"/>
    <cellStyle name="Percentuale 10 4" xfId="1144" xr:uid="{00000000-0005-0000-0000-000093970000}"/>
    <cellStyle name="Percentuale 10 4 2" xfId="2179" xr:uid="{00000000-0005-0000-0000-000094970000}"/>
    <cellStyle name="Percentuale 10 4 2 2" xfId="21254" xr:uid="{00000000-0005-0000-0000-000095970000}"/>
    <cellStyle name="Percentuale 10 4 3" xfId="21253" xr:uid="{00000000-0005-0000-0000-000096970000}"/>
    <cellStyle name="Percentuale 10 4 4" xfId="20310" xr:uid="{00000000-0005-0000-0000-000097970000}"/>
    <cellStyle name="Percentuale 10 4 5" xfId="12469" xr:uid="{00000000-0005-0000-0000-000098970000}"/>
    <cellStyle name="Percentuale 10 4 6" xfId="2772" xr:uid="{00000000-0005-0000-0000-000099970000}"/>
    <cellStyle name="Percentuale 10 5" xfId="1145" xr:uid="{00000000-0005-0000-0000-00009A970000}"/>
    <cellStyle name="Percentuale 10 5 2" xfId="12470" xr:uid="{00000000-0005-0000-0000-00009B970000}"/>
    <cellStyle name="Percentuale 10 6" xfId="2180" xr:uid="{00000000-0005-0000-0000-00009C970000}"/>
    <cellStyle name="Percentuale 10 6 2" xfId="22160" xr:uid="{00000000-0005-0000-0000-00009D970000}"/>
    <cellStyle name="Percentuale 11" xfId="1146" xr:uid="{00000000-0005-0000-0000-00009E970000}"/>
    <cellStyle name="Percentuale 11 2" xfId="1147" xr:uid="{00000000-0005-0000-0000-00009F970000}"/>
    <cellStyle name="Percentuale 11 2 2" xfId="2181" xr:uid="{00000000-0005-0000-0000-0000A0970000}"/>
    <cellStyle name="Percentuale 11 3" xfId="1148" xr:uid="{00000000-0005-0000-0000-0000A1970000}"/>
    <cellStyle name="Percentuale 11 3 2" xfId="1149" xr:uid="{00000000-0005-0000-0000-0000A2970000}"/>
    <cellStyle name="Percentuale 11 3 3" xfId="20312" xr:uid="{00000000-0005-0000-0000-0000A3970000}"/>
    <cellStyle name="Percentuale 11 3 3 2" xfId="21256" xr:uid="{00000000-0005-0000-0000-0000A4970000}"/>
    <cellStyle name="Percentuale 11 3 4" xfId="21255" xr:uid="{00000000-0005-0000-0000-0000A5970000}"/>
    <cellStyle name="Percentuale 11 3 5" xfId="20311" xr:uid="{00000000-0005-0000-0000-0000A6970000}"/>
    <cellStyle name="Percentuale 11 4" xfId="1150" xr:uid="{00000000-0005-0000-0000-0000A7970000}"/>
    <cellStyle name="Percentuale 11 4 2" xfId="2182" xr:uid="{00000000-0005-0000-0000-0000A8970000}"/>
    <cellStyle name="Percentuale 11 4 2 2" xfId="21258" xr:uid="{00000000-0005-0000-0000-0000A9970000}"/>
    <cellStyle name="Percentuale 11 4 3" xfId="21257" xr:uid="{00000000-0005-0000-0000-0000AA970000}"/>
    <cellStyle name="Percentuale 11 4 4" xfId="20313" xr:uid="{00000000-0005-0000-0000-0000AB970000}"/>
    <cellStyle name="Percentuale 11 4 5" xfId="12471" xr:uid="{00000000-0005-0000-0000-0000AC970000}"/>
    <cellStyle name="Percentuale 11 4 6" xfId="2773" xr:uid="{00000000-0005-0000-0000-0000AD970000}"/>
    <cellStyle name="Percentuale 11 5" xfId="1151" xr:uid="{00000000-0005-0000-0000-0000AE970000}"/>
    <cellStyle name="Percentuale 11 5 2" xfId="12472" xr:uid="{00000000-0005-0000-0000-0000AF970000}"/>
    <cellStyle name="Percentuale 11 6" xfId="2183" xr:uid="{00000000-0005-0000-0000-0000B0970000}"/>
    <cellStyle name="Percentuale 11 6 2" xfId="22161" xr:uid="{00000000-0005-0000-0000-0000B1970000}"/>
    <cellStyle name="Percentuale 12" xfId="1152" xr:uid="{00000000-0005-0000-0000-0000B2970000}"/>
    <cellStyle name="Percentuale 12 2" xfId="1153" xr:uid="{00000000-0005-0000-0000-0000B3970000}"/>
    <cellStyle name="Percentuale 12 2 2" xfId="2184" xr:uid="{00000000-0005-0000-0000-0000B4970000}"/>
    <cellStyle name="Percentuale 12 3" xfId="1154" xr:uid="{00000000-0005-0000-0000-0000B5970000}"/>
    <cellStyle name="Percentuale 12 3 2" xfId="1155" xr:uid="{00000000-0005-0000-0000-0000B6970000}"/>
    <cellStyle name="Percentuale 12 3 3" xfId="20315" xr:uid="{00000000-0005-0000-0000-0000B7970000}"/>
    <cellStyle name="Percentuale 12 3 3 2" xfId="21260" xr:uid="{00000000-0005-0000-0000-0000B8970000}"/>
    <cellStyle name="Percentuale 12 3 4" xfId="21259" xr:uid="{00000000-0005-0000-0000-0000B9970000}"/>
    <cellStyle name="Percentuale 12 3 5" xfId="20314" xr:uid="{00000000-0005-0000-0000-0000BA970000}"/>
    <cellStyle name="Percentuale 12 4" xfId="1156" xr:uid="{00000000-0005-0000-0000-0000BB970000}"/>
    <cellStyle name="Percentuale 12 4 2" xfId="2185" xr:uid="{00000000-0005-0000-0000-0000BC970000}"/>
    <cellStyle name="Percentuale 12 4 2 2" xfId="21262" xr:uid="{00000000-0005-0000-0000-0000BD970000}"/>
    <cellStyle name="Percentuale 12 4 3" xfId="21261" xr:uid="{00000000-0005-0000-0000-0000BE970000}"/>
    <cellStyle name="Percentuale 12 4 4" xfId="20316" xr:uid="{00000000-0005-0000-0000-0000BF970000}"/>
    <cellStyle name="Percentuale 12 4 5" xfId="12473" xr:uid="{00000000-0005-0000-0000-0000C0970000}"/>
    <cellStyle name="Percentuale 12 4 6" xfId="2774" xr:uid="{00000000-0005-0000-0000-0000C1970000}"/>
    <cellStyle name="Percentuale 12 5" xfId="1157" xr:uid="{00000000-0005-0000-0000-0000C2970000}"/>
    <cellStyle name="Percentuale 12 5 2" xfId="12474" xr:uid="{00000000-0005-0000-0000-0000C3970000}"/>
    <cellStyle name="Percentuale 12 6" xfId="2186" xr:uid="{00000000-0005-0000-0000-0000C4970000}"/>
    <cellStyle name="Percentuale 12 6 2" xfId="22162" xr:uid="{00000000-0005-0000-0000-0000C5970000}"/>
    <cellStyle name="Percentuale 13" xfId="1158" xr:uid="{00000000-0005-0000-0000-0000C6970000}"/>
    <cellStyle name="Percentuale 13 2" xfId="1159" xr:uid="{00000000-0005-0000-0000-0000C7970000}"/>
    <cellStyle name="Percentuale 13 2 2" xfId="2187" xr:uid="{00000000-0005-0000-0000-0000C8970000}"/>
    <cellStyle name="Percentuale 13 3" xfId="1160" xr:uid="{00000000-0005-0000-0000-0000C9970000}"/>
    <cellStyle name="Percentuale 13 3 2" xfId="1161" xr:uid="{00000000-0005-0000-0000-0000CA970000}"/>
    <cellStyle name="Percentuale 13 3 3" xfId="20318" xr:uid="{00000000-0005-0000-0000-0000CB970000}"/>
    <cellStyle name="Percentuale 13 3 3 2" xfId="21264" xr:uid="{00000000-0005-0000-0000-0000CC970000}"/>
    <cellStyle name="Percentuale 13 3 4" xfId="21263" xr:uid="{00000000-0005-0000-0000-0000CD970000}"/>
    <cellStyle name="Percentuale 13 3 5" xfId="20317" xr:uid="{00000000-0005-0000-0000-0000CE970000}"/>
    <cellStyle name="Percentuale 13 4" xfId="1162" xr:uid="{00000000-0005-0000-0000-0000CF970000}"/>
    <cellStyle name="Percentuale 13 4 2" xfId="2188" xr:uid="{00000000-0005-0000-0000-0000D0970000}"/>
    <cellStyle name="Percentuale 13 4 2 2" xfId="21266" xr:uid="{00000000-0005-0000-0000-0000D1970000}"/>
    <cellStyle name="Percentuale 13 4 3" xfId="21265" xr:uid="{00000000-0005-0000-0000-0000D2970000}"/>
    <cellStyle name="Percentuale 13 4 4" xfId="20319" xr:uid="{00000000-0005-0000-0000-0000D3970000}"/>
    <cellStyle name="Percentuale 13 4 5" xfId="12475" xr:uid="{00000000-0005-0000-0000-0000D4970000}"/>
    <cellStyle name="Percentuale 13 4 6" xfId="2775" xr:uid="{00000000-0005-0000-0000-0000D5970000}"/>
    <cellStyle name="Percentuale 13 5" xfId="1163" xr:uid="{00000000-0005-0000-0000-0000D6970000}"/>
    <cellStyle name="Percentuale 13 5 2" xfId="12476" xr:uid="{00000000-0005-0000-0000-0000D7970000}"/>
    <cellStyle name="Percentuale 13 6" xfId="2189" xr:uid="{00000000-0005-0000-0000-0000D8970000}"/>
    <cellStyle name="Percentuale 13 6 2" xfId="22163" xr:uid="{00000000-0005-0000-0000-0000D9970000}"/>
    <cellStyle name="Percentuale 14" xfId="1164" xr:uid="{00000000-0005-0000-0000-0000DA970000}"/>
    <cellStyle name="Percentuale 14 2" xfId="1165" xr:uid="{00000000-0005-0000-0000-0000DB970000}"/>
    <cellStyle name="Percentuale 14 2 2" xfId="2190" xr:uid="{00000000-0005-0000-0000-0000DC970000}"/>
    <cellStyle name="Percentuale 14 3" xfId="1166" xr:uid="{00000000-0005-0000-0000-0000DD970000}"/>
    <cellStyle name="Percentuale 14 3 2" xfId="1167" xr:uid="{00000000-0005-0000-0000-0000DE970000}"/>
    <cellStyle name="Percentuale 14 3 3" xfId="20321" xr:uid="{00000000-0005-0000-0000-0000DF970000}"/>
    <cellStyle name="Percentuale 14 3 3 2" xfId="21268" xr:uid="{00000000-0005-0000-0000-0000E0970000}"/>
    <cellStyle name="Percentuale 14 3 4" xfId="21267" xr:uid="{00000000-0005-0000-0000-0000E1970000}"/>
    <cellStyle name="Percentuale 14 3 5" xfId="20320" xr:uid="{00000000-0005-0000-0000-0000E2970000}"/>
    <cellStyle name="Percentuale 14 4" xfId="1168" xr:uid="{00000000-0005-0000-0000-0000E3970000}"/>
    <cellStyle name="Percentuale 14 4 2" xfId="2191" xr:uid="{00000000-0005-0000-0000-0000E4970000}"/>
    <cellStyle name="Percentuale 14 4 2 2" xfId="21270" xr:uid="{00000000-0005-0000-0000-0000E5970000}"/>
    <cellStyle name="Percentuale 14 4 3" xfId="21269" xr:uid="{00000000-0005-0000-0000-0000E6970000}"/>
    <cellStyle name="Percentuale 14 4 4" xfId="20322" xr:uid="{00000000-0005-0000-0000-0000E7970000}"/>
    <cellStyle name="Percentuale 14 4 5" xfId="12477" xr:uid="{00000000-0005-0000-0000-0000E8970000}"/>
    <cellStyle name="Percentuale 14 4 6" xfId="2776" xr:uid="{00000000-0005-0000-0000-0000E9970000}"/>
    <cellStyle name="Percentuale 14 5" xfId="1169" xr:uid="{00000000-0005-0000-0000-0000EA970000}"/>
    <cellStyle name="Percentuale 14 5 2" xfId="12478" xr:uid="{00000000-0005-0000-0000-0000EB970000}"/>
    <cellStyle name="Percentuale 14 6" xfId="2192" xr:uid="{00000000-0005-0000-0000-0000EC970000}"/>
    <cellStyle name="Percentuale 14 6 2" xfId="22164" xr:uid="{00000000-0005-0000-0000-0000ED970000}"/>
    <cellStyle name="Percentuale 15" xfId="1170" xr:uid="{00000000-0005-0000-0000-0000EE970000}"/>
    <cellStyle name="Percentuale 15 2" xfId="1171" xr:uid="{00000000-0005-0000-0000-0000EF970000}"/>
    <cellStyle name="Percentuale 15 2 2" xfId="2193" xr:uid="{00000000-0005-0000-0000-0000F0970000}"/>
    <cellStyle name="Percentuale 15 3" xfId="1172" xr:uid="{00000000-0005-0000-0000-0000F1970000}"/>
    <cellStyle name="Percentuale 15 3 2" xfId="1173" xr:uid="{00000000-0005-0000-0000-0000F2970000}"/>
    <cellStyle name="Percentuale 15 3 3" xfId="20324" xr:uid="{00000000-0005-0000-0000-0000F3970000}"/>
    <cellStyle name="Percentuale 15 3 3 2" xfId="21272" xr:uid="{00000000-0005-0000-0000-0000F4970000}"/>
    <cellStyle name="Percentuale 15 3 4" xfId="21271" xr:uid="{00000000-0005-0000-0000-0000F5970000}"/>
    <cellStyle name="Percentuale 15 3 5" xfId="20323" xr:uid="{00000000-0005-0000-0000-0000F6970000}"/>
    <cellStyle name="Percentuale 15 4" xfId="1174" xr:uid="{00000000-0005-0000-0000-0000F7970000}"/>
    <cellStyle name="Percentuale 15 4 2" xfId="2194" xr:uid="{00000000-0005-0000-0000-0000F8970000}"/>
    <cellStyle name="Percentuale 15 4 2 2" xfId="21274" xr:uid="{00000000-0005-0000-0000-0000F9970000}"/>
    <cellStyle name="Percentuale 15 4 3" xfId="21273" xr:uid="{00000000-0005-0000-0000-0000FA970000}"/>
    <cellStyle name="Percentuale 15 4 4" xfId="20325" xr:uid="{00000000-0005-0000-0000-0000FB970000}"/>
    <cellStyle name="Percentuale 15 4 5" xfId="12479" xr:uid="{00000000-0005-0000-0000-0000FC970000}"/>
    <cellStyle name="Percentuale 15 4 6" xfId="2777" xr:uid="{00000000-0005-0000-0000-0000FD970000}"/>
    <cellStyle name="Percentuale 15 5" xfId="1175" xr:uid="{00000000-0005-0000-0000-0000FE970000}"/>
    <cellStyle name="Percentuale 15 5 2" xfId="12480" xr:uid="{00000000-0005-0000-0000-0000FF970000}"/>
    <cellStyle name="Percentuale 15 6" xfId="2195" xr:uid="{00000000-0005-0000-0000-000000980000}"/>
    <cellStyle name="Percentuale 15 6 2" xfId="22165" xr:uid="{00000000-0005-0000-0000-000001980000}"/>
    <cellStyle name="Percentuale 16" xfId="1176" xr:uid="{00000000-0005-0000-0000-000002980000}"/>
    <cellStyle name="Percentuale 16 2" xfId="1177" xr:uid="{00000000-0005-0000-0000-000003980000}"/>
    <cellStyle name="Percentuale 16 2 2" xfId="2196" xr:uid="{00000000-0005-0000-0000-000004980000}"/>
    <cellStyle name="Percentuale 16 3" xfId="1178" xr:uid="{00000000-0005-0000-0000-000005980000}"/>
    <cellStyle name="Percentuale 16 3 2" xfId="1179" xr:uid="{00000000-0005-0000-0000-000006980000}"/>
    <cellStyle name="Percentuale 16 3 3" xfId="20327" xr:uid="{00000000-0005-0000-0000-000007980000}"/>
    <cellStyle name="Percentuale 16 3 3 2" xfId="21276" xr:uid="{00000000-0005-0000-0000-000008980000}"/>
    <cellStyle name="Percentuale 16 3 4" xfId="21275" xr:uid="{00000000-0005-0000-0000-000009980000}"/>
    <cellStyle name="Percentuale 16 3 5" xfId="20326" xr:uid="{00000000-0005-0000-0000-00000A980000}"/>
    <cellStyle name="Percentuale 16 4" xfId="1180" xr:uid="{00000000-0005-0000-0000-00000B980000}"/>
    <cellStyle name="Percentuale 16 4 2" xfId="2197" xr:uid="{00000000-0005-0000-0000-00000C980000}"/>
    <cellStyle name="Percentuale 16 4 2 2" xfId="21278" xr:uid="{00000000-0005-0000-0000-00000D980000}"/>
    <cellStyle name="Percentuale 16 4 3" xfId="21277" xr:uid="{00000000-0005-0000-0000-00000E980000}"/>
    <cellStyle name="Percentuale 16 4 4" xfId="20328" xr:uid="{00000000-0005-0000-0000-00000F980000}"/>
    <cellStyle name="Percentuale 16 4 5" xfId="12481" xr:uid="{00000000-0005-0000-0000-000010980000}"/>
    <cellStyle name="Percentuale 16 4 6" xfId="2778" xr:uid="{00000000-0005-0000-0000-000011980000}"/>
    <cellStyle name="Percentuale 16 5" xfId="1181" xr:uid="{00000000-0005-0000-0000-000012980000}"/>
    <cellStyle name="Percentuale 16 5 2" xfId="12482" xr:uid="{00000000-0005-0000-0000-000013980000}"/>
    <cellStyle name="Percentuale 16 6" xfId="2198" xr:uid="{00000000-0005-0000-0000-000014980000}"/>
    <cellStyle name="Percentuale 16 6 2" xfId="22166" xr:uid="{00000000-0005-0000-0000-000015980000}"/>
    <cellStyle name="Percentuale 17" xfId="1182" xr:uid="{00000000-0005-0000-0000-000016980000}"/>
    <cellStyle name="Percentuale 17 2" xfId="1183" xr:uid="{00000000-0005-0000-0000-000017980000}"/>
    <cellStyle name="Percentuale 17 2 2" xfId="2199" xr:uid="{00000000-0005-0000-0000-000018980000}"/>
    <cellStyle name="Percentuale 17 3" xfId="1184" xr:uid="{00000000-0005-0000-0000-000019980000}"/>
    <cellStyle name="Percentuale 17 3 2" xfId="1185" xr:uid="{00000000-0005-0000-0000-00001A980000}"/>
    <cellStyle name="Percentuale 17 3 3" xfId="20330" xr:uid="{00000000-0005-0000-0000-00001B980000}"/>
    <cellStyle name="Percentuale 17 3 3 2" xfId="21280" xr:uid="{00000000-0005-0000-0000-00001C980000}"/>
    <cellStyle name="Percentuale 17 3 4" xfId="21279" xr:uid="{00000000-0005-0000-0000-00001D980000}"/>
    <cellStyle name="Percentuale 17 3 5" xfId="20329" xr:uid="{00000000-0005-0000-0000-00001E980000}"/>
    <cellStyle name="Percentuale 17 4" xfId="1186" xr:uid="{00000000-0005-0000-0000-00001F980000}"/>
    <cellStyle name="Percentuale 17 4 2" xfId="2200" xr:uid="{00000000-0005-0000-0000-000020980000}"/>
    <cellStyle name="Percentuale 17 4 2 2" xfId="21282" xr:uid="{00000000-0005-0000-0000-000021980000}"/>
    <cellStyle name="Percentuale 17 4 3" xfId="21281" xr:uid="{00000000-0005-0000-0000-000022980000}"/>
    <cellStyle name="Percentuale 17 4 4" xfId="20331" xr:uid="{00000000-0005-0000-0000-000023980000}"/>
    <cellStyle name="Percentuale 17 4 5" xfId="12483" xr:uid="{00000000-0005-0000-0000-000024980000}"/>
    <cellStyle name="Percentuale 17 4 6" xfId="2779" xr:uid="{00000000-0005-0000-0000-000025980000}"/>
    <cellStyle name="Percentuale 17 5" xfId="1187" xr:uid="{00000000-0005-0000-0000-000026980000}"/>
    <cellStyle name="Percentuale 17 5 2" xfId="12484" xr:uid="{00000000-0005-0000-0000-000027980000}"/>
    <cellStyle name="Percentuale 17 6" xfId="2201" xr:uid="{00000000-0005-0000-0000-000028980000}"/>
    <cellStyle name="Percentuale 17 6 2" xfId="22167" xr:uid="{00000000-0005-0000-0000-000029980000}"/>
    <cellStyle name="Percentuale 18" xfId="1188" xr:uid="{00000000-0005-0000-0000-00002A980000}"/>
    <cellStyle name="Percentuale 18 2" xfId="1189" xr:uid="{00000000-0005-0000-0000-00002B980000}"/>
    <cellStyle name="Percentuale 18 2 2" xfId="2202" xr:uid="{00000000-0005-0000-0000-00002C980000}"/>
    <cellStyle name="Percentuale 18 3" xfId="1190" xr:uid="{00000000-0005-0000-0000-00002D980000}"/>
    <cellStyle name="Percentuale 18 3 2" xfId="1191" xr:uid="{00000000-0005-0000-0000-00002E980000}"/>
    <cellStyle name="Percentuale 18 3 3" xfId="20333" xr:uid="{00000000-0005-0000-0000-00002F980000}"/>
    <cellStyle name="Percentuale 18 3 3 2" xfId="21284" xr:uid="{00000000-0005-0000-0000-000030980000}"/>
    <cellStyle name="Percentuale 18 3 4" xfId="21283" xr:uid="{00000000-0005-0000-0000-000031980000}"/>
    <cellStyle name="Percentuale 18 3 5" xfId="20332" xr:uid="{00000000-0005-0000-0000-000032980000}"/>
    <cellStyle name="Percentuale 18 4" xfId="1192" xr:uid="{00000000-0005-0000-0000-000033980000}"/>
    <cellStyle name="Percentuale 18 4 2" xfId="2203" xr:uid="{00000000-0005-0000-0000-000034980000}"/>
    <cellStyle name="Percentuale 18 4 2 2" xfId="21286" xr:uid="{00000000-0005-0000-0000-000035980000}"/>
    <cellStyle name="Percentuale 18 4 3" xfId="21285" xr:uid="{00000000-0005-0000-0000-000036980000}"/>
    <cellStyle name="Percentuale 18 4 4" xfId="20334" xr:uid="{00000000-0005-0000-0000-000037980000}"/>
    <cellStyle name="Percentuale 18 4 5" xfId="12485" xr:uid="{00000000-0005-0000-0000-000038980000}"/>
    <cellStyle name="Percentuale 18 4 6" xfId="2780" xr:uid="{00000000-0005-0000-0000-000039980000}"/>
    <cellStyle name="Percentuale 18 5" xfId="1193" xr:uid="{00000000-0005-0000-0000-00003A980000}"/>
    <cellStyle name="Percentuale 18 5 2" xfId="12486" xr:uid="{00000000-0005-0000-0000-00003B980000}"/>
    <cellStyle name="Percentuale 18 6" xfId="2204" xr:uid="{00000000-0005-0000-0000-00003C980000}"/>
    <cellStyle name="Percentuale 18 6 2" xfId="22168" xr:uid="{00000000-0005-0000-0000-00003D980000}"/>
    <cellStyle name="Percentuale 19" xfId="1194" xr:uid="{00000000-0005-0000-0000-00003E980000}"/>
    <cellStyle name="Percentuale 19 2" xfId="1195" xr:uid="{00000000-0005-0000-0000-00003F980000}"/>
    <cellStyle name="Percentuale 19 2 2" xfId="2205" xr:uid="{00000000-0005-0000-0000-000040980000}"/>
    <cellStyle name="Percentuale 19 3" xfId="1196" xr:uid="{00000000-0005-0000-0000-000041980000}"/>
    <cellStyle name="Percentuale 19 3 2" xfId="1197" xr:uid="{00000000-0005-0000-0000-000042980000}"/>
    <cellStyle name="Percentuale 19 3 3" xfId="20336" xr:uid="{00000000-0005-0000-0000-000043980000}"/>
    <cellStyle name="Percentuale 19 3 3 2" xfId="21288" xr:uid="{00000000-0005-0000-0000-000044980000}"/>
    <cellStyle name="Percentuale 19 3 4" xfId="21287" xr:uid="{00000000-0005-0000-0000-000045980000}"/>
    <cellStyle name="Percentuale 19 3 5" xfId="20335" xr:uid="{00000000-0005-0000-0000-000046980000}"/>
    <cellStyle name="Percentuale 19 4" xfId="1198" xr:uid="{00000000-0005-0000-0000-000047980000}"/>
    <cellStyle name="Percentuale 19 4 2" xfId="2206" xr:uid="{00000000-0005-0000-0000-000048980000}"/>
    <cellStyle name="Percentuale 19 4 2 2" xfId="21290" xr:uid="{00000000-0005-0000-0000-000049980000}"/>
    <cellStyle name="Percentuale 19 4 3" xfId="21289" xr:uid="{00000000-0005-0000-0000-00004A980000}"/>
    <cellStyle name="Percentuale 19 4 4" xfId="20337" xr:uid="{00000000-0005-0000-0000-00004B980000}"/>
    <cellStyle name="Percentuale 19 4 5" xfId="12487" xr:uid="{00000000-0005-0000-0000-00004C980000}"/>
    <cellStyle name="Percentuale 19 4 6" xfId="2781" xr:uid="{00000000-0005-0000-0000-00004D980000}"/>
    <cellStyle name="Percentuale 19 5" xfId="1199" xr:uid="{00000000-0005-0000-0000-00004E980000}"/>
    <cellStyle name="Percentuale 19 5 2" xfId="12488" xr:uid="{00000000-0005-0000-0000-00004F980000}"/>
    <cellStyle name="Percentuale 19 6" xfId="2207" xr:uid="{00000000-0005-0000-0000-000050980000}"/>
    <cellStyle name="Percentuale 19 6 2" xfId="22169" xr:uid="{00000000-0005-0000-0000-000051980000}"/>
    <cellStyle name="Percentuale 2" xfId="1200" xr:uid="{00000000-0005-0000-0000-000052980000}"/>
    <cellStyle name="Percentuale 2 2" xfId="1201" xr:uid="{00000000-0005-0000-0000-000053980000}"/>
    <cellStyle name="Percentuale 2 2 2" xfId="2208" xr:uid="{00000000-0005-0000-0000-000054980000}"/>
    <cellStyle name="Percentuale 2 3" xfId="1202" xr:uid="{00000000-0005-0000-0000-000055980000}"/>
    <cellStyle name="Percentuale 2 3 2" xfId="1203" xr:uid="{00000000-0005-0000-0000-000056980000}"/>
    <cellStyle name="Percentuale 2 3 3" xfId="20339" xr:uid="{00000000-0005-0000-0000-000057980000}"/>
    <cellStyle name="Percentuale 2 3 3 2" xfId="21292" xr:uid="{00000000-0005-0000-0000-000058980000}"/>
    <cellStyle name="Percentuale 2 3 4" xfId="21291" xr:uid="{00000000-0005-0000-0000-000059980000}"/>
    <cellStyle name="Percentuale 2 3 5" xfId="20338" xr:uid="{00000000-0005-0000-0000-00005A980000}"/>
    <cellStyle name="Percentuale 2 4" xfId="1204" xr:uid="{00000000-0005-0000-0000-00005B980000}"/>
    <cellStyle name="Percentuale 2 4 2" xfId="2209" xr:uid="{00000000-0005-0000-0000-00005C980000}"/>
    <cellStyle name="Percentuale 2 4 2 2" xfId="21294" xr:uid="{00000000-0005-0000-0000-00005D980000}"/>
    <cellStyle name="Percentuale 2 4 3" xfId="21293" xr:uid="{00000000-0005-0000-0000-00005E980000}"/>
    <cellStyle name="Percentuale 2 4 4" xfId="20340" xr:uid="{00000000-0005-0000-0000-00005F980000}"/>
    <cellStyle name="Percentuale 2 4 5" xfId="12489" xr:uid="{00000000-0005-0000-0000-000060980000}"/>
    <cellStyle name="Percentuale 2 4 6" xfId="2782" xr:uid="{00000000-0005-0000-0000-000061980000}"/>
    <cellStyle name="Percentuale 2 5" xfId="1205" xr:uid="{00000000-0005-0000-0000-000062980000}"/>
    <cellStyle name="Percentuale 2 5 2" xfId="12490" xr:uid="{00000000-0005-0000-0000-000063980000}"/>
    <cellStyle name="Percentuale 2 6" xfId="2210" xr:uid="{00000000-0005-0000-0000-000064980000}"/>
    <cellStyle name="Percentuale 2 6 2" xfId="22170" xr:uid="{00000000-0005-0000-0000-000065980000}"/>
    <cellStyle name="Percentuale 20" xfId="1206" xr:uid="{00000000-0005-0000-0000-000066980000}"/>
    <cellStyle name="Percentuale 20 2" xfId="1207" xr:uid="{00000000-0005-0000-0000-000067980000}"/>
    <cellStyle name="Percentuale 20 2 2" xfId="2211" xr:uid="{00000000-0005-0000-0000-000068980000}"/>
    <cellStyle name="Percentuale 20 3" xfId="1208" xr:uid="{00000000-0005-0000-0000-000069980000}"/>
    <cellStyle name="Percentuale 20 3 2" xfId="1209" xr:uid="{00000000-0005-0000-0000-00006A980000}"/>
    <cellStyle name="Percentuale 20 3 3" xfId="20342" xr:uid="{00000000-0005-0000-0000-00006B980000}"/>
    <cellStyle name="Percentuale 20 3 3 2" xfId="21296" xr:uid="{00000000-0005-0000-0000-00006C980000}"/>
    <cellStyle name="Percentuale 20 3 4" xfId="21295" xr:uid="{00000000-0005-0000-0000-00006D980000}"/>
    <cellStyle name="Percentuale 20 3 5" xfId="20341" xr:uid="{00000000-0005-0000-0000-00006E980000}"/>
    <cellStyle name="Percentuale 20 4" xfId="1210" xr:uid="{00000000-0005-0000-0000-00006F980000}"/>
    <cellStyle name="Percentuale 20 4 2" xfId="2212" xr:uid="{00000000-0005-0000-0000-000070980000}"/>
    <cellStyle name="Percentuale 20 4 2 2" xfId="21298" xr:uid="{00000000-0005-0000-0000-000071980000}"/>
    <cellStyle name="Percentuale 20 4 3" xfId="21297" xr:uid="{00000000-0005-0000-0000-000072980000}"/>
    <cellStyle name="Percentuale 20 4 4" xfId="20343" xr:uid="{00000000-0005-0000-0000-000073980000}"/>
    <cellStyle name="Percentuale 20 4 5" xfId="12491" xr:uid="{00000000-0005-0000-0000-000074980000}"/>
    <cellStyle name="Percentuale 20 4 6" xfId="2783" xr:uid="{00000000-0005-0000-0000-000075980000}"/>
    <cellStyle name="Percentuale 20 5" xfId="1211" xr:uid="{00000000-0005-0000-0000-000076980000}"/>
    <cellStyle name="Percentuale 20 5 2" xfId="12492" xr:uid="{00000000-0005-0000-0000-000077980000}"/>
    <cellStyle name="Percentuale 20 6" xfId="2213" xr:uid="{00000000-0005-0000-0000-000078980000}"/>
    <cellStyle name="Percentuale 20 6 2" xfId="22171" xr:uid="{00000000-0005-0000-0000-000079980000}"/>
    <cellStyle name="Percentuale 21" xfId="1212" xr:uid="{00000000-0005-0000-0000-00007A980000}"/>
    <cellStyle name="Percentuale 21 2" xfId="1213" xr:uid="{00000000-0005-0000-0000-00007B980000}"/>
    <cellStyle name="Percentuale 21 2 2" xfId="2214" xr:uid="{00000000-0005-0000-0000-00007C980000}"/>
    <cellStyle name="Percentuale 21 3" xfId="1214" xr:uid="{00000000-0005-0000-0000-00007D980000}"/>
    <cellStyle name="Percentuale 21 3 2" xfId="1215" xr:uid="{00000000-0005-0000-0000-00007E980000}"/>
    <cellStyle name="Percentuale 21 3 3" xfId="20345" xr:uid="{00000000-0005-0000-0000-00007F980000}"/>
    <cellStyle name="Percentuale 21 3 3 2" xfId="21300" xr:uid="{00000000-0005-0000-0000-000080980000}"/>
    <cellStyle name="Percentuale 21 3 4" xfId="21299" xr:uid="{00000000-0005-0000-0000-000081980000}"/>
    <cellStyle name="Percentuale 21 3 5" xfId="20344" xr:uid="{00000000-0005-0000-0000-000082980000}"/>
    <cellStyle name="Percentuale 21 4" xfId="1216" xr:uid="{00000000-0005-0000-0000-000083980000}"/>
    <cellStyle name="Percentuale 21 4 2" xfId="2215" xr:uid="{00000000-0005-0000-0000-000084980000}"/>
    <cellStyle name="Percentuale 21 4 2 2" xfId="21302" xr:uid="{00000000-0005-0000-0000-000085980000}"/>
    <cellStyle name="Percentuale 21 4 3" xfId="21301" xr:uid="{00000000-0005-0000-0000-000086980000}"/>
    <cellStyle name="Percentuale 21 4 4" xfId="20346" xr:uid="{00000000-0005-0000-0000-000087980000}"/>
    <cellStyle name="Percentuale 21 4 5" xfId="12493" xr:uid="{00000000-0005-0000-0000-000088980000}"/>
    <cellStyle name="Percentuale 21 4 6" xfId="2784" xr:uid="{00000000-0005-0000-0000-000089980000}"/>
    <cellStyle name="Percentuale 21 5" xfId="1217" xr:uid="{00000000-0005-0000-0000-00008A980000}"/>
    <cellStyle name="Percentuale 21 5 2" xfId="12494" xr:uid="{00000000-0005-0000-0000-00008B980000}"/>
    <cellStyle name="Percentuale 21 6" xfId="2216" xr:uid="{00000000-0005-0000-0000-00008C980000}"/>
    <cellStyle name="Percentuale 21 6 2" xfId="22172" xr:uid="{00000000-0005-0000-0000-00008D980000}"/>
    <cellStyle name="Percentuale 22" xfId="1218" xr:uid="{00000000-0005-0000-0000-00008E980000}"/>
    <cellStyle name="Percentuale 22 2" xfId="1219" xr:uid="{00000000-0005-0000-0000-00008F980000}"/>
    <cellStyle name="Percentuale 22 2 2" xfId="2217" xr:uid="{00000000-0005-0000-0000-000090980000}"/>
    <cellStyle name="Percentuale 22 3" xfId="1220" xr:uid="{00000000-0005-0000-0000-000091980000}"/>
    <cellStyle name="Percentuale 22 3 2" xfId="1221" xr:uid="{00000000-0005-0000-0000-000092980000}"/>
    <cellStyle name="Percentuale 22 3 3" xfId="20348" xr:uid="{00000000-0005-0000-0000-000093980000}"/>
    <cellStyle name="Percentuale 22 3 3 2" xfId="21304" xr:uid="{00000000-0005-0000-0000-000094980000}"/>
    <cellStyle name="Percentuale 22 3 4" xfId="21303" xr:uid="{00000000-0005-0000-0000-000095980000}"/>
    <cellStyle name="Percentuale 22 3 5" xfId="20347" xr:uid="{00000000-0005-0000-0000-000096980000}"/>
    <cellStyle name="Percentuale 22 4" xfId="1222" xr:uid="{00000000-0005-0000-0000-000097980000}"/>
    <cellStyle name="Percentuale 22 4 2" xfId="2218" xr:uid="{00000000-0005-0000-0000-000098980000}"/>
    <cellStyle name="Percentuale 22 4 2 2" xfId="21306" xr:uid="{00000000-0005-0000-0000-000099980000}"/>
    <cellStyle name="Percentuale 22 4 3" xfId="21305" xr:uid="{00000000-0005-0000-0000-00009A980000}"/>
    <cellStyle name="Percentuale 22 4 4" xfId="20349" xr:uid="{00000000-0005-0000-0000-00009B980000}"/>
    <cellStyle name="Percentuale 22 4 5" xfId="12495" xr:uid="{00000000-0005-0000-0000-00009C980000}"/>
    <cellStyle name="Percentuale 22 4 6" xfId="2785" xr:uid="{00000000-0005-0000-0000-00009D980000}"/>
    <cellStyle name="Percentuale 22 5" xfId="1223" xr:uid="{00000000-0005-0000-0000-00009E980000}"/>
    <cellStyle name="Percentuale 22 5 2" xfId="12496" xr:uid="{00000000-0005-0000-0000-00009F980000}"/>
    <cellStyle name="Percentuale 22 6" xfId="2219" xr:uid="{00000000-0005-0000-0000-0000A0980000}"/>
    <cellStyle name="Percentuale 22 6 2" xfId="22173" xr:uid="{00000000-0005-0000-0000-0000A1980000}"/>
    <cellStyle name="Percentuale 23" xfId="1224" xr:uid="{00000000-0005-0000-0000-0000A2980000}"/>
    <cellStyle name="Percentuale 23 2" xfId="1225" xr:uid="{00000000-0005-0000-0000-0000A3980000}"/>
    <cellStyle name="Percentuale 23 2 2" xfId="2220" xr:uid="{00000000-0005-0000-0000-0000A4980000}"/>
    <cellStyle name="Percentuale 23 3" xfId="1226" xr:uid="{00000000-0005-0000-0000-0000A5980000}"/>
    <cellStyle name="Percentuale 23 3 2" xfId="1227" xr:uid="{00000000-0005-0000-0000-0000A6980000}"/>
    <cellStyle name="Percentuale 23 3 3" xfId="20351" xr:uid="{00000000-0005-0000-0000-0000A7980000}"/>
    <cellStyle name="Percentuale 23 3 3 2" xfId="21308" xr:uid="{00000000-0005-0000-0000-0000A8980000}"/>
    <cellStyle name="Percentuale 23 3 4" xfId="21307" xr:uid="{00000000-0005-0000-0000-0000A9980000}"/>
    <cellStyle name="Percentuale 23 3 5" xfId="20350" xr:uid="{00000000-0005-0000-0000-0000AA980000}"/>
    <cellStyle name="Percentuale 23 4" xfId="1228" xr:uid="{00000000-0005-0000-0000-0000AB980000}"/>
    <cellStyle name="Percentuale 23 4 2" xfId="2221" xr:uid="{00000000-0005-0000-0000-0000AC980000}"/>
    <cellStyle name="Percentuale 23 4 2 2" xfId="21310" xr:uid="{00000000-0005-0000-0000-0000AD980000}"/>
    <cellStyle name="Percentuale 23 4 3" xfId="21309" xr:uid="{00000000-0005-0000-0000-0000AE980000}"/>
    <cellStyle name="Percentuale 23 4 4" xfId="20352" xr:uid="{00000000-0005-0000-0000-0000AF980000}"/>
    <cellStyle name="Percentuale 23 4 5" xfId="12497" xr:uid="{00000000-0005-0000-0000-0000B0980000}"/>
    <cellStyle name="Percentuale 23 4 6" xfId="2786" xr:uid="{00000000-0005-0000-0000-0000B1980000}"/>
    <cellStyle name="Percentuale 23 5" xfId="1229" xr:uid="{00000000-0005-0000-0000-0000B2980000}"/>
    <cellStyle name="Percentuale 23 5 2" xfId="12498" xr:uid="{00000000-0005-0000-0000-0000B3980000}"/>
    <cellStyle name="Percentuale 23 6" xfId="2222" xr:uid="{00000000-0005-0000-0000-0000B4980000}"/>
    <cellStyle name="Percentuale 23 6 2" xfId="22174" xr:uid="{00000000-0005-0000-0000-0000B5980000}"/>
    <cellStyle name="Percentuale 24" xfId="1230" xr:uid="{00000000-0005-0000-0000-0000B6980000}"/>
    <cellStyle name="Percentuale 24 2" xfId="1231" xr:uid="{00000000-0005-0000-0000-0000B7980000}"/>
    <cellStyle name="Percentuale 24 2 2" xfId="2223" xr:uid="{00000000-0005-0000-0000-0000B8980000}"/>
    <cellStyle name="Percentuale 24 3" xfId="1232" xr:uid="{00000000-0005-0000-0000-0000B9980000}"/>
    <cellStyle name="Percentuale 24 3 2" xfId="1233" xr:uid="{00000000-0005-0000-0000-0000BA980000}"/>
    <cellStyle name="Percentuale 24 3 3" xfId="20354" xr:uid="{00000000-0005-0000-0000-0000BB980000}"/>
    <cellStyle name="Percentuale 24 3 3 2" xfId="21312" xr:uid="{00000000-0005-0000-0000-0000BC980000}"/>
    <cellStyle name="Percentuale 24 3 4" xfId="21311" xr:uid="{00000000-0005-0000-0000-0000BD980000}"/>
    <cellStyle name="Percentuale 24 3 5" xfId="20353" xr:uid="{00000000-0005-0000-0000-0000BE980000}"/>
    <cellStyle name="Percentuale 24 4" xfId="1234" xr:uid="{00000000-0005-0000-0000-0000BF980000}"/>
    <cellStyle name="Percentuale 24 4 2" xfId="2224" xr:uid="{00000000-0005-0000-0000-0000C0980000}"/>
    <cellStyle name="Percentuale 24 4 2 2" xfId="21314" xr:uid="{00000000-0005-0000-0000-0000C1980000}"/>
    <cellStyle name="Percentuale 24 4 3" xfId="21313" xr:uid="{00000000-0005-0000-0000-0000C2980000}"/>
    <cellStyle name="Percentuale 24 4 4" xfId="20355" xr:uid="{00000000-0005-0000-0000-0000C3980000}"/>
    <cellStyle name="Percentuale 24 4 5" xfId="12499" xr:uid="{00000000-0005-0000-0000-0000C4980000}"/>
    <cellStyle name="Percentuale 24 4 6" xfId="2787" xr:uid="{00000000-0005-0000-0000-0000C5980000}"/>
    <cellStyle name="Percentuale 24 5" xfId="1235" xr:uid="{00000000-0005-0000-0000-0000C6980000}"/>
    <cellStyle name="Percentuale 24 5 2" xfId="12500" xr:uid="{00000000-0005-0000-0000-0000C7980000}"/>
    <cellStyle name="Percentuale 24 6" xfId="2225" xr:uid="{00000000-0005-0000-0000-0000C8980000}"/>
    <cellStyle name="Percentuale 24 6 2" xfId="22175" xr:uid="{00000000-0005-0000-0000-0000C9980000}"/>
    <cellStyle name="Percentuale 25" xfId="1236" xr:uid="{00000000-0005-0000-0000-0000CA980000}"/>
    <cellStyle name="Percentuale 25 2" xfId="1237" xr:uid="{00000000-0005-0000-0000-0000CB980000}"/>
    <cellStyle name="Percentuale 25 2 2" xfId="2226" xr:uid="{00000000-0005-0000-0000-0000CC980000}"/>
    <cellStyle name="Percentuale 25 3" xfId="1238" xr:uid="{00000000-0005-0000-0000-0000CD980000}"/>
    <cellStyle name="Percentuale 25 3 2" xfId="1239" xr:uid="{00000000-0005-0000-0000-0000CE980000}"/>
    <cellStyle name="Percentuale 25 3 3" xfId="20357" xr:uid="{00000000-0005-0000-0000-0000CF980000}"/>
    <cellStyle name="Percentuale 25 3 3 2" xfId="21316" xr:uid="{00000000-0005-0000-0000-0000D0980000}"/>
    <cellStyle name="Percentuale 25 3 4" xfId="21315" xr:uid="{00000000-0005-0000-0000-0000D1980000}"/>
    <cellStyle name="Percentuale 25 3 5" xfId="20356" xr:uid="{00000000-0005-0000-0000-0000D2980000}"/>
    <cellStyle name="Percentuale 25 4" xfId="1240" xr:uid="{00000000-0005-0000-0000-0000D3980000}"/>
    <cellStyle name="Percentuale 25 4 2" xfId="2227" xr:uid="{00000000-0005-0000-0000-0000D4980000}"/>
    <cellStyle name="Percentuale 25 4 2 2" xfId="21318" xr:uid="{00000000-0005-0000-0000-0000D5980000}"/>
    <cellStyle name="Percentuale 25 4 3" xfId="21317" xr:uid="{00000000-0005-0000-0000-0000D6980000}"/>
    <cellStyle name="Percentuale 25 4 4" xfId="20358" xr:uid="{00000000-0005-0000-0000-0000D7980000}"/>
    <cellStyle name="Percentuale 25 4 5" xfId="12501" xr:uid="{00000000-0005-0000-0000-0000D8980000}"/>
    <cellStyle name="Percentuale 25 4 6" xfId="2788" xr:uid="{00000000-0005-0000-0000-0000D9980000}"/>
    <cellStyle name="Percentuale 25 5" xfId="1241" xr:uid="{00000000-0005-0000-0000-0000DA980000}"/>
    <cellStyle name="Percentuale 25 5 2" xfId="12502" xr:uid="{00000000-0005-0000-0000-0000DB980000}"/>
    <cellStyle name="Percentuale 25 6" xfId="2228" xr:uid="{00000000-0005-0000-0000-0000DC980000}"/>
    <cellStyle name="Percentuale 25 6 2" xfId="22176" xr:uid="{00000000-0005-0000-0000-0000DD980000}"/>
    <cellStyle name="Percentuale 26" xfId="1242" xr:uid="{00000000-0005-0000-0000-0000DE980000}"/>
    <cellStyle name="Percentuale 26 2" xfId="1243" xr:uid="{00000000-0005-0000-0000-0000DF980000}"/>
    <cellStyle name="Percentuale 26 2 2" xfId="2229" xr:uid="{00000000-0005-0000-0000-0000E0980000}"/>
    <cellStyle name="Percentuale 26 3" xfId="1244" xr:uid="{00000000-0005-0000-0000-0000E1980000}"/>
    <cellStyle name="Percentuale 26 3 2" xfId="1245" xr:uid="{00000000-0005-0000-0000-0000E2980000}"/>
    <cellStyle name="Percentuale 26 3 3" xfId="20360" xr:uid="{00000000-0005-0000-0000-0000E3980000}"/>
    <cellStyle name="Percentuale 26 3 3 2" xfId="21320" xr:uid="{00000000-0005-0000-0000-0000E4980000}"/>
    <cellStyle name="Percentuale 26 3 4" xfId="21319" xr:uid="{00000000-0005-0000-0000-0000E5980000}"/>
    <cellStyle name="Percentuale 26 3 5" xfId="20359" xr:uid="{00000000-0005-0000-0000-0000E6980000}"/>
    <cellStyle name="Percentuale 26 4" xfId="1246" xr:uid="{00000000-0005-0000-0000-0000E7980000}"/>
    <cellStyle name="Percentuale 26 4 2" xfId="2230" xr:uid="{00000000-0005-0000-0000-0000E8980000}"/>
    <cellStyle name="Percentuale 26 4 2 2" xfId="21322" xr:uid="{00000000-0005-0000-0000-0000E9980000}"/>
    <cellStyle name="Percentuale 26 4 3" xfId="21321" xr:uid="{00000000-0005-0000-0000-0000EA980000}"/>
    <cellStyle name="Percentuale 26 4 4" xfId="20361" xr:uid="{00000000-0005-0000-0000-0000EB980000}"/>
    <cellStyle name="Percentuale 26 4 5" xfId="12503" xr:uid="{00000000-0005-0000-0000-0000EC980000}"/>
    <cellStyle name="Percentuale 26 4 6" xfId="2789" xr:uid="{00000000-0005-0000-0000-0000ED980000}"/>
    <cellStyle name="Percentuale 26 5" xfId="1247" xr:uid="{00000000-0005-0000-0000-0000EE980000}"/>
    <cellStyle name="Percentuale 26 5 2" xfId="12504" xr:uid="{00000000-0005-0000-0000-0000EF980000}"/>
    <cellStyle name="Percentuale 26 6" xfId="2231" xr:uid="{00000000-0005-0000-0000-0000F0980000}"/>
    <cellStyle name="Percentuale 26 6 2" xfId="22177" xr:uid="{00000000-0005-0000-0000-0000F1980000}"/>
    <cellStyle name="Percentuale 27" xfId="1248" xr:uid="{00000000-0005-0000-0000-0000F2980000}"/>
    <cellStyle name="Percentuale 27 2" xfId="1249" xr:uid="{00000000-0005-0000-0000-0000F3980000}"/>
    <cellStyle name="Percentuale 27 2 2" xfId="2232" xr:uid="{00000000-0005-0000-0000-0000F4980000}"/>
    <cellStyle name="Percentuale 27 3" xfId="1250" xr:uid="{00000000-0005-0000-0000-0000F5980000}"/>
    <cellStyle name="Percentuale 27 3 2" xfId="1251" xr:uid="{00000000-0005-0000-0000-0000F6980000}"/>
    <cellStyle name="Percentuale 27 3 3" xfId="20363" xr:uid="{00000000-0005-0000-0000-0000F7980000}"/>
    <cellStyle name="Percentuale 27 3 3 2" xfId="21324" xr:uid="{00000000-0005-0000-0000-0000F8980000}"/>
    <cellStyle name="Percentuale 27 3 4" xfId="21323" xr:uid="{00000000-0005-0000-0000-0000F9980000}"/>
    <cellStyle name="Percentuale 27 3 5" xfId="20362" xr:uid="{00000000-0005-0000-0000-0000FA980000}"/>
    <cellStyle name="Percentuale 27 4" xfId="1252" xr:uid="{00000000-0005-0000-0000-0000FB980000}"/>
    <cellStyle name="Percentuale 27 4 2" xfId="2233" xr:uid="{00000000-0005-0000-0000-0000FC980000}"/>
    <cellStyle name="Percentuale 27 4 2 2" xfId="21326" xr:uid="{00000000-0005-0000-0000-0000FD980000}"/>
    <cellStyle name="Percentuale 27 4 3" xfId="21325" xr:uid="{00000000-0005-0000-0000-0000FE980000}"/>
    <cellStyle name="Percentuale 27 4 4" xfId="20364" xr:uid="{00000000-0005-0000-0000-0000FF980000}"/>
    <cellStyle name="Percentuale 27 4 5" xfId="12505" xr:uid="{00000000-0005-0000-0000-000000990000}"/>
    <cellStyle name="Percentuale 27 4 6" xfId="2790" xr:uid="{00000000-0005-0000-0000-000001990000}"/>
    <cellStyle name="Percentuale 27 5" xfId="1253" xr:uid="{00000000-0005-0000-0000-000002990000}"/>
    <cellStyle name="Percentuale 27 5 2" xfId="12506" xr:uid="{00000000-0005-0000-0000-000003990000}"/>
    <cellStyle name="Percentuale 27 6" xfId="2234" xr:uid="{00000000-0005-0000-0000-000004990000}"/>
    <cellStyle name="Percentuale 27 6 2" xfId="22178" xr:uid="{00000000-0005-0000-0000-000005990000}"/>
    <cellStyle name="Percentuale 28" xfId="1254" xr:uid="{00000000-0005-0000-0000-000006990000}"/>
    <cellStyle name="Percentuale 28 2" xfId="1255" xr:uid="{00000000-0005-0000-0000-000007990000}"/>
    <cellStyle name="Percentuale 28 2 2" xfId="2235" xr:uid="{00000000-0005-0000-0000-000008990000}"/>
    <cellStyle name="Percentuale 28 3" xfId="1256" xr:uid="{00000000-0005-0000-0000-000009990000}"/>
    <cellStyle name="Percentuale 28 3 2" xfId="1257" xr:uid="{00000000-0005-0000-0000-00000A990000}"/>
    <cellStyle name="Percentuale 28 3 3" xfId="20366" xr:uid="{00000000-0005-0000-0000-00000B990000}"/>
    <cellStyle name="Percentuale 28 3 3 2" xfId="21328" xr:uid="{00000000-0005-0000-0000-00000C990000}"/>
    <cellStyle name="Percentuale 28 3 4" xfId="21327" xr:uid="{00000000-0005-0000-0000-00000D990000}"/>
    <cellStyle name="Percentuale 28 3 5" xfId="20365" xr:uid="{00000000-0005-0000-0000-00000E990000}"/>
    <cellStyle name="Percentuale 28 4" xfId="1258" xr:uid="{00000000-0005-0000-0000-00000F990000}"/>
    <cellStyle name="Percentuale 28 4 2" xfId="2236" xr:uid="{00000000-0005-0000-0000-000010990000}"/>
    <cellStyle name="Percentuale 28 4 2 2" xfId="21330" xr:uid="{00000000-0005-0000-0000-000011990000}"/>
    <cellStyle name="Percentuale 28 4 3" xfId="21329" xr:uid="{00000000-0005-0000-0000-000012990000}"/>
    <cellStyle name="Percentuale 28 4 4" xfId="20367" xr:uid="{00000000-0005-0000-0000-000013990000}"/>
    <cellStyle name="Percentuale 28 4 5" xfId="12507" xr:uid="{00000000-0005-0000-0000-000014990000}"/>
    <cellStyle name="Percentuale 28 4 6" xfId="2791" xr:uid="{00000000-0005-0000-0000-000015990000}"/>
    <cellStyle name="Percentuale 28 5" xfId="1259" xr:uid="{00000000-0005-0000-0000-000016990000}"/>
    <cellStyle name="Percentuale 28 5 2" xfId="12508" xr:uid="{00000000-0005-0000-0000-000017990000}"/>
    <cellStyle name="Percentuale 28 6" xfId="2237" xr:uid="{00000000-0005-0000-0000-000018990000}"/>
    <cellStyle name="Percentuale 28 6 2" xfId="22179" xr:uid="{00000000-0005-0000-0000-000019990000}"/>
    <cellStyle name="Percentuale 29" xfId="1260" xr:uid="{00000000-0005-0000-0000-00001A990000}"/>
    <cellStyle name="Percentuale 29 2" xfId="1261" xr:uid="{00000000-0005-0000-0000-00001B990000}"/>
    <cellStyle name="Percentuale 29 2 2" xfId="2238" xr:uid="{00000000-0005-0000-0000-00001C990000}"/>
    <cellStyle name="Percentuale 29 3" xfId="1262" xr:uid="{00000000-0005-0000-0000-00001D990000}"/>
    <cellStyle name="Percentuale 29 3 2" xfId="1263" xr:uid="{00000000-0005-0000-0000-00001E990000}"/>
    <cellStyle name="Percentuale 29 3 3" xfId="20369" xr:uid="{00000000-0005-0000-0000-00001F990000}"/>
    <cellStyle name="Percentuale 29 3 3 2" xfId="21332" xr:uid="{00000000-0005-0000-0000-000020990000}"/>
    <cellStyle name="Percentuale 29 3 4" xfId="21331" xr:uid="{00000000-0005-0000-0000-000021990000}"/>
    <cellStyle name="Percentuale 29 3 5" xfId="20368" xr:uid="{00000000-0005-0000-0000-000022990000}"/>
    <cellStyle name="Percentuale 29 4" xfId="1264" xr:uid="{00000000-0005-0000-0000-000023990000}"/>
    <cellStyle name="Percentuale 29 4 2" xfId="2239" xr:uid="{00000000-0005-0000-0000-000024990000}"/>
    <cellStyle name="Percentuale 29 4 2 2" xfId="21334" xr:uid="{00000000-0005-0000-0000-000025990000}"/>
    <cellStyle name="Percentuale 29 4 3" xfId="21333" xr:uid="{00000000-0005-0000-0000-000026990000}"/>
    <cellStyle name="Percentuale 29 4 4" xfId="20370" xr:uid="{00000000-0005-0000-0000-000027990000}"/>
    <cellStyle name="Percentuale 29 4 5" xfId="12509" xr:uid="{00000000-0005-0000-0000-000028990000}"/>
    <cellStyle name="Percentuale 29 4 6" xfId="2792" xr:uid="{00000000-0005-0000-0000-000029990000}"/>
    <cellStyle name="Percentuale 29 5" xfId="1265" xr:uid="{00000000-0005-0000-0000-00002A990000}"/>
    <cellStyle name="Percentuale 29 5 2" xfId="12510" xr:uid="{00000000-0005-0000-0000-00002B990000}"/>
    <cellStyle name="Percentuale 29 6" xfId="2240" xr:uid="{00000000-0005-0000-0000-00002C990000}"/>
    <cellStyle name="Percentuale 29 6 2" xfId="22180" xr:uid="{00000000-0005-0000-0000-00002D990000}"/>
    <cellStyle name="Percentuale 3" xfId="1266" xr:uid="{00000000-0005-0000-0000-00002E990000}"/>
    <cellStyle name="Percentuale 3 2" xfId="1267" xr:uid="{00000000-0005-0000-0000-00002F990000}"/>
    <cellStyle name="Percentuale 3 2 2" xfId="2241" xr:uid="{00000000-0005-0000-0000-000030990000}"/>
    <cellStyle name="Percentuale 3 3" xfId="1268" xr:uid="{00000000-0005-0000-0000-000031990000}"/>
    <cellStyle name="Percentuale 3 3 2" xfId="1269" xr:uid="{00000000-0005-0000-0000-000032990000}"/>
    <cellStyle name="Percentuale 3 3 3" xfId="20372" xr:uid="{00000000-0005-0000-0000-000033990000}"/>
    <cellStyle name="Percentuale 3 3 3 2" xfId="21336" xr:uid="{00000000-0005-0000-0000-000034990000}"/>
    <cellStyle name="Percentuale 3 3 4" xfId="21335" xr:uid="{00000000-0005-0000-0000-000035990000}"/>
    <cellStyle name="Percentuale 3 3 5" xfId="20371" xr:uid="{00000000-0005-0000-0000-000036990000}"/>
    <cellStyle name="Percentuale 3 4" xfId="1270" xr:uid="{00000000-0005-0000-0000-000037990000}"/>
    <cellStyle name="Percentuale 3 4 2" xfId="2242" xr:uid="{00000000-0005-0000-0000-000038990000}"/>
    <cellStyle name="Percentuale 3 4 2 2" xfId="21338" xr:uid="{00000000-0005-0000-0000-000039990000}"/>
    <cellStyle name="Percentuale 3 4 3" xfId="21337" xr:uid="{00000000-0005-0000-0000-00003A990000}"/>
    <cellStyle name="Percentuale 3 4 4" xfId="20373" xr:uid="{00000000-0005-0000-0000-00003B990000}"/>
    <cellStyle name="Percentuale 3 4 5" xfId="12511" xr:uid="{00000000-0005-0000-0000-00003C990000}"/>
    <cellStyle name="Percentuale 3 4 6" xfId="2793" xr:uid="{00000000-0005-0000-0000-00003D990000}"/>
    <cellStyle name="Percentuale 3 5" xfId="1271" xr:uid="{00000000-0005-0000-0000-00003E990000}"/>
    <cellStyle name="Percentuale 3 5 2" xfId="12512" xr:uid="{00000000-0005-0000-0000-00003F990000}"/>
    <cellStyle name="Percentuale 3 6" xfId="2243" xr:uid="{00000000-0005-0000-0000-000040990000}"/>
    <cellStyle name="Percentuale 3 6 2" xfId="22181" xr:uid="{00000000-0005-0000-0000-000041990000}"/>
    <cellStyle name="Percentuale 30" xfId="1272" xr:uid="{00000000-0005-0000-0000-000042990000}"/>
    <cellStyle name="Percentuale 30 2" xfId="1273" xr:uid="{00000000-0005-0000-0000-000043990000}"/>
    <cellStyle name="Percentuale 30 2 2" xfId="2244" xr:uid="{00000000-0005-0000-0000-000044990000}"/>
    <cellStyle name="Percentuale 30 3" xfId="1274" xr:uid="{00000000-0005-0000-0000-000045990000}"/>
    <cellStyle name="Percentuale 30 3 2" xfId="1275" xr:uid="{00000000-0005-0000-0000-000046990000}"/>
    <cellStyle name="Percentuale 30 3 3" xfId="20375" xr:uid="{00000000-0005-0000-0000-000047990000}"/>
    <cellStyle name="Percentuale 30 3 3 2" xfId="21340" xr:uid="{00000000-0005-0000-0000-000048990000}"/>
    <cellStyle name="Percentuale 30 3 4" xfId="21339" xr:uid="{00000000-0005-0000-0000-000049990000}"/>
    <cellStyle name="Percentuale 30 3 5" xfId="20374" xr:uid="{00000000-0005-0000-0000-00004A990000}"/>
    <cellStyle name="Percentuale 30 4" xfId="1276" xr:uid="{00000000-0005-0000-0000-00004B990000}"/>
    <cellStyle name="Percentuale 30 4 2" xfId="2245" xr:uid="{00000000-0005-0000-0000-00004C990000}"/>
    <cellStyle name="Percentuale 30 4 2 2" xfId="21342" xr:uid="{00000000-0005-0000-0000-00004D990000}"/>
    <cellStyle name="Percentuale 30 4 3" xfId="21341" xr:uid="{00000000-0005-0000-0000-00004E990000}"/>
    <cellStyle name="Percentuale 30 4 4" xfId="20376" xr:uid="{00000000-0005-0000-0000-00004F990000}"/>
    <cellStyle name="Percentuale 30 4 5" xfId="12513" xr:uid="{00000000-0005-0000-0000-000050990000}"/>
    <cellStyle name="Percentuale 30 4 6" xfId="2794" xr:uid="{00000000-0005-0000-0000-000051990000}"/>
    <cellStyle name="Percentuale 30 5" xfId="1277" xr:uid="{00000000-0005-0000-0000-000052990000}"/>
    <cellStyle name="Percentuale 30 5 2" xfId="12514" xr:uid="{00000000-0005-0000-0000-000053990000}"/>
    <cellStyle name="Percentuale 30 6" xfId="2246" xr:uid="{00000000-0005-0000-0000-000054990000}"/>
    <cellStyle name="Percentuale 30 6 2" xfId="22182" xr:uid="{00000000-0005-0000-0000-000055990000}"/>
    <cellStyle name="Percentuale 31" xfId="1278" xr:uid="{00000000-0005-0000-0000-000056990000}"/>
    <cellStyle name="Percentuale 31 2" xfId="1279" xr:uid="{00000000-0005-0000-0000-000057990000}"/>
    <cellStyle name="Percentuale 31 2 2" xfId="2247" xr:uid="{00000000-0005-0000-0000-000058990000}"/>
    <cellStyle name="Percentuale 31 3" xfId="1280" xr:uid="{00000000-0005-0000-0000-000059990000}"/>
    <cellStyle name="Percentuale 31 3 2" xfId="1281" xr:uid="{00000000-0005-0000-0000-00005A990000}"/>
    <cellStyle name="Percentuale 31 3 3" xfId="20378" xr:uid="{00000000-0005-0000-0000-00005B990000}"/>
    <cellStyle name="Percentuale 31 3 3 2" xfId="21344" xr:uid="{00000000-0005-0000-0000-00005C990000}"/>
    <cellStyle name="Percentuale 31 3 4" xfId="21343" xr:uid="{00000000-0005-0000-0000-00005D990000}"/>
    <cellStyle name="Percentuale 31 3 5" xfId="20377" xr:uid="{00000000-0005-0000-0000-00005E990000}"/>
    <cellStyle name="Percentuale 31 4" xfId="1282" xr:uid="{00000000-0005-0000-0000-00005F990000}"/>
    <cellStyle name="Percentuale 31 4 2" xfId="2248" xr:uid="{00000000-0005-0000-0000-000060990000}"/>
    <cellStyle name="Percentuale 31 4 2 2" xfId="21346" xr:uid="{00000000-0005-0000-0000-000061990000}"/>
    <cellStyle name="Percentuale 31 4 3" xfId="21345" xr:uid="{00000000-0005-0000-0000-000062990000}"/>
    <cellStyle name="Percentuale 31 4 4" xfId="20379" xr:uid="{00000000-0005-0000-0000-000063990000}"/>
    <cellStyle name="Percentuale 31 4 5" xfId="12515" xr:uid="{00000000-0005-0000-0000-000064990000}"/>
    <cellStyle name="Percentuale 31 4 6" xfId="2795" xr:uid="{00000000-0005-0000-0000-000065990000}"/>
    <cellStyle name="Percentuale 31 5" xfId="1283" xr:uid="{00000000-0005-0000-0000-000066990000}"/>
    <cellStyle name="Percentuale 31 5 2" xfId="12516" xr:uid="{00000000-0005-0000-0000-000067990000}"/>
    <cellStyle name="Percentuale 31 6" xfId="2249" xr:uid="{00000000-0005-0000-0000-000068990000}"/>
    <cellStyle name="Percentuale 31 6 2" xfId="22183" xr:uid="{00000000-0005-0000-0000-000069990000}"/>
    <cellStyle name="Percentuale 32" xfId="1284" xr:uid="{00000000-0005-0000-0000-00006A990000}"/>
    <cellStyle name="Percentuale 32 2" xfId="1285" xr:uid="{00000000-0005-0000-0000-00006B990000}"/>
    <cellStyle name="Percentuale 32 2 2" xfId="2250" xr:uid="{00000000-0005-0000-0000-00006C990000}"/>
    <cellStyle name="Percentuale 32 3" xfId="1286" xr:uid="{00000000-0005-0000-0000-00006D990000}"/>
    <cellStyle name="Percentuale 32 3 2" xfId="1287" xr:uid="{00000000-0005-0000-0000-00006E990000}"/>
    <cellStyle name="Percentuale 32 3 3" xfId="20381" xr:uid="{00000000-0005-0000-0000-00006F990000}"/>
    <cellStyle name="Percentuale 32 3 3 2" xfId="21348" xr:uid="{00000000-0005-0000-0000-000070990000}"/>
    <cellStyle name="Percentuale 32 3 4" xfId="21347" xr:uid="{00000000-0005-0000-0000-000071990000}"/>
    <cellStyle name="Percentuale 32 3 5" xfId="20380" xr:uid="{00000000-0005-0000-0000-000072990000}"/>
    <cellStyle name="Percentuale 32 4" xfId="1288" xr:uid="{00000000-0005-0000-0000-000073990000}"/>
    <cellStyle name="Percentuale 32 4 2" xfId="2251" xr:uid="{00000000-0005-0000-0000-000074990000}"/>
    <cellStyle name="Percentuale 32 4 2 2" xfId="21350" xr:uid="{00000000-0005-0000-0000-000075990000}"/>
    <cellStyle name="Percentuale 32 4 3" xfId="21349" xr:uid="{00000000-0005-0000-0000-000076990000}"/>
    <cellStyle name="Percentuale 32 4 4" xfId="20382" xr:uid="{00000000-0005-0000-0000-000077990000}"/>
    <cellStyle name="Percentuale 32 4 5" xfId="12517" xr:uid="{00000000-0005-0000-0000-000078990000}"/>
    <cellStyle name="Percentuale 32 4 6" xfId="2796" xr:uid="{00000000-0005-0000-0000-000079990000}"/>
    <cellStyle name="Percentuale 32 5" xfId="1289" xr:uid="{00000000-0005-0000-0000-00007A990000}"/>
    <cellStyle name="Percentuale 32 5 2" xfId="12518" xr:uid="{00000000-0005-0000-0000-00007B990000}"/>
    <cellStyle name="Percentuale 32 6" xfId="2252" xr:uid="{00000000-0005-0000-0000-00007C990000}"/>
    <cellStyle name="Percentuale 32 6 2" xfId="22184" xr:uid="{00000000-0005-0000-0000-00007D990000}"/>
    <cellStyle name="Percentuale 33" xfId="1290" xr:uid="{00000000-0005-0000-0000-00007E990000}"/>
    <cellStyle name="Percentuale 33 2" xfId="1291" xr:uid="{00000000-0005-0000-0000-00007F990000}"/>
    <cellStyle name="Percentuale 33 2 2" xfId="2253" xr:uid="{00000000-0005-0000-0000-000080990000}"/>
    <cellStyle name="Percentuale 33 3" xfId="1292" xr:uid="{00000000-0005-0000-0000-000081990000}"/>
    <cellStyle name="Percentuale 33 3 2" xfId="1293" xr:uid="{00000000-0005-0000-0000-000082990000}"/>
    <cellStyle name="Percentuale 33 3 3" xfId="20384" xr:uid="{00000000-0005-0000-0000-000083990000}"/>
    <cellStyle name="Percentuale 33 3 3 2" xfId="21352" xr:uid="{00000000-0005-0000-0000-000084990000}"/>
    <cellStyle name="Percentuale 33 3 4" xfId="21351" xr:uid="{00000000-0005-0000-0000-000085990000}"/>
    <cellStyle name="Percentuale 33 3 5" xfId="20383" xr:uid="{00000000-0005-0000-0000-000086990000}"/>
    <cellStyle name="Percentuale 33 4" xfId="1294" xr:uid="{00000000-0005-0000-0000-000087990000}"/>
    <cellStyle name="Percentuale 33 4 2" xfId="2254" xr:uid="{00000000-0005-0000-0000-000088990000}"/>
    <cellStyle name="Percentuale 33 4 2 2" xfId="21354" xr:uid="{00000000-0005-0000-0000-000089990000}"/>
    <cellStyle name="Percentuale 33 4 3" xfId="21353" xr:uid="{00000000-0005-0000-0000-00008A990000}"/>
    <cellStyle name="Percentuale 33 4 4" xfId="20385" xr:uid="{00000000-0005-0000-0000-00008B990000}"/>
    <cellStyle name="Percentuale 33 4 5" xfId="12519" xr:uid="{00000000-0005-0000-0000-00008C990000}"/>
    <cellStyle name="Percentuale 33 4 6" xfId="2797" xr:uid="{00000000-0005-0000-0000-00008D990000}"/>
    <cellStyle name="Percentuale 33 5" xfId="1295" xr:uid="{00000000-0005-0000-0000-00008E990000}"/>
    <cellStyle name="Percentuale 33 5 2" xfId="12520" xr:uid="{00000000-0005-0000-0000-00008F990000}"/>
    <cellStyle name="Percentuale 33 6" xfId="2255" xr:uid="{00000000-0005-0000-0000-000090990000}"/>
    <cellStyle name="Percentuale 33 6 2" xfId="22185" xr:uid="{00000000-0005-0000-0000-000091990000}"/>
    <cellStyle name="Percentuale 34" xfId="1296" xr:uid="{00000000-0005-0000-0000-000092990000}"/>
    <cellStyle name="Percentuale 34 2" xfId="1297" xr:uid="{00000000-0005-0000-0000-000093990000}"/>
    <cellStyle name="Percentuale 34 2 2" xfId="2256" xr:uid="{00000000-0005-0000-0000-000094990000}"/>
    <cellStyle name="Percentuale 34 3" xfId="1298" xr:uid="{00000000-0005-0000-0000-000095990000}"/>
    <cellStyle name="Percentuale 34 3 2" xfId="1299" xr:uid="{00000000-0005-0000-0000-000096990000}"/>
    <cellStyle name="Percentuale 34 3 3" xfId="20387" xr:uid="{00000000-0005-0000-0000-000097990000}"/>
    <cellStyle name="Percentuale 34 3 3 2" xfId="21356" xr:uid="{00000000-0005-0000-0000-000098990000}"/>
    <cellStyle name="Percentuale 34 3 4" xfId="21355" xr:uid="{00000000-0005-0000-0000-000099990000}"/>
    <cellStyle name="Percentuale 34 3 5" xfId="20386" xr:uid="{00000000-0005-0000-0000-00009A990000}"/>
    <cellStyle name="Percentuale 34 4" xfId="1300" xr:uid="{00000000-0005-0000-0000-00009B990000}"/>
    <cellStyle name="Percentuale 34 4 2" xfId="2257" xr:uid="{00000000-0005-0000-0000-00009C990000}"/>
    <cellStyle name="Percentuale 34 4 2 2" xfId="21358" xr:uid="{00000000-0005-0000-0000-00009D990000}"/>
    <cellStyle name="Percentuale 34 4 3" xfId="21357" xr:uid="{00000000-0005-0000-0000-00009E990000}"/>
    <cellStyle name="Percentuale 34 4 4" xfId="20388" xr:uid="{00000000-0005-0000-0000-00009F990000}"/>
    <cellStyle name="Percentuale 34 4 5" xfId="12521" xr:uid="{00000000-0005-0000-0000-0000A0990000}"/>
    <cellStyle name="Percentuale 34 4 6" xfId="2798" xr:uid="{00000000-0005-0000-0000-0000A1990000}"/>
    <cellStyle name="Percentuale 34 5" xfId="1301" xr:uid="{00000000-0005-0000-0000-0000A2990000}"/>
    <cellStyle name="Percentuale 34 5 2" xfId="12522" xr:uid="{00000000-0005-0000-0000-0000A3990000}"/>
    <cellStyle name="Percentuale 34 6" xfId="2258" xr:uid="{00000000-0005-0000-0000-0000A4990000}"/>
    <cellStyle name="Percentuale 34 6 2" xfId="22186" xr:uid="{00000000-0005-0000-0000-0000A5990000}"/>
    <cellStyle name="Percentuale 35" xfId="1302" xr:uid="{00000000-0005-0000-0000-0000A6990000}"/>
    <cellStyle name="Percentuale 35 2" xfId="1303" xr:uid="{00000000-0005-0000-0000-0000A7990000}"/>
    <cellStyle name="Percentuale 35 2 2" xfId="2259" xr:uid="{00000000-0005-0000-0000-0000A8990000}"/>
    <cellStyle name="Percentuale 35 3" xfId="1304" xr:uid="{00000000-0005-0000-0000-0000A9990000}"/>
    <cellStyle name="Percentuale 35 3 2" xfId="1305" xr:uid="{00000000-0005-0000-0000-0000AA990000}"/>
    <cellStyle name="Percentuale 35 3 3" xfId="20390" xr:uid="{00000000-0005-0000-0000-0000AB990000}"/>
    <cellStyle name="Percentuale 35 3 3 2" xfId="21360" xr:uid="{00000000-0005-0000-0000-0000AC990000}"/>
    <cellStyle name="Percentuale 35 3 4" xfId="21359" xr:uid="{00000000-0005-0000-0000-0000AD990000}"/>
    <cellStyle name="Percentuale 35 3 5" xfId="20389" xr:uid="{00000000-0005-0000-0000-0000AE990000}"/>
    <cellStyle name="Percentuale 35 4" xfId="1306" xr:uid="{00000000-0005-0000-0000-0000AF990000}"/>
    <cellStyle name="Percentuale 35 4 2" xfId="2260" xr:uid="{00000000-0005-0000-0000-0000B0990000}"/>
    <cellStyle name="Percentuale 35 4 2 2" xfId="21362" xr:uid="{00000000-0005-0000-0000-0000B1990000}"/>
    <cellStyle name="Percentuale 35 4 3" xfId="21361" xr:uid="{00000000-0005-0000-0000-0000B2990000}"/>
    <cellStyle name="Percentuale 35 4 4" xfId="20391" xr:uid="{00000000-0005-0000-0000-0000B3990000}"/>
    <cellStyle name="Percentuale 35 4 5" xfId="12523" xr:uid="{00000000-0005-0000-0000-0000B4990000}"/>
    <cellStyle name="Percentuale 35 4 6" xfId="2799" xr:uid="{00000000-0005-0000-0000-0000B5990000}"/>
    <cellStyle name="Percentuale 35 5" xfId="1307" xr:uid="{00000000-0005-0000-0000-0000B6990000}"/>
    <cellStyle name="Percentuale 35 5 2" xfId="12524" xr:uid="{00000000-0005-0000-0000-0000B7990000}"/>
    <cellStyle name="Percentuale 35 6" xfId="2261" xr:uid="{00000000-0005-0000-0000-0000B8990000}"/>
    <cellStyle name="Percentuale 35 6 2" xfId="22187" xr:uid="{00000000-0005-0000-0000-0000B9990000}"/>
    <cellStyle name="Percentuale 36" xfId="1308" xr:uid="{00000000-0005-0000-0000-0000BA990000}"/>
    <cellStyle name="Percentuale 36 2" xfId="1309" xr:uid="{00000000-0005-0000-0000-0000BB990000}"/>
    <cellStyle name="Percentuale 36 2 2" xfId="2262" xr:uid="{00000000-0005-0000-0000-0000BC990000}"/>
    <cellStyle name="Percentuale 36 3" xfId="1310" xr:uid="{00000000-0005-0000-0000-0000BD990000}"/>
    <cellStyle name="Percentuale 36 3 2" xfId="1311" xr:uid="{00000000-0005-0000-0000-0000BE990000}"/>
    <cellStyle name="Percentuale 36 3 3" xfId="20393" xr:uid="{00000000-0005-0000-0000-0000BF990000}"/>
    <cellStyle name="Percentuale 36 3 3 2" xfId="21364" xr:uid="{00000000-0005-0000-0000-0000C0990000}"/>
    <cellStyle name="Percentuale 36 3 4" xfId="21363" xr:uid="{00000000-0005-0000-0000-0000C1990000}"/>
    <cellStyle name="Percentuale 36 3 5" xfId="20392" xr:uid="{00000000-0005-0000-0000-0000C2990000}"/>
    <cellStyle name="Percentuale 36 4" xfId="1312" xr:uid="{00000000-0005-0000-0000-0000C3990000}"/>
    <cellStyle name="Percentuale 36 4 2" xfId="2263" xr:uid="{00000000-0005-0000-0000-0000C4990000}"/>
    <cellStyle name="Percentuale 36 4 2 2" xfId="21366" xr:uid="{00000000-0005-0000-0000-0000C5990000}"/>
    <cellStyle name="Percentuale 36 4 3" xfId="21365" xr:uid="{00000000-0005-0000-0000-0000C6990000}"/>
    <cellStyle name="Percentuale 36 4 4" xfId="20394" xr:uid="{00000000-0005-0000-0000-0000C7990000}"/>
    <cellStyle name="Percentuale 36 4 5" xfId="12525" xr:uid="{00000000-0005-0000-0000-0000C8990000}"/>
    <cellStyle name="Percentuale 36 4 6" xfId="2800" xr:uid="{00000000-0005-0000-0000-0000C9990000}"/>
    <cellStyle name="Percentuale 36 5" xfId="1313" xr:uid="{00000000-0005-0000-0000-0000CA990000}"/>
    <cellStyle name="Percentuale 36 5 2" xfId="12526" xr:uid="{00000000-0005-0000-0000-0000CB990000}"/>
    <cellStyle name="Percentuale 36 6" xfId="2264" xr:uid="{00000000-0005-0000-0000-0000CC990000}"/>
    <cellStyle name="Percentuale 36 6 2" xfId="22188" xr:uid="{00000000-0005-0000-0000-0000CD990000}"/>
    <cellStyle name="Percentuale 37" xfId="1314" xr:uid="{00000000-0005-0000-0000-0000CE990000}"/>
    <cellStyle name="Percentuale 37 2" xfId="1315" xr:uid="{00000000-0005-0000-0000-0000CF990000}"/>
    <cellStyle name="Percentuale 37 2 2" xfId="2265" xr:uid="{00000000-0005-0000-0000-0000D0990000}"/>
    <cellStyle name="Percentuale 37 3" xfId="1316" xr:uid="{00000000-0005-0000-0000-0000D1990000}"/>
    <cellStyle name="Percentuale 37 3 2" xfId="1317" xr:uid="{00000000-0005-0000-0000-0000D2990000}"/>
    <cellStyle name="Percentuale 37 3 3" xfId="20396" xr:uid="{00000000-0005-0000-0000-0000D3990000}"/>
    <cellStyle name="Percentuale 37 3 3 2" xfId="21368" xr:uid="{00000000-0005-0000-0000-0000D4990000}"/>
    <cellStyle name="Percentuale 37 3 4" xfId="21367" xr:uid="{00000000-0005-0000-0000-0000D5990000}"/>
    <cellStyle name="Percentuale 37 3 5" xfId="20395" xr:uid="{00000000-0005-0000-0000-0000D6990000}"/>
    <cellStyle name="Percentuale 37 4" xfId="1318" xr:uid="{00000000-0005-0000-0000-0000D7990000}"/>
    <cellStyle name="Percentuale 37 4 2" xfId="2266" xr:uid="{00000000-0005-0000-0000-0000D8990000}"/>
    <cellStyle name="Percentuale 37 4 2 2" xfId="21370" xr:uid="{00000000-0005-0000-0000-0000D9990000}"/>
    <cellStyle name="Percentuale 37 4 3" xfId="21369" xr:uid="{00000000-0005-0000-0000-0000DA990000}"/>
    <cellStyle name="Percentuale 37 4 4" xfId="20397" xr:uid="{00000000-0005-0000-0000-0000DB990000}"/>
    <cellStyle name="Percentuale 37 4 5" xfId="12527" xr:uid="{00000000-0005-0000-0000-0000DC990000}"/>
    <cellStyle name="Percentuale 37 4 6" xfId="2801" xr:uid="{00000000-0005-0000-0000-0000DD990000}"/>
    <cellStyle name="Percentuale 37 5" xfId="1319" xr:uid="{00000000-0005-0000-0000-0000DE990000}"/>
    <cellStyle name="Percentuale 37 5 2" xfId="12528" xr:uid="{00000000-0005-0000-0000-0000DF990000}"/>
    <cellStyle name="Percentuale 37 6" xfId="2267" xr:uid="{00000000-0005-0000-0000-0000E0990000}"/>
    <cellStyle name="Percentuale 37 6 2" xfId="22189" xr:uid="{00000000-0005-0000-0000-0000E1990000}"/>
    <cellStyle name="Percentuale 38" xfId="1320" xr:uid="{00000000-0005-0000-0000-0000E2990000}"/>
    <cellStyle name="Percentuale 38 2" xfId="1321" xr:uid="{00000000-0005-0000-0000-0000E3990000}"/>
    <cellStyle name="Percentuale 38 2 2" xfId="2268" xr:uid="{00000000-0005-0000-0000-0000E4990000}"/>
    <cellStyle name="Percentuale 38 3" xfId="1322" xr:uid="{00000000-0005-0000-0000-0000E5990000}"/>
    <cellStyle name="Percentuale 38 3 2" xfId="1323" xr:uid="{00000000-0005-0000-0000-0000E6990000}"/>
    <cellStyle name="Percentuale 38 3 3" xfId="20399" xr:uid="{00000000-0005-0000-0000-0000E7990000}"/>
    <cellStyle name="Percentuale 38 3 3 2" xfId="21372" xr:uid="{00000000-0005-0000-0000-0000E8990000}"/>
    <cellStyle name="Percentuale 38 3 4" xfId="21371" xr:uid="{00000000-0005-0000-0000-0000E9990000}"/>
    <cellStyle name="Percentuale 38 3 5" xfId="20398" xr:uid="{00000000-0005-0000-0000-0000EA990000}"/>
    <cellStyle name="Percentuale 38 4" xfId="1324" xr:uid="{00000000-0005-0000-0000-0000EB990000}"/>
    <cellStyle name="Percentuale 38 4 2" xfId="2269" xr:uid="{00000000-0005-0000-0000-0000EC990000}"/>
    <cellStyle name="Percentuale 38 4 2 2" xfId="21374" xr:uid="{00000000-0005-0000-0000-0000ED990000}"/>
    <cellStyle name="Percentuale 38 4 3" xfId="21373" xr:uid="{00000000-0005-0000-0000-0000EE990000}"/>
    <cellStyle name="Percentuale 38 4 4" xfId="20400" xr:uid="{00000000-0005-0000-0000-0000EF990000}"/>
    <cellStyle name="Percentuale 38 4 5" xfId="12529" xr:uid="{00000000-0005-0000-0000-0000F0990000}"/>
    <cellStyle name="Percentuale 38 4 6" xfId="2802" xr:uid="{00000000-0005-0000-0000-0000F1990000}"/>
    <cellStyle name="Percentuale 38 5" xfId="1325" xr:uid="{00000000-0005-0000-0000-0000F2990000}"/>
    <cellStyle name="Percentuale 38 5 2" xfId="12530" xr:uid="{00000000-0005-0000-0000-0000F3990000}"/>
    <cellStyle name="Percentuale 38 6" xfId="2270" xr:uid="{00000000-0005-0000-0000-0000F4990000}"/>
    <cellStyle name="Percentuale 38 6 2" xfId="22190" xr:uid="{00000000-0005-0000-0000-0000F5990000}"/>
    <cellStyle name="Percentuale 39" xfId="1326" xr:uid="{00000000-0005-0000-0000-0000F6990000}"/>
    <cellStyle name="Percentuale 39 2" xfId="1327" xr:uid="{00000000-0005-0000-0000-0000F7990000}"/>
    <cellStyle name="Percentuale 39 2 2" xfId="2271" xr:uid="{00000000-0005-0000-0000-0000F8990000}"/>
    <cellStyle name="Percentuale 39 3" xfId="1328" xr:uid="{00000000-0005-0000-0000-0000F9990000}"/>
    <cellStyle name="Percentuale 39 3 2" xfId="1329" xr:uid="{00000000-0005-0000-0000-0000FA990000}"/>
    <cellStyle name="Percentuale 39 3 3" xfId="20402" xr:uid="{00000000-0005-0000-0000-0000FB990000}"/>
    <cellStyle name="Percentuale 39 3 3 2" xfId="21376" xr:uid="{00000000-0005-0000-0000-0000FC990000}"/>
    <cellStyle name="Percentuale 39 3 4" xfId="21375" xr:uid="{00000000-0005-0000-0000-0000FD990000}"/>
    <cellStyle name="Percentuale 39 3 5" xfId="20401" xr:uid="{00000000-0005-0000-0000-0000FE990000}"/>
    <cellStyle name="Percentuale 39 4" xfId="1330" xr:uid="{00000000-0005-0000-0000-0000FF990000}"/>
    <cellStyle name="Percentuale 39 4 2" xfId="2272" xr:uid="{00000000-0005-0000-0000-0000009A0000}"/>
    <cellStyle name="Percentuale 39 4 2 2" xfId="21378" xr:uid="{00000000-0005-0000-0000-0000019A0000}"/>
    <cellStyle name="Percentuale 39 4 3" xfId="21377" xr:uid="{00000000-0005-0000-0000-0000029A0000}"/>
    <cellStyle name="Percentuale 39 4 4" xfId="20403" xr:uid="{00000000-0005-0000-0000-0000039A0000}"/>
    <cellStyle name="Percentuale 39 4 5" xfId="12531" xr:uid="{00000000-0005-0000-0000-0000049A0000}"/>
    <cellStyle name="Percentuale 39 4 6" xfId="2803" xr:uid="{00000000-0005-0000-0000-0000059A0000}"/>
    <cellStyle name="Percentuale 39 5" xfId="1331" xr:uid="{00000000-0005-0000-0000-0000069A0000}"/>
    <cellStyle name="Percentuale 39 5 2" xfId="12532" xr:uid="{00000000-0005-0000-0000-0000079A0000}"/>
    <cellStyle name="Percentuale 39 6" xfId="2273" xr:uid="{00000000-0005-0000-0000-0000089A0000}"/>
    <cellStyle name="Percentuale 39 6 2" xfId="22191" xr:uid="{00000000-0005-0000-0000-0000099A0000}"/>
    <cellStyle name="Percentuale 4" xfId="1332" xr:uid="{00000000-0005-0000-0000-00000A9A0000}"/>
    <cellStyle name="Percentuale 4 2" xfId="1333" xr:uid="{00000000-0005-0000-0000-00000B9A0000}"/>
    <cellStyle name="Percentuale 4 2 2" xfId="2274" xr:uid="{00000000-0005-0000-0000-00000C9A0000}"/>
    <cellStyle name="Percentuale 4 3" xfId="1334" xr:uid="{00000000-0005-0000-0000-00000D9A0000}"/>
    <cellStyle name="Percentuale 4 3 2" xfId="1335" xr:uid="{00000000-0005-0000-0000-00000E9A0000}"/>
    <cellStyle name="Percentuale 4 3 3" xfId="20405" xr:uid="{00000000-0005-0000-0000-00000F9A0000}"/>
    <cellStyle name="Percentuale 4 3 3 2" xfId="21380" xr:uid="{00000000-0005-0000-0000-0000109A0000}"/>
    <cellStyle name="Percentuale 4 3 4" xfId="21379" xr:uid="{00000000-0005-0000-0000-0000119A0000}"/>
    <cellStyle name="Percentuale 4 3 5" xfId="20404" xr:uid="{00000000-0005-0000-0000-0000129A0000}"/>
    <cellStyle name="Percentuale 4 4" xfId="1336" xr:uid="{00000000-0005-0000-0000-0000139A0000}"/>
    <cellStyle name="Percentuale 4 4 2" xfId="2275" xr:uid="{00000000-0005-0000-0000-0000149A0000}"/>
    <cellStyle name="Percentuale 4 4 2 2" xfId="21382" xr:uid="{00000000-0005-0000-0000-0000159A0000}"/>
    <cellStyle name="Percentuale 4 4 3" xfId="21381" xr:uid="{00000000-0005-0000-0000-0000169A0000}"/>
    <cellStyle name="Percentuale 4 4 4" xfId="20406" xr:uid="{00000000-0005-0000-0000-0000179A0000}"/>
    <cellStyle name="Percentuale 4 4 5" xfId="12533" xr:uid="{00000000-0005-0000-0000-0000189A0000}"/>
    <cellStyle name="Percentuale 4 4 6" xfId="2804" xr:uid="{00000000-0005-0000-0000-0000199A0000}"/>
    <cellStyle name="Percentuale 4 5" xfId="1337" xr:uid="{00000000-0005-0000-0000-00001A9A0000}"/>
    <cellStyle name="Percentuale 4 5 2" xfId="12534" xr:uid="{00000000-0005-0000-0000-00001B9A0000}"/>
    <cellStyle name="Percentuale 4 6" xfId="2276" xr:uid="{00000000-0005-0000-0000-00001C9A0000}"/>
    <cellStyle name="Percentuale 4 6 2" xfId="22192" xr:uid="{00000000-0005-0000-0000-00001D9A0000}"/>
    <cellStyle name="Percentuale 40" xfId="1338" xr:uid="{00000000-0005-0000-0000-00001E9A0000}"/>
    <cellStyle name="Percentuale 40 2" xfId="1339" xr:uid="{00000000-0005-0000-0000-00001F9A0000}"/>
    <cellStyle name="Percentuale 40 2 2" xfId="2277" xr:uid="{00000000-0005-0000-0000-0000209A0000}"/>
    <cellStyle name="Percentuale 40 3" xfId="1340" xr:uid="{00000000-0005-0000-0000-0000219A0000}"/>
    <cellStyle name="Percentuale 40 3 2" xfId="1341" xr:uid="{00000000-0005-0000-0000-0000229A0000}"/>
    <cellStyle name="Percentuale 40 3 3" xfId="20408" xr:uid="{00000000-0005-0000-0000-0000239A0000}"/>
    <cellStyle name="Percentuale 40 3 3 2" xfId="21384" xr:uid="{00000000-0005-0000-0000-0000249A0000}"/>
    <cellStyle name="Percentuale 40 3 4" xfId="21383" xr:uid="{00000000-0005-0000-0000-0000259A0000}"/>
    <cellStyle name="Percentuale 40 3 5" xfId="20407" xr:uid="{00000000-0005-0000-0000-0000269A0000}"/>
    <cellStyle name="Percentuale 40 4" xfId="1342" xr:uid="{00000000-0005-0000-0000-0000279A0000}"/>
    <cellStyle name="Percentuale 40 4 2" xfId="2278" xr:uid="{00000000-0005-0000-0000-0000289A0000}"/>
    <cellStyle name="Percentuale 40 4 2 2" xfId="21386" xr:uid="{00000000-0005-0000-0000-0000299A0000}"/>
    <cellStyle name="Percentuale 40 4 3" xfId="21385" xr:uid="{00000000-0005-0000-0000-00002A9A0000}"/>
    <cellStyle name="Percentuale 40 4 4" xfId="20409" xr:uid="{00000000-0005-0000-0000-00002B9A0000}"/>
    <cellStyle name="Percentuale 40 4 5" xfId="12535" xr:uid="{00000000-0005-0000-0000-00002C9A0000}"/>
    <cellStyle name="Percentuale 40 4 6" xfId="2805" xr:uid="{00000000-0005-0000-0000-00002D9A0000}"/>
    <cellStyle name="Percentuale 40 5" xfId="1343" xr:uid="{00000000-0005-0000-0000-00002E9A0000}"/>
    <cellStyle name="Percentuale 40 5 2" xfId="12536" xr:uid="{00000000-0005-0000-0000-00002F9A0000}"/>
    <cellStyle name="Percentuale 40 6" xfId="2279" xr:uid="{00000000-0005-0000-0000-0000309A0000}"/>
    <cellStyle name="Percentuale 40 6 2" xfId="22193" xr:uid="{00000000-0005-0000-0000-0000319A0000}"/>
    <cellStyle name="Percentuale 41" xfId="1344" xr:uid="{00000000-0005-0000-0000-0000329A0000}"/>
    <cellStyle name="Percentuale 41 2" xfId="1345" xr:uid="{00000000-0005-0000-0000-0000339A0000}"/>
    <cellStyle name="Percentuale 41 2 2" xfId="2280" xr:uid="{00000000-0005-0000-0000-0000349A0000}"/>
    <cellStyle name="Percentuale 41 3" xfId="1346" xr:uid="{00000000-0005-0000-0000-0000359A0000}"/>
    <cellStyle name="Percentuale 41 3 2" xfId="1347" xr:uid="{00000000-0005-0000-0000-0000369A0000}"/>
    <cellStyle name="Percentuale 41 3 3" xfId="20411" xr:uid="{00000000-0005-0000-0000-0000379A0000}"/>
    <cellStyle name="Percentuale 41 3 3 2" xfId="21388" xr:uid="{00000000-0005-0000-0000-0000389A0000}"/>
    <cellStyle name="Percentuale 41 3 4" xfId="21387" xr:uid="{00000000-0005-0000-0000-0000399A0000}"/>
    <cellStyle name="Percentuale 41 3 5" xfId="20410" xr:uid="{00000000-0005-0000-0000-00003A9A0000}"/>
    <cellStyle name="Percentuale 41 4" xfId="1348" xr:uid="{00000000-0005-0000-0000-00003B9A0000}"/>
    <cellStyle name="Percentuale 41 4 2" xfId="2281" xr:uid="{00000000-0005-0000-0000-00003C9A0000}"/>
    <cellStyle name="Percentuale 41 4 2 2" xfId="21390" xr:uid="{00000000-0005-0000-0000-00003D9A0000}"/>
    <cellStyle name="Percentuale 41 4 3" xfId="21389" xr:uid="{00000000-0005-0000-0000-00003E9A0000}"/>
    <cellStyle name="Percentuale 41 4 4" xfId="20412" xr:uid="{00000000-0005-0000-0000-00003F9A0000}"/>
    <cellStyle name="Percentuale 41 4 5" xfId="12537" xr:uid="{00000000-0005-0000-0000-0000409A0000}"/>
    <cellStyle name="Percentuale 41 4 6" xfId="2806" xr:uid="{00000000-0005-0000-0000-0000419A0000}"/>
    <cellStyle name="Percentuale 41 5" xfId="1349" xr:uid="{00000000-0005-0000-0000-0000429A0000}"/>
    <cellStyle name="Percentuale 41 5 2" xfId="12538" xr:uid="{00000000-0005-0000-0000-0000439A0000}"/>
    <cellStyle name="Percentuale 41 6" xfId="2282" xr:uid="{00000000-0005-0000-0000-0000449A0000}"/>
    <cellStyle name="Percentuale 41 6 2" xfId="22194" xr:uid="{00000000-0005-0000-0000-0000459A0000}"/>
    <cellStyle name="Percentuale 42" xfId="1350" xr:uid="{00000000-0005-0000-0000-0000469A0000}"/>
    <cellStyle name="Percentuale 42 2" xfId="1351" xr:uid="{00000000-0005-0000-0000-0000479A0000}"/>
    <cellStyle name="Percentuale 42 2 2" xfId="2283" xr:uid="{00000000-0005-0000-0000-0000489A0000}"/>
    <cellStyle name="Percentuale 42 3" xfId="1352" xr:uid="{00000000-0005-0000-0000-0000499A0000}"/>
    <cellStyle name="Percentuale 42 3 2" xfId="1353" xr:uid="{00000000-0005-0000-0000-00004A9A0000}"/>
    <cellStyle name="Percentuale 42 3 3" xfId="20414" xr:uid="{00000000-0005-0000-0000-00004B9A0000}"/>
    <cellStyle name="Percentuale 42 3 3 2" xfId="21392" xr:uid="{00000000-0005-0000-0000-00004C9A0000}"/>
    <cellStyle name="Percentuale 42 3 4" xfId="21391" xr:uid="{00000000-0005-0000-0000-00004D9A0000}"/>
    <cellStyle name="Percentuale 42 3 5" xfId="20413" xr:uid="{00000000-0005-0000-0000-00004E9A0000}"/>
    <cellStyle name="Percentuale 42 4" xfId="1354" xr:uid="{00000000-0005-0000-0000-00004F9A0000}"/>
    <cellStyle name="Percentuale 42 4 2" xfId="2284" xr:uid="{00000000-0005-0000-0000-0000509A0000}"/>
    <cellStyle name="Percentuale 42 4 2 2" xfId="21394" xr:uid="{00000000-0005-0000-0000-0000519A0000}"/>
    <cellStyle name="Percentuale 42 4 3" xfId="21393" xr:uid="{00000000-0005-0000-0000-0000529A0000}"/>
    <cellStyle name="Percentuale 42 4 4" xfId="20415" xr:uid="{00000000-0005-0000-0000-0000539A0000}"/>
    <cellStyle name="Percentuale 42 4 5" xfId="12539" xr:uid="{00000000-0005-0000-0000-0000549A0000}"/>
    <cellStyle name="Percentuale 42 4 6" xfId="2807" xr:uid="{00000000-0005-0000-0000-0000559A0000}"/>
    <cellStyle name="Percentuale 42 5" xfId="1355" xr:uid="{00000000-0005-0000-0000-0000569A0000}"/>
    <cellStyle name="Percentuale 42 5 2" xfId="12540" xr:uid="{00000000-0005-0000-0000-0000579A0000}"/>
    <cellStyle name="Percentuale 42 6" xfId="2285" xr:uid="{00000000-0005-0000-0000-0000589A0000}"/>
    <cellStyle name="Percentuale 42 6 2" xfId="22195" xr:uid="{00000000-0005-0000-0000-0000599A0000}"/>
    <cellStyle name="Percentuale 43" xfId="1356" xr:uid="{00000000-0005-0000-0000-00005A9A0000}"/>
    <cellStyle name="Percentuale 43 2" xfId="1357" xr:uid="{00000000-0005-0000-0000-00005B9A0000}"/>
    <cellStyle name="Percentuale 43 2 2" xfId="2286" xr:uid="{00000000-0005-0000-0000-00005C9A0000}"/>
    <cellStyle name="Percentuale 43 3" xfId="1358" xr:uid="{00000000-0005-0000-0000-00005D9A0000}"/>
    <cellStyle name="Percentuale 43 3 2" xfId="1359" xr:uid="{00000000-0005-0000-0000-00005E9A0000}"/>
    <cellStyle name="Percentuale 43 3 3" xfId="20417" xr:uid="{00000000-0005-0000-0000-00005F9A0000}"/>
    <cellStyle name="Percentuale 43 3 3 2" xfId="21396" xr:uid="{00000000-0005-0000-0000-0000609A0000}"/>
    <cellStyle name="Percentuale 43 3 4" xfId="21395" xr:uid="{00000000-0005-0000-0000-0000619A0000}"/>
    <cellStyle name="Percentuale 43 3 5" xfId="20416" xr:uid="{00000000-0005-0000-0000-0000629A0000}"/>
    <cellStyle name="Percentuale 43 4" xfId="1360" xr:uid="{00000000-0005-0000-0000-0000639A0000}"/>
    <cellStyle name="Percentuale 43 4 2" xfId="2287" xr:uid="{00000000-0005-0000-0000-0000649A0000}"/>
    <cellStyle name="Percentuale 43 4 2 2" xfId="21398" xr:uid="{00000000-0005-0000-0000-0000659A0000}"/>
    <cellStyle name="Percentuale 43 4 3" xfId="21397" xr:uid="{00000000-0005-0000-0000-0000669A0000}"/>
    <cellStyle name="Percentuale 43 4 4" xfId="20418" xr:uid="{00000000-0005-0000-0000-0000679A0000}"/>
    <cellStyle name="Percentuale 43 4 5" xfId="12541" xr:uid="{00000000-0005-0000-0000-0000689A0000}"/>
    <cellStyle name="Percentuale 43 4 6" xfId="2808" xr:uid="{00000000-0005-0000-0000-0000699A0000}"/>
    <cellStyle name="Percentuale 43 5" xfId="1361" xr:uid="{00000000-0005-0000-0000-00006A9A0000}"/>
    <cellStyle name="Percentuale 43 5 2" xfId="12542" xr:uid="{00000000-0005-0000-0000-00006B9A0000}"/>
    <cellStyle name="Percentuale 43 6" xfId="2288" xr:uid="{00000000-0005-0000-0000-00006C9A0000}"/>
    <cellStyle name="Percentuale 43 6 2" xfId="22196" xr:uid="{00000000-0005-0000-0000-00006D9A0000}"/>
    <cellStyle name="Percentuale 44" xfId="1362" xr:uid="{00000000-0005-0000-0000-00006E9A0000}"/>
    <cellStyle name="Percentuale 44 2" xfId="1363" xr:uid="{00000000-0005-0000-0000-00006F9A0000}"/>
    <cellStyle name="Percentuale 44 2 2" xfId="2289" xr:uid="{00000000-0005-0000-0000-0000709A0000}"/>
    <cellStyle name="Percentuale 44 3" xfId="1364" xr:uid="{00000000-0005-0000-0000-0000719A0000}"/>
    <cellStyle name="Percentuale 44 3 2" xfId="1365" xr:uid="{00000000-0005-0000-0000-0000729A0000}"/>
    <cellStyle name="Percentuale 44 3 3" xfId="20420" xr:uid="{00000000-0005-0000-0000-0000739A0000}"/>
    <cellStyle name="Percentuale 44 3 3 2" xfId="21400" xr:uid="{00000000-0005-0000-0000-0000749A0000}"/>
    <cellStyle name="Percentuale 44 3 4" xfId="21399" xr:uid="{00000000-0005-0000-0000-0000759A0000}"/>
    <cellStyle name="Percentuale 44 3 5" xfId="20419" xr:uid="{00000000-0005-0000-0000-0000769A0000}"/>
    <cellStyle name="Percentuale 44 4" xfId="1366" xr:uid="{00000000-0005-0000-0000-0000779A0000}"/>
    <cellStyle name="Percentuale 44 4 2" xfId="2290" xr:uid="{00000000-0005-0000-0000-0000789A0000}"/>
    <cellStyle name="Percentuale 44 4 2 2" xfId="21402" xr:uid="{00000000-0005-0000-0000-0000799A0000}"/>
    <cellStyle name="Percentuale 44 4 3" xfId="21401" xr:uid="{00000000-0005-0000-0000-00007A9A0000}"/>
    <cellStyle name="Percentuale 44 4 4" xfId="20421" xr:uid="{00000000-0005-0000-0000-00007B9A0000}"/>
    <cellStyle name="Percentuale 44 4 5" xfId="12543" xr:uid="{00000000-0005-0000-0000-00007C9A0000}"/>
    <cellStyle name="Percentuale 44 4 6" xfId="2809" xr:uid="{00000000-0005-0000-0000-00007D9A0000}"/>
    <cellStyle name="Percentuale 44 5" xfId="1367" xr:uid="{00000000-0005-0000-0000-00007E9A0000}"/>
    <cellStyle name="Percentuale 44 5 2" xfId="12544" xr:uid="{00000000-0005-0000-0000-00007F9A0000}"/>
    <cellStyle name="Percentuale 44 6" xfId="2291" xr:uid="{00000000-0005-0000-0000-0000809A0000}"/>
    <cellStyle name="Percentuale 44 6 2" xfId="22197" xr:uid="{00000000-0005-0000-0000-0000819A0000}"/>
    <cellStyle name="Percentuale 45" xfId="1368" xr:uid="{00000000-0005-0000-0000-0000829A0000}"/>
    <cellStyle name="Percentuale 45 2" xfId="1369" xr:uid="{00000000-0005-0000-0000-0000839A0000}"/>
    <cellStyle name="Percentuale 45 2 2" xfId="2292" xr:uid="{00000000-0005-0000-0000-0000849A0000}"/>
    <cellStyle name="Percentuale 45 3" xfId="1370" xr:uid="{00000000-0005-0000-0000-0000859A0000}"/>
    <cellStyle name="Percentuale 45 3 2" xfId="1371" xr:uid="{00000000-0005-0000-0000-0000869A0000}"/>
    <cellStyle name="Percentuale 45 3 3" xfId="20423" xr:uid="{00000000-0005-0000-0000-0000879A0000}"/>
    <cellStyle name="Percentuale 45 3 3 2" xfId="21404" xr:uid="{00000000-0005-0000-0000-0000889A0000}"/>
    <cellStyle name="Percentuale 45 3 4" xfId="21403" xr:uid="{00000000-0005-0000-0000-0000899A0000}"/>
    <cellStyle name="Percentuale 45 3 5" xfId="20422" xr:uid="{00000000-0005-0000-0000-00008A9A0000}"/>
    <cellStyle name="Percentuale 45 4" xfId="1372" xr:uid="{00000000-0005-0000-0000-00008B9A0000}"/>
    <cellStyle name="Percentuale 45 4 2" xfId="2293" xr:uid="{00000000-0005-0000-0000-00008C9A0000}"/>
    <cellStyle name="Percentuale 45 4 2 2" xfId="21406" xr:uid="{00000000-0005-0000-0000-00008D9A0000}"/>
    <cellStyle name="Percentuale 45 4 3" xfId="21405" xr:uid="{00000000-0005-0000-0000-00008E9A0000}"/>
    <cellStyle name="Percentuale 45 4 4" xfId="20424" xr:uid="{00000000-0005-0000-0000-00008F9A0000}"/>
    <cellStyle name="Percentuale 45 4 5" xfId="12545" xr:uid="{00000000-0005-0000-0000-0000909A0000}"/>
    <cellStyle name="Percentuale 45 4 6" xfId="2810" xr:uid="{00000000-0005-0000-0000-0000919A0000}"/>
    <cellStyle name="Percentuale 45 5" xfId="1373" xr:uid="{00000000-0005-0000-0000-0000929A0000}"/>
    <cellStyle name="Percentuale 45 5 2" xfId="12546" xr:uid="{00000000-0005-0000-0000-0000939A0000}"/>
    <cellStyle name="Percentuale 45 6" xfId="2294" xr:uid="{00000000-0005-0000-0000-0000949A0000}"/>
    <cellStyle name="Percentuale 45 6 2" xfId="22198" xr:uid="{00000000-0005-0000-0000-0000959A0000}"/>
    <cellStyle name="Percentuale 46" xfId="1374" xr:uid="{00000000-0005-0000-0000-0000969A0000}"/>
    <cellStyle name="Percentuale 46 2" xfId="1375" xr:uid="{00000000-0005-0000-0000-0000979A0000}"/>
    <cellStyle name="Percentuale 46 2 2" xfId="2295" xr:uid="{00000000-0005-0000-0000-0000989A0000}"/>
    <cellStyle name="Percentuale 46 3" xfId="1376" xr:uid="{00000000-0005-0000-0000-0000999A0000}"/>
    <cellStyle name="Percentuale 46 3 2" xfId="1377" xr:uid="{00000000-0005-0000-0000-00009A9A0000}"/>
    <cellStyle name="Percentuale 46 3 3" xfId="20426" xr:uid="{00000000-0005-0000-0000-00009B9A0000}"/>
    <cellStyle name="Percentuale 46 3 3 2" xfId="21408" xr:uid="{00000000-0005-0000-0000-00009C9A0000}"/>
    <cellStyle name="Percentuale 46 3 4" xfId="21407" xr:uid="{00000000-0005-0000-0000-00009D9A0000}"/>
    <cellStyle name="Percentuale 46 3 5" xfId="20425" xr:uid="{00000000-0005-0000-0000-00009E9A0000}"/>
    <cellStyle name="Percentuale 46 4" xfId="1378" xr:uid="{00000000-0005-0000-0000-00009F9A0000}"/>
    <cellStyle name="Percentuale 46 4 2" xfId="2296" xr:uid="{00000000-0005-0000-0000-0000A09A0000}"/>
    <cellStyle name="Percentuale 46 4 2 2" xfId="21410" xr:uid="{00000000-0005-0000-0000-0000A19A0000}"/>
    <cellStyle name="Percentuale 46 4 3" xfId="21409" xr:uid="{00000000-0005-0000-0000-0000A29A0000}"/>
    <cellStyle name="Percentuale 46 4 4" xfId="20427" xr:uid="{00000000-0005-0000-0000-0000A39A0000}"/>
    <cellStyle name="Percentuale 46 4 5" xfId="12547" xr:uid="{00000000-0005-0000-0000-0000A49A0000}"/>
    <cellStyle name="Percentuale 46 4 6" xfId="2811" xr:uid="{00000000-0005-0000-0000-0000A59A0000}"/>
    <cellStyle name="Percentuale 46 5" xfId="1379" xr:uid="{00000000-0005-0000-0000-0000A69A0000}"/>
    <cellStyle name="Percentuale 46 5 2" xfId="12548" xr:uid="{00000000-0005-0000-0000-0000A79A0000}"/>
    <cellStyle name="Percentuale 46 6" xfId="2297" xr:uid="{00000000-0005-0000-0000-0000A89A0000}"/>
    <cellStyle name="Percentuale 46 6 2" xfId="22199" xr:uid="{00000000-0005-0000-0000-0000A99A0000}"/>
    <cellStyle name="Percentuale 47" xfId="1380" xr:uid="{00000000-0005-0000-0000-0000AA9A0000}"/>
    <cellStyle name="Percentuale 47 2" xfId="1381" xr:uid="{00000000-0005-0000-0000-0000AB9A0000}"/>
    <cellStyle name="Percentuale 47 2 2" xfId="2298" xr:uid="{00000000-0005-0000-0000-0000AC9A0000}"/>
    <cellStyle name="Percentuale 47 3" xfId="1382" xr:uid="{00000000-0005-0000-0000-0000AD9A0000}"/>
    <cellStyle name="Percentuale 47 3 2" xfId="1383" xr:uid="{00000000-0005-0000-0000-0000AE9A0000}"/>
    <cellStyle name="Percentuale 47 3 3" xfId="20429" xr:uid="{00000000-0005-0000-0000-0000AF9A0000}"/>
    <cellStyle name="Percentuale 47 3 3 2" xfId="21412" xr:uid="{00000000-0005-0000-0000-0000B09A0000}"/>
    <cellStyle name="Percentuale 47 3 4" xfId="21411" xr:uid="{00000000-0005-0000-0000-0000B19A0000}"/>
    <cellStyle name="Percentuale 47 3 5" xfId="20428" xr:uid="{00000000-0005-0000-0000-0000B29A0000}"/>
    <cellStyle name="Percentuale 47 4" xfId="1384" xr:uid="{00000000-0005-0000-0000-0000B39A0000}"/>
    <cellStyle name="Percentuale 47 4 2" xfId="2299" xr:uid="{00000000-0005-0000-0000-0000B49A0000}"/>
    <cellStyle name="Percentuale 47 4 2 2" xfId="21414" xr:uid="{00000000-0005-0000-0000-0000B59A0000}"/>
    <cellStyle name="Percentuale 47 4 3" xfId="21413" xr:uid="{00000000-0005-0000-0000-0000B69A0000}"/>
    <cellStyle name="Percentuale 47 4 4" xfId="20430" xr:uid="{00000000-0005-0000-0000-0000B79A0000}"/>
    <cellStyle name="Percentuale 47 4 5" xfId="12549" xr:uid="{00000000-0005-0000-0000-0000B89A0000}"/>
    <cellStyle name="Percentuale 47 4 6" xfId="2812" xr:uid="{00000000-0005-0000-0000-0000B99A0000}"/>
    <cellStyle name="Percentuale 47 5" xfId="1385" xr:uid="{00000000-0005-0000-0000-0000BA9A0000}"/>
    <cellStyle name="Percentuale 47 5 2" xfId="12550" xr:uid="{00000000-0005-0000-0000-0000BB9A0000}"/>
    <cellStyle name="Percentuale 47 6" xfId="2300" xr:uid="{00000000-0005-0000-0000-0000BC9A0000}"/>
    <cellStyle name="Percentuale 47 6 2" xfId="22200" xr:uid="{00000000-0005-0000-0000-0000BD9A0000}"/>
    <cellStyle name="Percentuale 48" xfId="1386" xr:uid="{00000000-0005-0000-0000-0000BE9A0000}"/>
    <cellStyle name="Percentuale 48 2" xfId="1387" xr:uid="{00000000-0005-0000-0000-0000BF9A0000}"/>
    <cellStyle name="Percentuale 48 2 2" xfId="2301" xr:uid="{00000000-0005-0000-0000-0000C09A0000}"/>
    <cellStyle name="Percentuale 48 3" xfId="1388" xr:uid="{00000000-0005-0000-0000-0000C19A0000}"/>
    <cellStyle name="Percentuale 48 3 2" xfId="1389" xr:uid="{00000000-0005-0000-0000-0000C29A0000}"/>
    <cellStyle name="Percentuale 48 3 3" xfId="20432" xr:uid="{00000000-0005-0000-0000-0000C39A0000}"/>
    <cellStyle name="Percentuale 48 3 3 2" xfId="21416" xr:uid="{00000000-0005-0000-0000-0000C49A0000}"/>
    <cellStyle name="Percentuale 48 3 4" xfId="21415" xr:uid="{00000000-0005-0000-0000-0000C59A0000}"/>
    <cellStyle name="Percentuale 48 3 5" xfId="20431" xr:uid="{00000000-0005-0000-0000-0000C69A0000}"/>
    <cellStyle name="Percentuale 48 4" xfId="1390" xr:uid="{00000000-0005-0000-0000-0000C79A0000}"/>
    <cellStyle name="Percentuale 48 4 2" xfId="2302" xr:uid="{00000000-0005-0000-0000-0000C89A0000}"/>
    <cellStyle name="Percentuale 48 4 2 2" xfId="21418" xr:uid="{00000000-0005-0000-0000-0000C99A0000}"/>
    <cellStyle name="Percentuale 48 4 3" xfId="21417" xr:uid="{00000000-0005-0000-0000-0000CA9A0000}"/>
    <cellStyle name="Percentuale 48 4 4" xfId="20433" xr:uid="{00000000-0005-0000-0000-0000CB9A0000}"/>
    <cellStyle name="Percentuale 48 4 5" xfId="12551" xr:uid="{00000000-0005-0000-0000-0000CC9A0000}"/>
    <cellStyle name="Percentuale 48 4 6" xfId="2813" xr:uid="{00000000-0005-0000-0000-0000CD9A0000}"/>
    <cellStyle name="Percentuale 48 5" xfId="1391" xr:uid="{00000000-0005-0000-0000-0000CE9A0000}"/>
    <cellStyle name="Percentuale 48 5 2" xfId="12552" xr:uid="{00000000-0005-0000-0000-0000CF9A0000}"/>
    <cellStyle name="Percentuale 48 6" xfId="2303" xr:uid="{00000000-0005-0000-0000-0000D09A0000}"/>
    <cellStyle name="Percentuale 48 6 2" xfId="22201" xr:uid="{00000000-0005-0000-0000-0000D19A0000}"/>
    <cellStyle name="Percentuale 49" xfId="1392" xr:uid="{00000000-0005-0000-0000-0000D29A0000}"/>
    <cellStyle name="Percentuale 49 2" xfId="1393" xr:uid="{00000000-0005-0000-0000-0000D39A0000}"/>
    <cellStyle name="Percentuale 49 2 2" xfId="2304" xr:uid="{00000000-0005-0000-0000-0000D49A0000}"/>
    <cellStyle name="Percentuale 49 3" xfId="1394" xr:uid="{00000000-0005-0000-0000-0000D59A0000}"/>
    <cellStyle name="Percentuale 49 3 2" xfId="1395" xr:uid="{00000000-0005-0000-0000-0000D69A0000}"/>
    <cellStyle name="Percentuale 49 3 3" xfId="20435" xr:uid="{00000000-0005-0000-0000-0000D79A0000}"/>
    <cellStyle name="Percentuale 49 3 3 2" xfId="21420" xr:uid="{00000000-0005-0000-0000-0000D89A0000}"/>
    <cellStyle name="Percentuale 49 3 4" xfId="21419" xr:uid="{00000000-0005-0000-0000-0000D99A0000}"/>
    <cellStyle name="Percentuale 49 3 5" xfId="20434" xr:uid="{00000000-0005-0000-0000-0000DA9A0000}"/>
    <cellStyle name="Percentuale 49 4" xfId="1396" xr:uid="{00000000-0005-0000-0000-0000DB9A0000}"/>
    <cellStyle name="Percentuale 49 4 2" xfId="2305" xr:uid="{00000000-0005-0000-0000-0000DC9A0000}"/>
    <cellStyle name="Percentuale 49 4 2 2" xfId="21422" xr:uid="{00000000-0005-0000-0000-0000DD9A0000}"/>
    <cellStyle name="Percentuale 49 4 3" xfId="21421" xr:uid="{00000000-0005-0000-0000-0000DE9A0000}"/>
    <cellStyle name="Percentuale 49 4 4" xfId="20436" xr:uid="{00000000-0005-0000-0000-0000DF9A0000}"/>
    <cellStyle name="Percentuale 49 4 5" xfId="12553" xr:uid="{00000000-0005-0000-0000-0000E09A0000}"/>
    <cellStyle name="Percentuale 49 4 6" xfId="2814" xr:uid="{00000000-0005-0000-0000-0000E19A0000}"/>
    <cellStyle name="Percentuale 49 5" xfId="1397" xr:uid="{00000000-0005-0000-0000-0000E29A0000}"/>
    <cellStyle name="Percentuale 49 5 2" xfId="12554" xr:uid="{00000000-0005-0000-0000-0000E39A0000}"/>
    <cellStyle name="Percentuale 49 6" xfId="2306" xr:uid="{00000000-0005-0000-0000-0000E49A0000}"/>
    <cellStyle name="Percentuale 49 6 2" xfId="22202" xr:uid="{00000000-0005-0000-0000-0000E59A0000}"/>
    <cellStyle name="Percentuale 5" xfId="1398" xr:uid="{00000000-0005-0000-0000-0000E69A0000}"/>
    <cellStyle name="Percentuale 5 2" xfId="1399" xr:uid="{00000000-0005-0000-0000-0000E79A0000}"/>
    <cellStyle name="Percentuale 5 2 2" xfId="2307" xr:uid="{00000000-0005-0000-0000-0000E89A0000}"/>
    <cellStyle name="Percentuale 5 3" xfId="1400" xr:uid="{00000000-0005-0000-0000-0000E99A0000}"/>
    <cellStyle name="Percentuale 5 3 2" xfId="1401" xr:uid="{00000000-0005-0000-0000-0000EA9A0000}"/>
    <cellStyle name="Percentuale 5 3 3" xfId="20438" xr:uid="{00000000-0005-0000-0000-0000EB9A0000}"/>
    <cellStyle name="Percentuale 5 3 3 2" xfId="21424" xr:uid="{00000000-0005-0000-0000-0000EC9A0000}"/>
    <cellStyle name="Percentuale 5 3 4" xfId="21423" xr:uid="{00000000-0005-0000-0000-0000ED9A0000}"/>
    <cellStyle name="Percentuale 5 3 5" xfId="20437" xr:uid="{00000000-0005-0000-0000-0000EE9A0000}"/>
    <cellStyle name="Percentuale 5 4" xfId="1402" xr:uid="{00000000-0005-0000-0000-0000EF9A0000}"/>
    <cellStyle name="Percentuale 5 4 2" xfId="2308" xr:uid="{00000000-0005-0000-0000-0000F09A0000}"/>
    <cellStyle name="Percentuale 5 4 2 2" xfId="21426" xr:uid="{00000000-0005-0000-0000-0000F19A0000}"/>
    <cellStyle name="Percentuale 5 4 3" xfId="21425" xr:uid="{00000000-0005-0000-0000-0000F29A0000}"/>
    <cellStyle name="Percentuale 5 4 4" xfId="20439" xr:uid="{00000000-0005-0000-0000-0000F39A0000}"/>
    <cellStyle name="Percentuale 5 4 5" xfId="12555" xr:uid="{00000000-0005-0000-0000-0000F49A0000}"/>
    <cellStyle name="Percentuale 5 4 6" xfId="2815" xr:uid="{00000000-0005-0000-0000-0000F59A0000}"/>
    <cellStyle name="Percentuale 5 5" xfId="1403" xr:uid="{00000000-0005-0000-0000-0000F69A0000}"/>
    <cellStyle name="Percentuale 5 5 2" xfId="12556" xr:uid="{00000000-0005-0000-0000-0000F79A0000}"/>
    <cellStyle name="Percentuale 5 6" xfId="2309" xr:uid="{00000000-0005-0000-0000-0000F89A0000}"/>
    <cellStyle name="Percentuale 5 6 2" xfId="22203" xr:uid="{00000000-0005-0000-0000-0000F99A0000}"/>
    <cellStyle name="Percentuale 50" xfId="1404" xr:uid="{00000000-0005-0000-0000-0000FA9A0000}"/>
    <cellStyle name="Percentuale 50 2" xfId="1405" xr:uid="{00000000-0005-0000-0000-0000FB9A0000}"/>
    <cellStyle name="Percentuale 50 2 2" xfId="2310" xr:uid="{00000000-0005-0000-0000-0000FC9A0000}"/>
    <cellStyle name="Percentuale 50 3" xfId="1406" xr:uid="{00000000-0005-0000-0000-0000FD9A0000}"/>
    <cellStyle name="Percentuale 50 3 2" xfId="1407" xr:uid="{00000000-0005-0000-0000-0000FE9A0000}"/>
    <cellStyle name="Percentuale 50 3 3" xfId="20441" xr:uid="{00000000-0005-0000-0000-0000FF9A0000}"/>
    <cellStyle name="Percentuale 50 3 3 2" xfId="21428" xr:uid="{00000000-0005-0000-0000-0000009B0000}"/>
    <cellStyle name="Percentuale 50 3 4" xfId="21427" xr:uid="{00000000-0005-0000-0000-0000019B0000}"/>
    <cellStyle name="Percentuale 50 3 5" xfId="20440" xr:uid="{00000000-0005-0000-0000-0000029B0000}"/>
    <cellStyle name="Percentuale 50 4" xfId="1408" xr:uid="{00000000-0005-0000-0000-0000039B0000}"/>
    <cellStyle name="Percentuale 50 4 2" xfId="2311" xr:uid="{00000000-0005-0000-0000-0000049B0000}"/>
    <cellStyle name="Percentuale 50 4 2 2" xfId="21430" xr:uid="{00000000-0005-0000-0000-0000059B0000}"/>
    <cellStyle name="Percentuale 50 4 3" xfId="21429" xr:uid="{00000000-0005-0000-0000-0000069B0000}"/>
    <cellStyle name="Percentuale 50 4 4" xfId="20442" xr:uid="{00000000-0005-0000-0000-0000079B0000}"/>
    <cellStyle name="Percentuale 50 4 5" xfId="12557" xr:uid="{00000000-0005-0000-0000-0000089B0000}"/>
    <cellStyle name="Percentuale 50 4 6" xfId="2816" xr:uid="{00000000-0005-0000-0000-0000099B0000}"/>
    <cellStyle name="Percentuale 50 5" xfId="1409" xr:uid="{00000000-0005-0000-0000-00000A9B0000}"/>
    <cellStyle name="Percentuale 50 5 2" xfId="12558" xr:uid="{00000000-0005-0000-0000-00000B9B0000}"/>
    <cellStyle name="Percentuale 50 6" xfId="2312" xr:uid="{00000000-0005-0000-0000-00000C9B0000}"/>
    <cellStyle name="Percentuale 50 6 2" xfId="22204" xr:uid="{00000000-0005-0000-0000-00000D9B0000}"/>
    <cellStyle name="Percentuale 51" xfId="1410" xr:uid="{00000000-0005-0000-0000-00000E9B0000}"/>
    <cellStyle name="Percentuale 51 2" xfId="1411" xr:uid="{00000000-0005-0000-0000-00000F9B0000}"/>
    <cellStyle name="Percentuale 51 2 2" xfId="2313" xr:uid="{00000000-0005-0000-0000-0000109B0000}"/>
    <cellStyle name="Percentuale 51 3" xfId="1412" xr:uid="{00000000-0005-0000-0000-0000119B0000}"/>
    <cellStyle name="Percentuale 51 3 2" xfId="1413" xr:uid="{00000000-0005-0000-0000-0000129B0000}"/>
    <cellStyle name="Percentuale 51 3 3" xfId="20444" xr:uid="{00000000-0005-0000-0000-0000139B0000}"/>
    <cellStyle name="Percentuale 51 3 3 2" xfId="21432" xr:uid="{00000000-0005-0000-0000-0000149B0000}"/>
    <cellStyle name="Percentuale 51 3 4" xfId="21431" xr:uid="{00000000-0005-0000-0000-0000159B0000}"/>
    <cellStyle name="Percentuale 51 3 5" xfId="20443" xr:uid="{00000000-0005-0000-0000-0000169B0000}"/>
    <cellStyle name="Percentuale 51 4" xfId="1414" xr:uid="{00000000-0005-0000-0000-0000179B0000}"/>
    <cellStyle name="Percentuale 51 4 2" xfId="2314" xr:uid="{00000000-0005-0000-0000-0000189B0000}"/>
    <cellStyle name="Percentuale 51 4 2 2" xfId="21434" xr:uid="{00000000-0005-0000-0000-0000199B0000}"/>
    <cellStyle name="Percentuale 51 4 3" xfId="21433" xr:uid="{00000000-0005-0000-0000-00001A9B0000}"/>
    <cellStyle name="Percentuale 51 4 4" xfId="20445" xr:uid="{00000000-0005-0000-0000-00001B9B0000}"/>
    <cellStyle name="Percentuale 51 4 5" xfId="12559" xr:uid="{00000000-0005-0000-0000-00001C9B0000}"/>
    <cellStyle name="Percentuale 51 4 6" xfId="2817" xr:uid="{00000000-0005-0000-0000-00001D9B0000}"/>
    <cellStyle name="Percentuale 51 5" xfId="1415" xr:uid="{00000000-0005-0000-0000-00001E9B0000}"/>
    <cellStyle name="Percentuale 51 5 2" xfId="12560" xr:uid="{00000000-0005-0000-0000-00001F9B0000}"/>
    <cellStyle name="Percentuale 51 6" xfId="2315" xr:uid="{00000000-0005-0000-0000-0000209B0000}"/>
    <cellStyle name="Percentuale 51 6 2" xfId="22205" xr:uid="{00000000-0005-0000-0000-0000219B0000}"/>
    <cellStyle name="Percentuale 52" xfId="1416" xr:uid="{00000000-0005-0000-0000-0000229B0000}"/>
    <cellStyle name="Percentuale 52 2" xfId="1417" xr:uid="{00000000-0005-0000-0000-0000239B0000}"/>
    <cellStyle name="Percentuale 52 2 2" xfId="2316" xr:uid="{00000000-0005-0000-0000-0000249B0000}"/>
    <cellStyle name="Percentuale 52 3" xfId="1418" xr:uid="{00000000-0005-0000-0000-0000259B0000}"/>
    <cellStyle name="Percentuale 52 3 2" xfId="1419" xr:uid="{00000000-0005-0000-0000-0000269B0000}"/>
    <cellStyle name="Percentuale 52 3 3" xfId="20447" xr:uid="{00000000-0005-0000-0000-0000279B0000}"/>
    <cellStyle name="Percentuale 52 3 3 2" xfId="21436" xr:uid="{00000000-0005-0000-0000-0000289B0000}"/>
    <cellStyle name="Percentuale 52 3 4" xfId="21435" xr:uid="{00000000-0005-0000-0000-0000299B0000}"/>
    <cellStyle name="Percentuale 52 3 5" xfId="20446" xr:uid="{00000000-0005-0000-0000-00002A9B0000}"/>
    <cellStyle name="Percentuale 52 4" xfId="1420" xr:uid="{00000000-0005-0000-0000-00002B9B0000}"/>
    <cellStyle name="Percentuale 52 4 2" xfId="2317" xr:uid="{00000000-0005-0000-0000-00002C9B0000}"/>
    <cellStyle name="Percentuale 52 4 2 2" xfId="21438" xr:uid="{00000000-0005-0000-0000-00002D9B0000}"/>
    <cellStyle name="Percentuale 52 4 3" xfId="21437" xr:uid="{00000000-0005-0000-0000-00002E9B0000}"/>
    <cellStyle name="Percentuale 52 4 4" xfId="20448" xr:uid="{00000000-0005-0000-0000-00002F9B0000}"/>
    <cellStyle name="Percentuale 52 4 5" xfId="12561" xr:uid="{00000000-0005-0000-0000-0000309B0000}"/>
    <cellStyle name="Percentuale 52 4 6" xfId="2818" xr:uid="{00000000-0005-0000-0000-0000319B0000}"/>
    <cellStyle name="Percentuale 52 5" xfId="1421" xr:uid="{00000000-0005-0000-0000-0000329B0000}"/>
    <cellStyle name="Percentuale 52 5 2" xfId="12562" xr:uid="{00000000-0005-0000-0000-0000339B0000}"/>
    <cellStyle name="Percentuale 52 6" xfId="2318" xr:uid="{00000000-0005-0000-0000-0000349B0000}"/>
    <cellStyle name="Percentuale 52 6 2" xfId="22206" xr:uid="{00000000-0005-0000-0000-0000359B0000}"/>
    <cellStyle name="Percentuale 53" xfId="1422" xr:uid="{00000000-0005-0000-0000-0000369B0000}"/>
    <cellStyle name="Percentuale 53 2" xfId="1423" xr:uid="{00000000-0005-0000-0000-0000379B0000}"/>
    <cellStyle name="Percentuale 53 2 2" xfId="2319" xr:uid="{00000000-0005-0000-0000-0000389B0000}"/>
    <cellStyle name="Percentuale 53 3" xfId="1424" xr:uid="{00000000-0005-0000-0000-0000399B0000}"/>
    <cellStyle name="Percentuale 53 3 2" xfId="1425" xr:uid="{00000000-0005-0000-0000-00003A9B0000}"/>
    <cellStyle name="Percentuale 53 3 3" xfId="20450" xr:uid="{00000000-0005-0000-0000-00003B9B0000}"/>
    <cellStyle name="Percentuale 53 3 3 2" xfId="21440" xr:uid="{00000000-0005-0000-0000-00003C9B0000}"/>
    <cellStyle name="Percentuale 53 3 4" xfId="21439" xr:uid="{00000000-0005-0000-0000-00003D9B0000}"/>
    <cellStyle name="Percentuale 53 3 5" xfId="20449" xr:uid="{00000000-0005-0000-0000-00003E9B0000}"/>
    <cellStyle name="Percentuale 53 4" xfId="1426" xr:uid="{00000000-0005-0000-0000-00003F9B0000}"/>
    <cellStyle name="Percentuale 53 4 2" xfId="2320" xr:uid="{00000000-0005-0000-0000-0000409B0000}"/>
    <cellStyle name="Percentuale 53 4 2 2" xfId="21442" xr:uid="{00000000-0005-0000-0000-0000419B0000}"/>
    <cellStyle name="Percentuale 53 4 3" xfId="21441" xr:uid="{00000000-0005-0000-0000-0000429B0000}"/>
    <cellStyle name="Percentuale 53 4 4" xfId="20451" xr:uid="{00000000-0005-0000-0000-0000439B0000}"/>
    <cellStyle name="Percentuale 53 4 5" xfId="12563" xr:uid="{00000000-0005-0000-0000-0000449B0000}"/>
    <cellStyle name="Percentuale 53 4 6" xfId="2819" xr:uid="{00000000-0005-0000-0000-0000459B0000}"/>
    <cellStyle name="Percentuale 53 5" xfId="1427" xr:uid="{00000000-0005-0000-0000-0000469B0000}"/>
    <cellStyle name="Percentuale 53 5 2" xfId="12564" xr:uid="{00000000-0005-0000-0000-0000479B0000}"/>
    <cellStyle name="Percentuale 53 6" xfId="2321" xr:uid="{00000000-0005-0000-0000-0000489B0000}"/>
    <cellStyle name="Percentuale 53 6 2" xfId="22207" xr:uid="{00000000-0005-0000-0000-0000499B0000}"/>
    <cellStyle name="Percentuale 54" xfId="1428" xr:uid="{00000000-0005-0000-0000-00004A9B0000}"/>
    <cellStyle name="Percentuale 54 2" xfId="1429" xr:uid="{00000000-0005-0000-0000-00004B9B0000}"/>
    <cellStyle name="Percentuale 54 2 2" xfId="2322" xr:uid="{00000000-0005-0000-0000-00004C9B0000}"/>
    <cellStyle name="Percentuale 54 3" xfId="1430" xr:uid="{00000000-0005-0000-0000-00004D9B0000}"/>
    <cellStyle name="Percentuale 54 3 2" xfId="1431" xr:uid="{00000000-0005-0000-0000-00004E9B0000}"/>
    <cellStyle name="Percentuale 54 3 3" xfId="20453" xr:uid="{00000000-0005-0000-0000-00004F9B0000}"/>
    <cellStyle name="Percentuale 54 3 3 2" xfId="21444" xr:uid="{00000000-0005-0000-0000-0000509B0000}"/>
    <cellStyle name="Percentuale 54 3 4" xfId="21443" xr:uid="{00000000-0005-0000-0000-0000519B0000}"/>
    <cellStyle name="Percentuale 54 3 5" xfId="20452" xr:uid="{00000000-0005-0000-0000-0000529B0000}"/>
    <cellStyle name="Percentuale 54 4" xfId="1432" xr:uid="{00000000-0005-0000-0000-0000539B0000}"/>
    <cellStyle name="Percentuale 54 4 2" xfId="2323" xr:uid="{00000000-0005-0000-0000-0000549B0000}"/>
    <cellStyle name="Percentuale 54 4 2 2" xfId="21446" xr:uid="{00000000-0005-0000-0000-0000559B0000}"/>
    <cellStyle name="Percentuale 54 4 3" xfId="21445" xr:uid="{00000000-0005-0000-0000-0000569B0000}"/>
    <cellStyle name="Percentuale 54 4 4" xfId="20454" xr:uid="{00000000-0005-0000-0000-0000579B0000}"/>
    <cellStyle name="Percentuale 54 4 5" xfId="12565" xr:uid="{00000000-0005-0000-0000-0000589B0000}"/>
    <cellStyle name="Percentuale 54 4 6" xfId="2820" xr:uid="{00000000-0005-0000-0000-0000599B0000}"/>
    <cellStyle name="Percentuale 54 5" xfId="1433" xr:uid="{00000000-0005-0000-0000-00005A9B0000}"/>
    <cellStyle name="Percentuale 54 5 2" xfId="12566" xr:uid="{00000000-0005-0000-0000-00005B9B0000}"/>
    <cellStyle name="Percentuale 54 6" xfId="2324" xr:uid="{00000000-0005-0000-0000-00005C9B0000}"/>
    <cellStyle name="Percentuale 54 6 2" xfId="22208" xr:uid="{00000000-0005-0000-0000-00005D9B0000}"/>
    <cellStyle name="Percentuale 55" xfId="1434" xr:uid="{00000000-0005-0000-0000-00005E9B0000}"/>
    <cellStyle name="Percentuale 55 2" xfId="1435" xr:uid="{00000000-0005-0000-0000-00005F9B0000}"/>
    <cellStyle name="Percentuale 55 2 2" xfId="2325" xr:uid="{00000000-0005-0000-0000-0000609B0000}"/>
    <cellStyle name="Percentuale 55 3" xfId="1436" xr:uid="{00000000-0005-0000-0000-0000619B0000}"/>
    <cellStyle name="Percentuale 55 3 2" xfId="1437" xr:uid="{00000000-0005-0000-0000-0000629B0000}"/>
    <cellStyle name="Percentuale 55 3 3" xfId="20456" xr:uid="{00000000-0005-0000-0000-0000639B0000}"/>
    <cellStyle name="Percentuale 55 3 3 2" xfId="21448" xr:uid="{00000000-0005-0000-0000-0000649B0000}"/>
    <cellStyle name="Percentuale 55 3 4" xfId="21447" xr:uid="{00000000-0005-0000-0000-0000659B0000}"/>
    <cellStyle name="Percentuale 55 3 5" xfId="20455" xr:uid="{00000000-0005-0000-0000-0000669B0000}"/>
    <cellStyle name="Percentuale 55 4" xfId="1438" xr:uid="{00000000-0005-0000-0000-0000679B0000}"/>
    <cellStyle name="Percentuale 55 4 2" xfId="2326" xr:uid="{00000000-0005-0000-0000-0000689B0000}"/>
    <cellStyle name="Percentuale 55 4 2 2" xfId="21450" xr:uid="{00000000-0005-0000-0000-0000699B0000}"/>
    <cellStyle name="Percentuale 55 4 3" xfId="21449" xr:uid="{00000000-0005-0000-0000-00006A9B0000}"/>
    <cellStyle name="Percentuale 55 4 4" xfId="20457" xr:uid="{00000000-0005-0000-0000-00006B9B0000}"/>
    <cellStyle name="Percentuale 55 4 5" xfId="12567" xr:uid="{00000000-0005-0000-0000-00006C9B0000}"/>
    <cellStyle name="Percentuale 55 4 6" xfId="2821" xr:uid="{00000000-0005-0000-0000-00006D9B0000}"/>
    <cellStyle name="Percentuale 55 5" xfId="1439" xr:uid="{00000000-0005-0000-0000-00006E9B0000}"/>
    <cellStyle name="Percentuale 55 5 2" xfId="12568" xr:uid="{00000000-0005-0000-0000-00006F9B0000}"/>
    <cellStyle name="Percentuale 55 6" xfId="2327" xr:uid="{00000000-0005-0000-0000-0000709B0000}"/>
    <cellStyle name="Percentuale 55 6 2" xfId="22209" xr:uid="{00000000-0005-0000-0000-0000719B0000}"/>
    <cellStyle name="Percentuale 56" xfId="1440" xr:uid="{00000000-0005-0000-0000-0000729B0000}"/>
    <cellStyle name="Percentuale 56 2" xfId="1441" xr:uid="{00000000-0005-0000-0000-0000739B0000}"/>
    <cellStyle name="Percentuale 56 2 2" xfId="2328" xr:uid="{00000000-0005-0000-0000-0000749B0000}"/>
    <cellStyle name="Percentuale 56 3" xfId="1442" xr:uid="{00000000-0005-0000-0000-0000759B0000}"/>
    <cellStyle name="Percentuale 56 3 2" xfId="1443" xr:uid="{00000000-0005-0000-0000-0000769B0000}"/>
    <cellStyle name="Percentuale 56 3 3" xfId="20459" xr:uid="{00000000-0005-0000-0000-0000779B0000}"/>
    <cellStyle name="Percentuale 56 3 3 2" xfId="21452" xr:uid="{00000000-0005-0000-0000-0000789B0000}"/>
    <cellStyle name="Percentuale 56 3 4" xfId="21451" xr:uid="{00000000-0005-0000-0000-0000799B0000}"/>
    <cellStyle name="Percentuale 56 3 5" xfId="20458" xr:uid="{00000000-0005-0000-0000-00007A9B0000}"/>
    <cellStyle name="Percentuale 56 4" xfId="1444" xr:uid="{00000000-0005-0000-0000-00007B9B0000}"/>
    <cellStyle name="Percentuale 56 4 2" xfId="2329" xr:uid="{00000000-0005-0000-0000-00007C9B0000}"/>
    <cellStyle name="Percentuale 56 4 2 2" xfId="21454" xr:uid="{00000000-0005-0000-0000-00007D9B0000}"/>
    <cellStyle name="Percentuale 56 4 3" xfId="21453" xr:uid="{00000000-0005-0000-0000-00007E9B0000}"/>
    <cellStyle name="Percentuale 56 4 4" xfId="20460" xr:uid="{00000000-0005-0000-0000-00007F9B0000}"/>
    <cellStyle name="Percentuale 56 4 5" xfId="12569" xr:uid="{00000000-0005-0000-0000-0000809B0000}"/>
    <cellStyle name="Percentuale 56 4 6" xfId="2822" xr:uid="{00000000-0005-0000-0000-0000819B0000}"/>
    <cellStyle name="Percentuale 56 5" xfId="1445" xr:uid="{00000000-0005-0000-0000-0000829B0000}"/>
    <cellStyle name="Percentuale 56 5 2" xfId="12570" xr:uid="{00000000-0005-0000-0000-0000839B0000}"/>
    <cellStyle name="Percentuale 56 6" xfId="2330" xr:uid="{00000000-0005-0000-0000-0000849B0000}"/>
    <cellStyle name="Percentuale 56 6 2" xfId="22210" xr:uid="{00000000-0005-0000-0000-0000859B0000}"/>
    <cellStyle name="Percentuale 57" xfId="1446" xr:uid="{00000000-0005-0000-0000-0000869B0000}"/>
    <cellStyle name="Percentuale 57 2" xfId="1447" xr:uid="{00000000-0005-0000-0000-0000879B0000}"/>
    <cellStyle name="Percentuale 57 2 2" xfId="2331" xr:uid="{00000000-0005-0000-0000-0000889B0000}"/>
    <cellStyle name="Percentuale 57 3" xfId="1448" xr:uid="{00000000-0005-0000-0000-0000899B0000}"/>
    <cellStyle name="Percentuale 57 3 2" xfId="1449" xr:uid="{00000000-0005-0000-0000-00008A9B0000}"/>
    <cellStyle name="Percentuale 57 3 3" xfId="20462" xr:uid="{00000000-0005-0000-0000-00008B9B0000}"/>
    <cellStyle name="Percentuale 57 3 3 2" xfId="21456" xr:uid="{00000000-0005-0000-0000-00008C9B0000}"/>
    <cellStyle name="Percentuale 57 3 4" xfId="21455" xr:uid="{00000000-0005-0000-0000-00008D9B0000}"/>
    <cellStyle name="Percentuale 57 3 5" xfId="20461" xr:uid="{00000000-0005-0000-0000-00008E9B0000}"/>
    <cellStyle name="Percentuale 57 4" xfId="1450" xr:uid="{00000000-0005-0000-0000-00008F9B0000}"/>
    <cellStyle name="Percentuale 57 4 2" xfId="2332" xr:uid="{00000000-0005-0000-0000-0000909B0000}"/>
    <cellStyle name="Percentuale 57 4 2 2" xfId="21458" xr:uid="{00000000-0005-0000-0000-0000919B0000}"/>
    <cellStyle name="Percentuale 57 4 3" xfId="21457" xr:uid="{00000000-0005-0000-0000-0000929B0000}"/>
    <cellStyle name="Percentuale 57 4 4" xfId="20463" xr:uid="{00000000-0005-0000-0000-0000939B0000}"/>
    <cellStyle name="Percentuale 57 4 5" xfId="12571" xr:uid="{00000000-0005-0000-0000-0000949B0000}"/>
    <cellStyle name="Percentuale 57 4 6" xfId="2823" xr:uid="{00000000-0005-0000-0000-0000959B0000}"/>
    <cellStyle name="Percentuale 57 5" xfId="1451" xr:uid="{00000000-0005-0000-0000-0000969B0000}"/>
    <cellStyle name="Percentuale 57 5 2" xfId="12572" xr:uid="{00000000-0005-0000-0000-0000979B0000}"/>
    <cellStyle name="Percentuale 57 6" xfId="2333" xr:uid="{00000000-0005-0000-0000-0000989B0000}"/>
    <cellStyle name="Percentuale 57 6 2" xfId="22211" xr:uid="{00000000-0005-0000-0000-0000999B0000}"/>
    <cellStyle name="Percentuale 58" xfId="1452" xr:uid="{00000000-0005-0000-0000-00009A9B0000}"/>
    <cellStyle name="Percentuale 58 2" xfId="1453" xr:uid="{00000000-0005-0000-0000-00009B9B0000}"/>
    <cellStyle name="Percentuale 58 2 2" xfId="2334" xr:uid="{00000000-0005-0000-0000-00009C9B0000}"/>
    <cellStyle name="Percentuale 58 3" xfId="1454" xr:uid="{00000000-0005-0000-0000-00009D9B0000}"/>
    <cellStyle name="Percentuale 58 3 2" xfId="1455" xr:uid="{00000000-0005-0000-0000-00009E9B0000}"/>
    <cellStyle name="Percentuale 58 3 3" xfId="20465" xr:uid="{00000000-0005-0000-0000-00009F9B0000}"/>
    <cellStyle name="Percentuale 58 3 3 2" xfId="21460" xr:uid="{00000000-0005-0000-0000-0000A09B0000}"/>
    <cellStyle name="Percentuale 58 3 4" xfId="21459" xr:uid="{00000000-0005-0000-0000-0000A19B0000}"/>
    <cellStyle name="Percentuale 58 3 5" xfId="20464" xr:uid="{00000000-0005-0000-0000-0000A29B0000}"/>
    <cellStyle name="Percentuale 58 4" xfId="1456" xr:uid="{00000000-0005-0000-0000-0000A39B0000}"/>
    <cellStyle name="Percentuale 58 4 2" xfId="2335" xr:uid="{00000000-0005-0000-0000-0000A49B0000}"/>
    <cellStyle name="Percentuale 58 4 2 2" xfId="21462" xr:uid="{00000000-0005-0000-0000-0000A59B0000}"/>
    <cellStyle name="Percentuale 58 4 3" xfId="21461" xr:uid="{00000000-0005-0000-0000-0000A69B0000}"/>
    <cellStyle name="Percentuale 58 4 4" xfId="20466" xr:uid="{00000000-0005-0000-0000-0000A79B0000}"/>
    <cellStyle name="Percentuale 58 4 5" xfId="12573" xr:uid="{00000000-0005-0000-0000-0000A89B0000}"/>
    <cellStyle name="Percentuale 58 4 6" xfId="2824" xr:uid="{00000000-0005-0000-0000-0000A99B0000}"/>
    <cellStyle name="Percentuale 58 5" xfId="1457" xr:uid="{00000000-0005-0000-0000-0000AA9B0000}"/>
    <cellStyle name="Percentuale 58 5 2" xfId="12574" xr:uid="{00000000-0005-0000-0000-0000AB9B0000}"/>
    <cellStyle name="Percentuale 58 6" xfId="2336" xr:uid="{00000000-0005-0000-0000-0000AC9B0000}"/>
    <cellStyle name="Percentuale 58 6 2" xfId="22212" xr:uid="{00000000-0005-0000-0000-0000AD9B0000}"/>
    <cellStyle name="Percentuale 59" xfId="1458" xr:uid="{00000000-0005-0000-0000-0000AE9B0000}"/>
    <cellStyle name="Percentuale 59 2" xfId="1459" xr:uid="{00000000-0005-0000-0000-0000AF9B0000}"/>
    <cellStyle name="Percentuale 59 2 2" xfId="2337" xr:uid="{00000000-0005-0000-0000-0000B09B0000}"/>
    <cellStyle name="Percentuale 59 3" xfId="1460" xr:uid="{00000000-0005-0000-0000-0000B19B0000}"/>
    <cellStyle name="Percentuale 59 3 2" xfId="1461" xr:uid="{00000000-0005-0000-0000-0000B29B0000}"/>
    <cellStyle name="Percentuale 59 3 3" xfId="20468" xr:uid="{00000000-0005-0000-0000-0000B39B0000}"/>
    <cellStyle name="Percentuale 59 3 3 2" xfId="21464" xr:uid="{00000000-0005-0000-0000-0000B49B0000}"/>
    <cellStyle name="Percentuale 59 3 4" xfId="21463" xr:uid="{00000000-0005-0000-0000-0000B59B0000}"/>
    <cellStyle name="Percentuale 59 3 5" xfId="20467" xr:uid="{00000000-0005-0000-0000-0000B69B0000}"/>
    <cellStyle name="Percentuale 59 4" xfId="1462" xr:uid="{00000000-0005-0000-0000-0000B79B0000}"/>
    <cellStyle name="Percentuale 59 4 2" xfId="2338" xr:uid="{00000000-0005-0000-0000-0000B89B0000}"/>
    <cellStyle name="Percentuale 59 4 2 2" xfId="21466" xr:uid="{00000000-0005-0000-0000-0000B99B0000}"/>
    <cellStyle name="Percentuale 59 4 3" xfId="21465" xr:uid="{00000000-0005-0000-0000-0000BA9B0000}"/>
    <cellStyle name="Percentuale 59 4 4" xfId="20469" xr:uid="{00000000-0005-0000-0000-0000BB9B0000}"/>
    <cellStyle name="Percentuale 59 4 5" xfId="12575" xr:uid="{00000000-0005-0000-0000-0000BC9B0000}"/>
    <cellStyle name="Percentuale 59 4 6" xfId="2825" xr:uid="{00000000-0005-0000-0000-0000BD9B0000}"/>
    <cellStyle name="Percentuale 59 5" xfId="1463" xr:uid="{00000000-0005-0000-0000-0000BE9B0000}"/>
    <cellStyle name="Percentuale 59 5 2" xfId="12576" xr:uid="{00000000-0005-0000-0000-0000BF9B0000}"/>
    <cellStyle name="Percentuale 59 6" xfId="2339" xr:uid="{00000000-0005-0000-0000-0000C09B0000}"/>
    <cellStyle name="Percentuale 59 6 2" xfId="22213" xr:uid="{00000000-0005-0000-0000-0000C19B0000}"/>
    <cellStyle name="Percentuale 6" xfId="1464" xr:uid="{00000000-0005-0000-0000-0000C29B0000}"/>
    <cellStyle name="Percentuale 6 2" xfId="1465" xr:uid="{00000000-0005-0000-0000-0000C39B0000}"/>
    <cellStyle name="Percentuale 6 2 2" xfId="2340" xr:uid="{00000000-0005-0000-0000-0000C49B0000}"/>
    <cellStyle name="Percentuale 6 3" xfId="1466" xr:uid="{00000000-0005-0000-0000-0000C59B0000}"/>
    <cellStyle name="Percentuale 6 3 2" xfId="1467" xr:uid="{00000000-0005-0000-0000-0000C69B0000}"/>
    <cellStyle name="Percentuale 6 3 3" xfId="20472" xr:uid="{00000000-0005-0000-0000-0000C79B0000}"/>
    <cellStyle name="Percentuale 6 3 3 2" xfId="21468" xr:uid="{00000000-0005-0000-0000-0000C89B0000}"/>
    <cellStyle name="Percentuale 6 3 4" xfId="21467" xr:uid="{00000000-0005-0000-0000-0000C99B0000}"/>
    <cellStyle name="Percentuale 6 3 5" xfId="20470" xr:uid="{00000000-0005-0000-0000-0000CA9B0000}"/>
    <cellStyle name="Percentuale 6 4" xfId="1468" xr:uid="{00000000-0005-0000-0000-0000CB9B0000}"/>
    <cellStyle name="Percentuale 6 4 2" xfId="2341" xr:uid="{00000000-0005-0000-0000-0000CC9B0000}"/>
    <cellStyle name="Percentuale 6 4 2 2" xfId="21470" xr:uid="{00000000-0005-0000-0000-0000CD9B0000}"/>
    <cellStyle name="Percentuale 6 4 3" xfId="21469" xr:uid="{00000000-0005-0000-0000-0000CE9B0000}"/>
    <cellStyle name="Percentuale 6 4 4" xfId="20473" xr:uid="{00000000-0005-0000-0000-0000CF9B0000}"/>
    <cellStyle name="Percentuale 6 4 5" xfId="12577" xr:uid="{00000000-0005-0000-0000-0000D09B0000}"/>
    <cellStyle name="Percentuale 6 4 6" xfId="2826" xr:uid="{00000000-0005-0000-0000-0000D19B0000}"/>
    <cellStyle name="Percentuale 6 5" xfId="1469" xr:uid="{00000000-0005-0000-0000-0000D29B0000}"/>
    <cellStyle name="Percentuale 6 5 2" xfId="12578" xr:uid="{00000000-0005-0000-0000-0000D39B0000}"/>
    <cellStyle name="Percentuale 6 6" xfId="2342" xr:uid="{00000000-0005-0000-0000-0000D49B0000}"/>
    <cellStyle name="Percentuale 6 6 2" xfId="22214" xr:uid="{00000000-0005-0000-0000-0000D59B0000}"/>
    <cellStyle name="Percentuale 60" xfId="1470" xr:uid="{00000000-0005-0000-0000-0000D69B0000}"/>
    <cellStyle name="Percentuale 60 2" xfId="1471" xr:uid="{00000000-0005-0000-0000-0000D79B0000}"/>
    <cellStyle name="Percentuale 60 2 2" xfId="2343" xr:uid="{00000000-0005-0000-0000-0000D89B0000}"/>
    <cellStyle name="Percentuale 60 3" xfId="1472" xr:uid="{00000000-0005-0000-0000-0000D99B0000}"/>
    <cellStyle name="Percentuale 60 3 2" xfId="1473" xr:uid="{00000000-0005-0000-0000-0000DA9B0000}"/>
    <cellStyle name="Percentuale 60 3 3" xfId="20475" xr:uid="{00000000-0005-0000-0000-0000DB9B0000}"/>
    <cellStyle name="Percentuale 60 3 3 2" xfId="21472" xr:uid="{00000000-0005-0000-0000-0000DC9B0000}"/>
    <cellStyle name="Percentuale 60 3 4" xfId="21471" xr:uid="{00000000-0005-0000-0000-0000DD9B0000}"/>
    <cellStyle name="Percentuale 60 3 5" xfId="20474" xr:uid="{00000000-0005-0000-0000-0000DE9B0000}"/>
    <cellStyle name="Percentuale 60 4" xfId="1474" xr:uid="{00000000-0005-0000-0000-0000DF9B0000}"/>
    <cellStyle name="Percentuale 60 4 2" xfId="2344" xr:uid="{00000000-0005-0000-0000-0000E09B0000}"/>
    <cellStyle name="Percentuale 60 4 2 2" xfId="21474" xr:uid="{00000000-0005-0000-0000-0000E19B0000}"/>
    <cellStyle name="Percentuale 60 4 3" xfId="21473" xr:uid="{00000000-0005-0000-0000-0000E29B0000}"/>
    <cellStyle name="Percentuale 60 4 4" xfId="20476" xr:uid="{00000000-0005-0000-0000-0000E39B0000}"/>
    <cellStyle name="Percentuale 60 4 5" xfId="12579" xr:uid="{00000000-0005-0000-0000-0000E49B0000}"/>
    <cellStyle name="Percentuale 60 4 6" xfId="2827" xr:uid="{00000000-0005-0000-0000-0000E59B0000}"/>
    <cellStyle name="Percentuale 60 5" xfId="1475" xr:uid="{00000000-0005-0000-0000-0000E69B0000}"/>
    <cellStyle name="Percentuale 60 5 2" xfId="12580" xr:uid="{00000000-0005-0000-0000-0000E79B0000}"/>
    <cellStyle name="Percentuale 60 6" xfId="2345" xr:uid="{00000000-0005-0000-0000-0000E89B0000}"/>
    <cellStyle name="Percentuale 60 6 2" xfId="22215" xr:uid="{00000000-0005-0000-0000-0000E99B0000}"/>
    <cellStyle name="Percentuale 61" xfId="1476" xr:uid="{00000000-0005-0000-0000-0000EA9B0000}"/>
    <cellStyle name="Percentuale 61 2" xfId="1477" xr:uid="{00000000-0005-0000-0000-0000EB9B0000}"/>
    <cellStyle name="Percentuale 61 2 2" xfId="2346" xr:uid="{00000000-0005-0000-0000-0000EC9B0000}"/>
    <cellStyle name="Percentuale 61 3" xfId="1478" xr:uid="{00000000-0005-0000-0000-0000ED9B0000}"/>
    <cellStyle name="Percentuale 61 3 2" xfId="1479" xr:uid="{00000000-0005-0000-0000-0000EE9B0000}"/>
    <cellStyle name="Percentuale 61 3 3" xfId="20478" xr:uid="{00000000-0005-0000-0000-0000EF9B0000}"/>
    <cellStyle name="Percentuale 61 3 3 2" xfId="21476" xr:uid="{00000000-0005-0000-0000-0000F09B0000}"/>
    <cellStyle name="Percentuale 61 3 4" xfId="21475" xr:uid="{00000000-0005-0000-0000-0000F19B0000}"/>
    <cellStyle name="Percentuale 61 3 5" xfId="20477" xr:uid="{00000000-0005-0000-0000-0000F29B0000}"/>
    <cellStyle name="Percentuale 61 4" xfId="1480" xr:uid="{00000000-0005-0000-0000-0000F39B0000}"/>
    <cellStyle name="Percentuale 61 4 2" xfId="2347" xr:uid="{00000000-0005-0000-0000-0000F49B0000}"/>
    <cellStyle name="Percentuale 61 4 2 2" xfId="21478" xr:uid="{00000000-0005-0000-0000-0000F59B0000}"/>
    <cellStyle name="Percentuale 61 4 3" xfId="21477" xr:uid="{00000000-0005-0000-0000-0000F69B0000}"/>
    <cellStyle name="Percentuale 61 4 4" xfId="20479" xr:uid="{00000000-0005-0000-0000-0000F79B0000}"/>
    <cellStyle name="Percentuale 61 4 5" xfId="12581" xr:uid="{00000000-0005-0000-0000-0000F89B0000}"/>
    <cellStyle name="Percentuale 61 4 6" xfId="2828" xr:uid="{00000000-0005-0000-0000-0000F99B0000}"/>
    <cellStyle name="Percentuale 61 5" xfId="1481" xr:uid="{00000000-0005-0000-0000-0000FA9B0000}"/>
    <cellStyle name="Percentuale 61 5 2" xfId="12582" xr:uid="{00000000-0005-0000-0000-0000FB9B0000}"/>
    <cellStyle name="Percentuale 61 6" xfId="2348" xr:uid="{00000000-0005-0000-0000-0000FC9B0000}"/>
    <cellStyle name="Percentuale 61 6 2" xfId="22216" xr:uid="{00000000-0005-0000-0000-0000FD9B0000}"/>
    <cellStyle name="Percentuale 62" xfId="1482" xr:uid="{00000000-0005-0000-0000-0000FE9B0000}"/>
    <cellStyle name="Percentuale 62 2" xfId="1635" xr:uid="{00000000-0005-0000-0000-0000FF9B0000}"/>
    <cellStyle name="Percentuale 63" xfId="1483" xr:uid="{00000000-0005-0000-0000-0000009C0000}"/>
    <cellStyle name="Percentuale 63 2" xfId="1636" xr:uid="{00000000-0005-0000-0000-0000019C0000}"/>
    <cellStyle name="Percentuale 64" xfId="1484" xr:uid="{00000000-0005-0000-0000-0000029C0000}"/>
    <cellStyle name="Percentuale 64 2" xfId="1637" xr:uid="{00000000-0005-0000-0000-0000039C0000}"/>
    <cellStyle name="Percentuale 65" xfId="1485" xr:uid="{00000000-0005-0000-0000-0000049C0000}"/>
    <cellStyle name="Percentuale 65 2" xfId="1638" xr:uid="{00000000-0005-0000-0000-0000059C0000}"/>
    <cellStyle name="Percentuale 66" xfId="1486" xr:uid="{00000000-0005-0000-0000-0000069C0000}"/>
    <cellStyle name="Percentuale 66 2" xfId="1639" xr:uid="{00000000-0005-0000-0000-0000079C0000}"/>
    <cellStyle name="Percentuale 67" xfId="1487" xr:uid="{00000000-0005-0000-0000-0000089C0000}"/>
    <cellStyle name="Percentuale 67 2" xfId="1640" xr:uid="{00000000-0005-0000-0000-0000099C0000}"/>
    <cellStyle name="Percentuale 68" xfId="1488" xr:uid="{00000000-0005-0000-0000-00000A9C0000}"/>
    <cellStyle name="Percentuale 68 2" xfId="1489" xr:uid="{00000000-0005-0000-0000-00000B9C0000}"/>
    <cellStyle name="Percentuale 68 2 2" xfId="2349" xr:uid="{00000000-0005-0000-0000-00000C9C0000}"/>
    <cellStyle name="Percentuale 68 3" xfId="1490" xr:uid="{00000000-0005-0000-0000-00000D9C0000}"/>
    <cellStyle name="Percentuale 68 3 2" xfId="1491" xr:uid="{00000000-0005-0000-0000-00000E9C0000}"/>
    <cellStyle name="Percentuale 68 3 3" xfId="20481" xr:uid="{00000000-0005-0000-0000-00000F9C0000}"/>
    <cellStyle name="Percentuale 68 3 3 2" xfId="21480" xr:uid="{00000000-0005-0000-0000-0000109C0000}"/>
    <cellStyle name="Percentuale 68 3 4" xfId="21479" xr:uid="{00000000-0005-0000-0000-0000119C0000}"/>
    <cellStyle name="Percentuale 68 3 5" xfId="20480" xr:uid="{00000000-0005-0000-0000-0000129C0000}"/>
    <cellStyle name="Percentuale 68 4" xfId="1492" xr:uid="{00000000-0005-0000-0000-0000139C0000}"/>
    <cellStyle name="Percentuale 68 4 2" xfId="2350" xr:uid="{00000000-0005-0000-0000-0000149C0000}"/>
    <cellStyle name="Percentuale 68 4 2 2" xfId="21482" xr:uid="{00000000-0005-0000-0000-0000159C0000}"/>
    <cellStyle name="Percentuale 68 4 3" xfId="21481" xr:uid="{00000000-0005-0000-0000-0000169C0000}"/>
    <cellStyle name="Percentuale 68 4 4" xfId="20482" xr:uid="{00000000-0005-0000-0000-0000179C0000}"/>
    <cellStyle name="Percentuale 68 4 5" xfId="12583" xr:uid="{00000000-0005-0000-0000-0000189C0000}"/>
    <cellStyle name="Percentuale 68 4 6" xfId="2829" xr:uid="{00000000-0005-0000-0000-0000199C0000}"/>
    <cellStyle name="Percentuale 68 5" xfId="1493" xr:uid="{00000000-0005-0000-0000-00001A9C0000}"/>
    <cellStyle name="Percentuale 68 5 2" xfId="12584" xr:uid="{00000000-0005-0000-0000-00001B9C0000}"/>
    <cellStyle name="Percentuale 68 6" xfId="2351" xr:uid="{00000000-0005-0000-0000-00001C9C0000}"/>
    <cellStyle name="Percentuale 68 6 2" xfId="22217" xr:uid="{00000000-0005-0000-0000-00001D9C0000}"/>
    <cellStyle name="Percentuale 69" xfId="1494" xr:uid="{00000000-0005-0000-0000-00001E9C0000}"/>
    <cellStyle name="Percentuale 69 2" xfId="1495" xr:uid="{00000000-0005-0000-0000-00001F9C0000}"/>
    <cellStyle name="Percentuale 69 2 2" xfId="2352" xr:uid="{00000000-0005-0000-0000-0000209C0000}"/>
    <cellStyle name="Percentuale 69 3" xfId="1496" xr:uid="{00000000-0005-0000-0000-0000219C0000}"/>
    <cellStyle name="Percentuale 69 3 2" xfId="1497" xr:uid="{00000000-0005-0000-0000-0000229C0000}"/>
    <cellStyle name="Percentuale 69 3 3" xfId="20484" xr:uid="{00000000-0005-0000-0000-0000239C0000}"/>
    <cellStyle name="Percentuale 69 3 3 2" xfId="21484" xr:uid="{00000000-0005-0000-0000-0000249C0000}"/>
    <cellStyle name="Percentuale 69 3 4" xfId="21483" xr:uid="{00000000-0005-0000-0000-0000259C0000}"/>
    <cellStyle name="Percentuale 69 3 5" xfId="20483" xr:uid="{00000000-0005-0000-0000-0000269C0000}"/>
    <cellStyle name="Percentuale 69 4" xfId="1498" xr:uid="{00000000-0005-0000-0000-0000279C0000}"/>
    <cellStyle name="Percentuale 69 4 2" xfId="2353" xr:uid="{00000000-0005-0000-0000-0000289C0000}"/>
    <cellStyle name="Percentuale 69 4 2 2" xfId="21486" xr:uid="{00000000-0005-0000-0000-0000299C0000}"/>
    <cellStyle name="Percentuale 69 4 3" xfId="21485" xr:uid="{00000000-0005-0000-0000-00002A9C0000}"/>
    <cellStyle name="Percentuale 69 4 4" xfId="20485" xr:uid="{00000000-0005-0000-0000-00002B9C0000}"/>
    <cellStyle name="Percentuale 69 4 5" xfId="12585" xr:uid="{00000000-0005-0000-0000-00002C9C0000}"/>
    <cellStyle name="Percentuale 69 4 6" xfId="2830" xr:uid="{00000000-0005-0000-0000-00002D9C0000}"/>
    <cellStyle name="Percentuale 69 5" xfId="1499" xr:uid="{00000000-0005-0000-0000-00002E9C0000}"/>
    <cellStyle name="Percentuale 69 5 2" xfId="12586" xr:uid="{00000000-0005-0000-0000-00002F9C0000}"/>
    <cellStyle name="Percentuale 69 6" xfId="2354" xr:uid="{00000000-0005-0000-0000-0000309C0000}"/>
    <cellStyle name="Percentuale 69 6 2" xfId="22218" xr:uid="{00000000-0005-0000-0000-0000319C0000}"/>
    <cellStyle name="Percentuale 7" xfId="1500" xr:uid="{00000000-0005-0000-0000-0000329C0000}"/>
    <cellStyle name="Percentuale 7 2" xfId="1501" xr:uid="{00000000-0005-0000-0000-0000339C0000}"/>
    <cellStyle name="Percentuale 7 2 2" xfId="2355" xr:uid="{00000000-0005-0000-0000-0000349C0000}"/>
    <cellStyle name="Percentuale 7 3" xfId="1502" xr:uid="{00000000-0005-0000-0000-0000359C0000}"/>
    <cellStyle name="Percentuale 7 3 2" xfId="1503" xr:uid="{00000000-0005-0000-0000-0000369C0000}"/>
    <cellStyle name="Percentuale 7 3 3" xfId="20487" xr:uid="{00000000-0005-0000-0000-0000379C0000}"/>
    <cellStyle name="Percentuale 7 3 3 2" xfId="21488" xr:uid="{00000000-0005-0000-0000-0000389C0000}"/>
    <cellStyle name="Percentuale 7 3 4" xfId="21487" xr:uid="{00000000-0005-0000-0000-0000399C0000}"/>
    <cellStyle name="Percentuale 7 3 5" xfId="20486" xr:uid="{00000000-0005-0000-0000-00003A9C0000}"/>
    <cellStyle name="Percentuale 7 4" xfId="1504" xr:uid="{00000000-0005-0000-0000-00003B9C0000}"/>
    <cellStyle name="Percentuale 7 4 2" xfId="2356" xr:uid="{00000000-0005-0000-0000-00003C9C0000}"/>
    <cellStyle name="Percentuale 7 4 2 2" xfId="21490" xr:uid="{00000000-0005-0000-0000-00003D9C0000}"/>
    <cellStyle name="Percentuale 7 4 3" xfId="21489" xr:uid="{00000000-0005-0000-0000-00003E9C0000}"/>
    <cellStyle name="Percentuale 7 4 4" xfId="20488" xr:uid="{00000000-0005-0000-0000-00003F9C0000}"/>
    <cellStyle name="Percentuale 7 4 5" xfId="12587" xr:uid="{00000000-0005-0000-0000-0000409C0000}"/>
    <cellStyle name="Percentuale 7 4 6" xfId="2831" xr:uid="{00000000-0005-0000-0000-0000419C0000}"/>
    <cellStyle name="Percentuale 7 5" xfId="1505" xr:uid="{00000000-0005-0000-0000-0000429C0000}"/>
    <cellStyle name="Percentuale 7 5 2" xfId="12588" xr:uid="{00000000-0005-0000-0000-0000439C0000}"/>
    <cellStyle name="Percentuale 7 6" xfId="2357" xr:uid="{00000000-0005-0000-0000-0000449C0000}"/>
    <cellStyle name="Percentuale 7 6 2" xfId="22219" xr:uid="{00000000-0005-0000-0000-0000459C0000}"/>
    <cellStyle name="Percentuale 8" xfId="1506" xr:uid="{00000000-0005-0000-0000-0000469C0000}"/>
    <cellStyle name="Percentuale 8 2" xfId="1507" xr:uid="{00000000-0005-0000-0000-0000479C0000}"/>
    <cellStyle name="Percentuale 8 2 2" xfId="2358" xr:uid="{00000000-0005-0000-0000-0000489C0000}"/>
    <cellStyle name="Percentuale 8 3" xfId="1508" xr:uid="{00000000-0005-0000-0000-0000499C0000}"/>
    <cellStyle name="Percentuale 8 3 2" xfId="1509" xr:uid="{00000000-0005-0000-0000-00004A9C0000}"/>
    <cellStyle name="Percentuale 8 3 3" xfId="20490" xr:uid="{00000000-0005-0000-0000-00004B9C0000}"/>
    <cellStyle name="Percentuale 8 3 3 2" xfId="21492" xr:uid="{00000000-0005-0000-0000-00004C9C0000}"/>
    <cellStyle name="Percentuale 8 3 4" xfId="21491" xr:uid="{00000000-0005-0000-0000-00004D9C0000}"/>
    <cellStyle name="Percentuale 8 3 5" xfId="20489" xr:uid="{00000000-0005-0000-0000-00004E9C0000}"/>
    <cellStyle name="Percentuale 8 4" xfId="1510" xr:uid="{00000000-0005-0000-0000-00004F9C0000}"/>
    <cellStyle name="Percentuale 8 4 2" xfId="2359" xr:uid="{00000000-0005-0000-0000-0000509C0000}"/>
    <cellStyle name="Percentuale 8 4 2 2" xfId="21494" xr:uid="{00000000-0005-0000-0000-0000519C0000}"/>
    <cellStyle name="Percentuale 8 4 3" xfId="21493" xr:uid="{00000000-0005-0000-0000-0000529C0000}"/>
    <cellStyle name="Percentuale 8 4 4" xfId="20491" xr:uid="{00000000-0005-0000-0000-0000539C0000}"/>
    <cellStyle name="Percentuale 8 4 5" xfId="12589" xr:uid="{00000000-0005-0000-0000-0000549C0000}"/>
    <cellStyle name="Percentuale 8 4 6" xfId="2832" xr:uid="{00000000-0005-0000-0000-0000559C0000}"/>
    <cellStyle name="Percentuale 8 5" xfId="1511" xr:uid="{00000000-0005-0000-0000-0000569C0000}"/>
    <cellStyle name="Percentuale 8 5 2" xfId="12590" xr:uid="{00000000-0005-0000-0000-0000579C0000}"/>
    <cellStyle name="Percentuale 8 6" xfId="2360" xr:uid="{00000000-0005-0000-0000-0000589C0000}"/>
    <cellStyle name="Percentuale 8 6 2" xfId="22220" xr:uid="{00000000-0005-0000-0000-0000599C0000}"/>
    <cellStyle name="Percentuale 9" xfId="1512" xr:uid="{00000000-0005-0000-0000-00005A9C0000}"/>
    <cellStyle name="Percentuale 9 2" xfId="1513" xr:uid="{00000000-0005-0000-0000-00005B9C0000}"/>
    <cellStyle name="Percentuale 9 2 2" xfId="2361" xr:uid="{00000000-0005-0000-0000-00005C9C0000}"/>
    <cellStyle name="Percentuale 9 3" xfId="1514" xr:uid="{00000000-0005-0000-0000-00005D9C0000}"/>
    <cellStyle name="Percentuale 9 3 2" xfId="1515" xr:uid="{00000000-0005-0000-0000-00005E9C0000}"/>
    <cellStyle name="Percentuale 9 3 3" xfId="20493" xr:uid="{00000000-0005-0000-0000-00005F9C0000}"/>
    <cellStyle name="Percentuale 9 3 3 2" xfId="21496" xr:uid="{00000000-0005-0000-0000-0000609C0000}"/>
    <cellStyle name="Percentuale 9 3 4" xfId="21495" xr:uid="{00000000-0005-0000-0000-0000619C0000}"/>
    <cellStyle name="Percentuale 9 3 5" xfId="20492" xr:uid="{00000000-0005-0000-0000-0000629C0000}"/>
    <cellStyle name="Percentuale 9 4" xfId="1516" xr:uid="{00000000-0005-0000-0000-0000639C0000}"/>
    <cellStyle name="Percentuale 9 4 2" xfId="2362" xr:uid="{00000000-0005-0000-0000-0000649C0000}"/>
    <cellStyle name="Percentuale 9 4 2 2" xfId="21498" xr:uid="{00000000-0005-0000-0000-0000659C0000}"/>
    <cellStyle name="Percentuale 9 4 3" xfId="21497" xr:uid="{00000000-0005-0000-0000-0000669C0000}"/>
    <cellStyle name="Percentuale 9 4 4" xfId="20494" xr:uid="{00000000-0005-0000-0000-0000679C0000}"/>
    <cellStyle name="Percentuale 9 4 5" xfId="12591" xr:uid="{00000000-0005-0000-0000-0000689C0000}"/>
    <cellStyle name="Percentuale 9 4 6" xfId="2833" xr:uid="{00000000-0005-0000-0000-0000699C0000}"/>
    <cellStyle name="Percentuale 9 5" xfId="1517" xr:uid="{00000000-0005-0000-0000-00006A9C0000}"/>
    <cellStyle name="Percentuale 9 5 2" xfId="12592" xr:uid="{00000000-0005-0000-0000-00006B9C0000}"/>
    <cellStyle name="Percentuale 9 6" xfId="2363" xr:uid="{00000000-0005-0000-0000-00006C9C0000}"/>
    <cellStyle name="Percentuale 9 6 2" xfId="22221" xr:uid="{00000000-0005-0000-0000-00006D9C0000}"/>
    <cellStyle name="Preliminary data" xfId="2584" xr:uid="{00000000-0005-0000-0000-00006E9C0000}"/>
    <cellStyle name="Preliminary data 2" xfId="12835" xr:uid="{00000000-0005-0000-0000-00006F9C0000}"/>
    <cellStyle name="Procent 10" xfId="3893" xr:uid="{00000000-0005-0000-0000-0000709C0000}"/>
    <cellStyle name="Procent 10 2" xfId="3894" xr:uid="{00000000-0005-0000-0000-0000719C0000}"/>
    <cellStyle name="Procent 10 2 2" xfId="3895" xr:uid="{00000000-0005-0000-0000-0000729C0000}"/>
    <cellStyle name="Procent 10 2 2 2" xfId="23226" xr:uid="{00000000-0005-0000-0000-0000739C0000}"/>
    <cellStyle name="Procent 10 2 3" xfId="23225" xr:uid="{00000000-0005-0000-0000-0000749C0000}"/>
    <cellStyle name="Procent 10 3" xfId="3896" xr:uid="{00000000-0005-0000-0000-0000759C0000}"/>
    <cellStyle name="Procent 10 3 2" xfId="3897" xr:uid="{00000000-0005-0000-0000-0000769C0000}"/>
    <cellStyle name="Procent 10 3 2 2" xfId="23228" xr:uid="{00000000-0005-0000-0000-0000779C0000}"/>
    <cellStyle name="Procent 10 3 3" xfId="23227" xr:uid="{00000000-0005-0000-0000-0000789C0000}"/>
    <cellStyle name="Procent 10 4" xfId="3898" xr:uid="{00000000-0005-0000-0000-0000799C0000}"/>
    <cellStyle name="Procent 10 4 2" xfId="3899" xr:uid="{00000000-0005-0000-0000-00007A9C0000}"/>
    <cellStyle name="Procent 10 4 2 2" xfId="23230" xr:uid="{00000000-0005-0000-0000-00007B9C0000}"/>
    <cellStyle name="Procent 10 4 3" xfId="23229" xr:uid="{00000000-0005-0000-0000-00007C9C0000}"/>
    <cellStyle name="Procent 10 5" xfId="3900" xr:uid="{00000000-0005-0000-0000-00007D9C0000}"/>
    <cellStyle name="Procent 10 5 2" xfId="23231" xr:uid="{00000000-0005-0000-0000-00007E9C0000}"/>
    <cellStyle name="Procent 10 6" xfId="8163" xr:uid="{00000000-0005-0000-0000-00007F9C0000}"/>
    <cellStyle name="Procent 10 7" xfId="23224" xr:uid="{00000000-0005-0000-0000-0000809C0000}"/>
    <cellStyle name="Procent 11" xfId="3901" xr:uid="{00000000-0005-0000-0000-0000819C0000}"/>
    <cellStyle name="Procent 11 2" xfId="3902" xr:uid="{00000000-0005-0000-0000-0000829C0000}"/>
    <cellStyle name="Procent 11 2 2" xfId="23233" xr:uid="{00000000-0005-0000-0000-0000839C0000}"/>
    <cellStyle name="Procent 11 3" xfId="8164" xr:uid="{00000000-0005-0000-0000-0000849C0000}"/>
    <cellStyle name="Procent 11 4" xfId="23232" xr:uid="{00000000-0005-0000-0000-0000859C0000}"/>
    <cellStyle name="Procent 12" xfId="3903" xr:uid="{00000000-0005-0000-0000-0000869C0000}"/>
    <cellStyle name="Procent 12 2" xfId="3904" xr:uid="{00000000-0005-0000-0000-0000879C0000}"/>
    <cellStyle name="Procent 12 2 2" xfId="8166" xr:uid="{00000000-0005-0000-0000-0000889C0000}"/>
    <cellStyle name="Procent 12 2 3" xfId="23235" xr:uid="{00000000-0005-0000-0000-0000899C0000}"/>
    <cellStyle name="Procent 12 3" xfId="8165" xr:uid="{00000000-0005-0000-0000-00008A9C0000}"/>
    <cellStyle name="Procent 12 4" xfId="23234" xr:uid="{00000000-0005-0000-0000-00008B9C0000}"/>
    <cellStyle name="Procent 13" xfId="3905" xr:uid="{00000000-0005-0000-0000-00008C9C0000}"/>
    <cellStyle name="Procent 13 2" xfId="8167" xr:uid="{00000000-0005-0000-0000-00008D9C0000}"/>
    <cellStyle name="Procent 14" xfId="8168" xr:uid="{00000000-0005-0000-0000-00008E9C0000}"/>
    <cellStyle name="Procent 15" xfId="8162" xr:uid="{00000000-0005-0000-0000-00008F9C0000}"/>
    <cellStyle name="Procent 16" xfId="4485" xr:uid="{00000000-0005-0000-0000-0000909C0000}"/>
    <cellStyle name="Procent 16 2" xfId="11817" xr:uid="{00000000-0005-0000-0000-0000919C0000}"/>
    <cellStyle name="Procent 17" xfId="11742" xr:uid="{00000000-0005-0000-0000-0000929C0000}"/>
    <cellStyle name="Procent 2" xfId="1518" xr:uid="{00000000-0005-0000-0000-0000939C0000}"/>
    <cellStyle name="Procent 2 10" xfId="3906" xr:uid="{00000000-0005-0000-0000-0000949C0000}"/>
    <cellStyle name="Procent 2 10 2" xfId="3907" xr:uid="{00000000-0005-0000-0000-0000959C0000}"/>
    <cellStyle name="Procent 2 10 2 2" xfId="3908" xr:uid="{00000000-0005-0000-0000-0000969C0000}"/>
    <cellStyle name="Procent 2 10 2 2 2" xfId="23239" xr:uid="{00000000-0005-0000-0000-0000979C0000}"/>
    <cellStyle name="Procent 2 10 2 3" xfId="23238" xr:uid="{00000000-0005-0000-0000-0000989C0000}"/>
    <cellStyle name="Procent 2 10 3" xfId="3909" xr:uid="{00000000-0005-0000-0000-0000999C0000}"/>
    <cellStyle name="Procent 2 10 3 2" xfId="23240" xr:uid="{00000000-0005-0000-0000-00009A9C0000}"/>
    <cellStyle name="Procent 2 10 4" xfId="23237" xr:uid="{00000000-0005-0000-0000-00009B9C0000}"/>
    <cellStyle name="Procent 2 11" xfId="3910" xr:uid="{00000000-0005-0000-0000-00009C9C0000}"/>
    <cellStyle name="Procent 2 11 2" xfId="3911" xr:uid="{00000000-0005-0000-0000-00009D9C0000}"/>
    <cellStyle name="Procent 2 11 2 2" xfId="23242" xr:uid="{00000000-0005-0000-0000-00009E9C0000}"/>
    <cellStyle name="Procent 2 11 3" xfId="23241" xr:uid="{00000000-0005-0000-0000-00009F9C0000}"/>
    <cellStyle name="Procent 2 12" xfId="3912" xr:uid="{00000000-0005-0000-0000-0000A09C0000}"/>
    <cellStyle name="Procent 2 12 2" xfId="3913" xr:uid="{00000000-0005-0000-0000-0000A19C0000}"/>
    <cellStyle name="Procent 2 12 2 2" xfId="23244" xr:uid="{00000000-0005-0000-0000-0000A29C0000}"/>
    <cellStyle name="Procent 2 12 3" xfId="23243" xr:uid="{00000000-0005-0000-0000-0000A39C0000}"/>
    <cellStyle name="Procent 2 13" xfId="3914" xr:uid="{00000000-0005-0000-0000-0000A49C0000}"/>
    <cellStyle name="Procent 2 13 2" xfId="3915" xr:uid="{00000000-0005-0000-0000-0000A59C0000}"/>
    <cellStyle name="Procent 2 13 2 2" xfId="23246" xr:uid="{00000000-0005-0000-0000-0000A69C0000}"/>
    <cellStyle name="Procent 2 13 3" xfId="23245" xr:uid="{00000000-0005-0000-0000-0000A79C0000}"/>
    <cellStyle name="Procent 2 14" xfId="3916" xr:uid="{00000000-0005-0000-0000-0000A89C0000}"/>
    <cellStyle name="Procent 2 14 2" xfId="3917" xr:uid="{00000000-0005-0000-0000-0000A99C0000}"/>
    <cellStyle name="Procent 2 14 2 2" xfId="23248" xr:uid="{00000000-0005-0000-0000-0000AA9C0000}"/>
    <cellStyle name="Procent 2 14 3" xfId="23247" xr:uid="{00000000-0005-0000-0000-0000AB9C0000}"/>
    <cellStyle name="Procent 2 15" xfId="3918" xr:uid="{00000000-0005-0000-0000-0000AC9C0000}"/>
    <cellStyle name="Procent 2 15 2" xfId="23249" xr:uid="{00000000-0005-0000-0000-0000AD9C0000}"/>
    <cellStyle name="Procent 2 16" xfId="23236" xr:uid="{00000000-0005-0000-0000-0000AE9C0000}"/>
    <cellStyle name="Procent 2 2" xfId="2364" xr:uid="{00000000-0005-0000-0000-0000AF9C0000}"/>
    <cellStyle name="Procent 2 2 10" xfId="23250" xr:uid="{00000000-0005-0000-0000-0000B09C0000}"/>
    <cellStyle name="Procent 2 2 11" xfId="39711" xr:uid="{00000000-0005-0000-0000-0000B19C0000}"/>
    <cellStyle name="Procent 2 2 2" xfId="2596" xr:uid="{00000000-0005-0000-0000-0000B29C0000}"/>
    <cellStyle name="Procent 2 2 2 2" xfId="3919" xr:uid="{00000000-0005-0000-0000-0000B39C0000}"/>
    <cellStyle name="Procent 2 2 2 2 2" xfId="3920" xr:uid="{00000000-0005-0000-0000-0000B49C0000}"/>
    <cellStyle name="Procent 2 2 2 2 2 2" xfId="23253" xr:uid="{00000000-0005-0000-0000-0000B59C0000}"/>
    <cellStyle name="Procent 2 2 2 2 3" xfId="19455" xr:uid="{00000000-0005-0000-0000-0000B69C0000}"/>
    <cellStyle name="Procent 2 2 2 2 3 2" xfId="37406" xr:uid="{00000000-0005-0000-0000-0000B79C0000}"/>
    <cellStyle name="Procent 2 2 2 2 4" xfId="23252" xr:uid="{00000000-0005-0000-0000-0000B89C0000}"/>
    <cellStyle name="Procent 2 2 2 3" xfId="3921" xr:uid="{00000000-0005-0000-0000-0000B99C0000}"/>
    <cellStyle name="Procent 2 2 2 3 2" xfId="3922" xr:uid="{00000000-0005-0000-0000-0000BA9C0000}"/>
    <cellStyle name="Procent 2 2 2 3 2 2" xfId="23255" xr:uid="{00000000-0005-0000-0000-0000BB9C0000}"/>
    <cellStyle name="Procent 2 2 2 3 3" xfId="23254" xr:uid="{00000000-0005-0000-0000-0000BC9C0000}"/>
    <cellStyle name="Procent 2 2 2 4" xfId="3923" xr:uid="{00000000-0005-0000-0000-0000BD9C0000}"/>
    <cellStyle name="Procent 2 2 2 4 2" xfId="3924" xr:uid="{00000000-0005-0000-0000-0000BE9C0000}"/>
    <cellStyle name="Procent 2 2 2 4 2 2" xfId="23257" xr:uid="{00000000-0005-0000-0000-0000BF9C0000}"/>
    <cellStyle name="Procent 2 2 2 4 3" xfId="23256" xr:uid="{00000000-0005-0000-0000-0000C09C0000}"/>
    <cellStyle name="Procent 2 2 2 5" xfId="3925" xr:uid="{00000000-0005-0000-0000-0000C19C0000}"/>
    <cellStyle name="Procent 2 2 2 5 2" xfId="3926" xr:uid="{00000000-0005-0000-0000-0000C29C0000}"/>
    <cellStyle name="Procent 2 2 2 5 2 2" xfId="23259" xr:uid="{00000000-0005-0000-0000-0000C39C0000}"/>
    <cellStyle name="Procent 2 2 2 5 3" xfId="23258" xr:uid="{00000000-0005-0000-0000-0000C49C0000}"/>
    <cellStyle name="Procent 2 2 2 6" xfId="3927" xr:uid="{00000000-0005-0000-0000-0000C59C0000}"/>
    <cellStyle name="Procent 2 2 2 6 2" xfId="23260" xr:uid="{00000000-0005-0000-0000-0000C69C0000}"/>
    <cellStyle name="Procent 2 2 2 7" xfId="11735" xr:uid="{00000000-0005-0000-0000-0000C79C0000}"/>
    <cellStyle name="Procent 2 2 2 7 2" xfId="30405" xr:uid="{00000000-0005-0000-0000-0000C89C0000}"/>
    <cellStyle name="Procent 2 2 2 8" xfId="23251" xr:uid="{00000000-0005-0000-0000-0000C99C0000}"/>
    <cellStyle name="Procent 2 2 3" xfId="3928" xr:uid="{00000000-0005-0000-0000-0000CA9C0000}"/>
    <cellStyle name="Procent 2 2 3 2" xfId="3929" xr:uid="{00000000-0005-0000-0000-0000CB9C0000}"/>
    <cellStyle name="Procent 2 2 3 2 2" xfId="3930" xr:uid="{00000000-0005-0000-0000-0000CC9C0000}"/>
    <cellStyle name="Procent 2 2 3 2 2 2" xfId="23263" xr:uid="{00000000-0005-0000-0000-0000CD9C0000}"/>
    <cellStyle name="Procent 2 2 3 2 3" xfId="23262" xr:uid="{00000000-0005-0000-0000-0000CE9C0000}"/>
    <cellStyle name="Procent 2 2 3 3" xfId="3931" xr:uid="{00000000-0005-0000-0000-0000CF9C0000}"/>
    <cellStyle name="Procent 2 2 3 3 2" xfId="23264" xr:uid="{00000000-0005-0000-0000-0000D09C0000}"/>
    <cellStyle name="Procent 2 2 3 4" xfId="8169" xr:uid="{00000000-0005-0000-0000-0000D19C0000}"/>
    <cellStyle name="Procent 2 2 3 5" xfId="23261" xr:uid="{00000000-0005-0000-0000-0000D29C0000}"/>
    <cellStyle name="Procent 2 2 4" xfId="3932" xr:uid="{00000000-0005-0000-0000-0000D39C0000}"/>
    <cellStyle name="Procent 2 2 4 2" xfId="3933" xr:uid="{00000000-0005-0000-0000-0000D49C0000}"/>
    <cellStyle name="Procent 2 2 4 2 2" xfId="19496" xr:uid="{00000000-0005-0000-0000-0000D59C0000}"/>
    <cellStyle name="Procent 2 2 4 2 2 2" xfId="37446" xr:uid="{00000000-0005-0000-0000-0000D69C0000}"/>
    <cellStyle name="Procent 2 2 4 2 3" xfId="23266" xr:uid="{00000000-0005-0000-0000-0000D79C0000}"/>
    <cellStyle name="Procent 2 2 4 3" xfId="11847" xr:uid="{00000000-0005-0000-0000-0000D89C0000}"/>
    <cellStyle name="Procent 2 2 4 3 2" xfId="30445" xr:uid="{00000000-0005-0000-0000-0000D99C0000}"/>
    <cellStyle name="Procent 2 2 4 4" xfId="23265" xr:uid="{00000000-0005-0000-0000-0000DA9C0000}"/>
    <cellStyle name="Procent 2 2 5" xfId="3934" xr:uid="{00000000-0005-0000-0000-0000DB9C0000}"/>
    <cellStyle name="Procent 2 2 5 2" xfId="3935" xr:uid="{00000000-0005-0000-0000-0000DC9C0000}"/>
    <cellStyle name="Procent 2 2 5 2 2" xfId="23268" xr:uid="{00000000-0005-0000-0000-0000DD9C0000}"/>
    <cellStyle name="Procent 2 2 5 3" xfId="12837" xr:uid="{00000000-0005-0000-0000-0000DE9C0000}"/>
    <cellStyle name="Procent 2 2 5 3 2" xfId="30797" xr:uid="{00000000-0005-0000-0000-0000DF9C0000}"/>
    <cellStyle name="Procent 2 2 5 4" xfId="23267" xr:uid="{00000000-0005-0000-0000-0000E09C0000}"/>
    <cellStyle name="Procent 2 2 6" xfId="3936" xr:uid="{00000000-0005-0000-0000-0000E19C0000}"/>
    <cellStyle name="Procent 2 2 6 2" xfId="3937" xr:uid="{00000000-0005-0000-0000-0000E29C0000}"/>
    <cellStyle name="Procent 2 2 6 2 2" xfId="23270" xr:uid="{00000000-0005-0000-0000-0000E39C0000}"/>
    <cellStyle name="Procent 2 2 6 3" xfId="21499" xr:uid="{00000000-0005-0000-0000-0000E49C0000}"/>
    <cellStyle name="Procent 2 2 6 4" xfId="23269" xr:uid="{00000000-0005-0000-0000-0000E59C0000}"/>
    <cellStyle name="Procent 2 2 7" xfId="3938" xr:uid="{00000000-0005-0000-0000-0000E69C0000}"/>
    <cellStyle name="Procent 2 2 7 2" xfId="3939" xr:uid="{00000000-0005-0000-0000-0000E79C0000}"/>
    <cellStyle name="Procent 2 2 7 2 2" xfId="23272" xr:uid="{00000000-0005-0000-0000-0000E89C0000}"/>
    <cellStyle name="Procent 2 2 7 3" xfId="23271" xr:uid="{00000000-0005-0000-0000-0000E99C0000}"/>
    <cellStyle name="Procent 2 2 8" xfId="3940" xr:uid="{00000000-0005-0000-0000-0000EA9C0000}"/>
    <cellStyle name="Procent 2 2 8 2" xfId="23273" xr:uid="{00000000-0005-0000-0000-0000EB9C0000}"/>
    <cellStyle name="Procent 2 2 9" xfId="4468" xr:uid="{00000000-0005-0000-0000-0000EC9C0000}"/>
    <cellStyle name="Procent 2 2 9 2" xfId="23795" xr:uid="{00000000-0005-0000-0000-0000ED9C0000}"/>
    <cellStyle name="Procent 2 3" xfId="3941" xr:uid="{00000000-0005-0000-0000-0000EE9C0000}"/>
    <cellStyle name="Procent 2 3 10" xfId="23274" xr:uid="{00000000-0005-0000-0000-0000EF9C0000}"/>
    <cellStyle name="Procent 2 3 2" xfId="3942" xr:uid="{00000000-0005-0000-0000-0000F09C0000}"/>
    <cellStyle name="Procent 2 3 2 2" xfId="3943" xr:uid="{00000000-0005-0000-0000-0000F19C0000}"/>
    <cellStyle name="Procent 2 3 2 2 2" xfId="3944" xr:uid="{00000000-0005-0000-0000-0000F29C0000}"/>
    <cellStyle name="Procent 2 3 2 2 2 2" xfId="23277" xr:uid="{00000000-0005-0000-0000-0000F39C0000}"/>
    <cellStyle name="Procent 2 3 2 2 3" xfId="23276" xr:uid="{00000000-0005-0000-0000-0000F49C0000}"/>
    <cellStyle name="Procent 2 3 2 3" xfId="3945" xr:uid="{00000000-0005-0000-0000-0000F59C0000}"/>
    <cellStyle name="Procent 2 3 2 3 2" xfId="3946" xr:uid="{00000000-0005-0000-0000-0000F69C0000}"/>
    <cellStyle name="Procent 2 3 2 3 2 2" xfId="23279" xr:uid="{00000000-0005-0000-0000-0000F79C0000}"/>
    <cellStyle name="Procent 2 3 2 3 3" xfId="23278" xr:uid="{00000000-0005-0000-0000-0000F89C0000}"/>
    <cellStyle name="Procent 2 3 2 4" xfId="3947" xr:uid="{00000000-0005-0000-0000-0000F99C0000}"/>
    <cellStyle name="Procent 2 3 2 4 2" xfId="23280" xr:uid="{00000000-0005-0000-0000-0000FA9C0000}"/>
    <cellStyle name="Procent 2 3 2 5" xfId="23275" xr:uid="{00000000-0005-0000-0000-0000FB9C0000}"/>
    <cellStyle name="Procent 2 3 3" xfId="3948" xr:uid="{00000000-0005-0000-0000-0000FC9C0000}"/>
    <cellStyle name="Procent 2 3 3 2" xfId="3949" xr:uid="{00000000-0005-0000-0000-0000FD9C0000}"/>
    <cellStyle name="Procent 2 3 3 2 2" xfId="23282" xr:uid="{00000000-0005-0000-0000-0000FE9C0000}"/>
    <cellStyle name="Procent 2 3 3 3" xfId="23281" xr:uid="{00000000-0005-0000-0000-0000FF9C0000}"/>
    <cellStyle name="Procent 2 3 4" xfId="3950" xr:uid="{00000000-0005-0000-0000-0000009D0000}"/>
    <cellStyle name="Procent 2 3 4 2" xfId="3951" xr:uid="{00000000-0005-0000-0000-0000019D0000}"/>
    <cellStyle name="Procent 2 3 4 2 2" xfId="23284" xr:uid="{00000000-0005-0000-0000-0000029D0000}"/>
    <cellStyle name="Procent 2 3 4 3" xfId="23283" xr:uid="{00000000-0005-0000-0000-0000039D0000}"/>
    <cellStyle name="Procent 2 3 5" xfId="3952" xr:uid="{00000000-0005-0000-0000-0000049D0000}"/>
    <cellStyle name="Procent 2 3 5 2" xfId="3953" xr:uid="{00000000-0005-0000-0000-0000059D0000}"/>
    <cellStyle name="Procent 2 3 5 2 2" xfId="23286" xr:uid="{00000000-0005-0000-0000-0000069D0000}"/>
    <cellStyle name="Procent 2 3 5 3" xfId="23285" xr:uid="{00000000-0005-0000-0000-0000079D0000}"/>
    <cellStyle name="Procent 2 3 6" xfId="3954" xr:uid="{00000000-0005-0000-0000-0000089D0000}"/>
    <cellStyle name="Procent 2 3 6 2" xfId="3955" xr:uid="{00000000-0005-0000-0000-0000099D0000}"/>
    <cellStyle name="Procent 2 3 6 2 2" xfId="23288" xr:uid="{00000000-0005-0000-0000-00000A9D0000}"/>
    <cellStyle name="Procent 2 3 6 3" xfId="23287" xr:uid="{00000000-0005-0000-0000-00000B9D0000}"/>
    <cellStyle name="Procent 2 3 7" xfId="3956" xr:uid="{00000000-0005-0000-0000-00000C9D0000}"/>
    <cellStyle name="Procent 2 3 7 2" xfId="3957" xr:uid="{00000000-0005-0000-0000-00000D9D0000}"/>
    <cellStyle name="Procent 2 3 7 2 2" xfId="23290" xr:uid="{00000000-0005-0000-0000-00000E9D0000}"/>
    <cellStyle name="Procent 2 3 7 3" xfId="23289" xr:uid="{00000000-0005-0000-0000-00000F9D0000}"/>
    <cellStyle name="Procent 2 3 8" xfId="3958" xr:uid="{00000000-0005-0000-0000-0000109D0000}"/>
    <cellStyle name="Procent 2 3 8 2" xfId="23291" xr:uid="{00000000-0005-0000-0000-0000119D0000}"/>
    <cellStyle name="Procent 2 3 9" xfId="8170" xr:uid="{00000000-0005-0000-0000-0000129D0000}"/>
    <cellStyle name="Procent 2 4" xfId="3959" xr:uid="{00000000-0005-0000-0000-0000139D0000}"/>
    <cellStyle name="Procent 2 4 10" xfId="23292" xr:uid="{00000000-0005-0000-0000-0000149D0000}"/>
    <cellStyle name="Procent 2 4 2" xfId="3960" xr:uid="{00000000-0005-0000-0000-0000159D0000}"/>
    <cellStyle name="Procent 2 4 2 2" xfId="3961" xr:uid="{00000000-0005-0000-0000-0000169D0000}"/>
    <cellStyle name="Procent 2 4 2 2 2" xfId="3962" xr:uid="{00000000-0005-0000-0000-0000179D0000}"/>
    <cellStyle name="Procent 2 4 2 2 2 2" xfId="23295" xr:uid="{00000000-0005-0000-0000-0000189D0000}"/>
    <cellStyle name="Procent 2 4 2 2 3" xfId="23294" xr:uid="{00000000-0005-0000-0000-0000199D0000}"/>
    <cellStyle name="Procent 2 4 2 3" xfId="3963" xr:uid="{00000000-0005-0000-0000-00001A9D0000}"/>
    <cellStyle name="Procent 2 4 2 3 2" xfId="3964" xr:uid="{00000000-0005-0000-0000-00001B9D0000}"/>
    <cellStyle name="Procent 2 4 2 3 2 2" xfId="23297" xr:uid="{00000000-0005-0000-0000-00001C9D0000}"/>
    <cellStyle name="Procent 2 4 2 3 3" xfId="23296" xr:uid="{00000000-0005-0000-0000-00001D9D0000}"/>
    <cellStyle name="Procent 2 4 2 4" xfId="3965" xr:uid="{00000000-0005-0000-0000-00001E9D0000}"/>
    <cellStyle name="Procent 2 4 2 4 2" xfId="23298" xr:uid="{00000000-0005-0000-0000-00001F9D0000}"/>
    <cellStyle name="Procent 2 4 2 5" xfId="8172" xr:uid="{00000000-0005-0000-0000-0000209D0000}"/>
    <cellStyle name="Procent 2 4 2 6" xfId="23293" xr:uid="{00000000-0005-0000-0000-0000219D0000}"/>
    <cellStyle name="Procent 2 4 3" xfId="3966" xr:uid="{00000000-0005-0000-0000-0000229D0000}"/>
    <cellStyle name="Procent 2 4 3 2" xfId="3967" xr:uid="{00000000-0005-0000-0000-0000239D0000}"/>
    <cellStyle name="Procent 2 4 3 2 2" xfId="23300" xr:uid="{00000000-0005-0000-0000-0000249D0000}"/>
    <cellStyle name="Procent 2 4 3 3" xfId="23299" xr:uid="{00000000-0005-0000-0000-0000259D0000}"/>
    <cellStyle name="Procent 2 4 4" xfId="3968" xr:uid="{00000000-0005-0000-0000-0000269D0000}"/>
    <cellStyle name="Procent 2 4 4 2" xfId="3969" xr:uid="{00000000-0005-0000-0000-0000279D0000}"/>
    <cellStyle name="Procent 2 4 4 2 2" xfId="23302" xr:uid="{00000000-0005-0000-0000-0000289D0000}"/>
    <cellStyle name="Procent 2 4 4 3" xfId="23301" xr:uid="{00000000-0005-0000-0000-0000299D0000}"/>
    <cellStyle name="Procent 2 4 5" xfId="3970" xr:uid="{00000000-0005-0000-0000-00002A9D0000}"/>
    <cellStyle name="Procent 2 4 5 2" xfId="3971" xr:uid="{00000000-0005-0000-0000-00002B9D0000}"/>
    <cellStyle name="Procent 2 4 5 2 2" xfId="23304" xr:uid="{00000000-0005-0000-0000-00002C9D0000}"/>
    <cellStyle name="Procent 2 4 5 3" xfId="23303" xr:uid="{00000000-0005-0000-0000-00002D9D0000}"/>
    <cellStyle name="Procent 2 4 6" xfId="3972" xr:uid="{00000000-0005-0000-0000-00002E9D0000}"/>
    <cellStyle name="Procent 2 4 6 2" xfId="3973" xr:uid="{00000000-0005-0000-0000-00002F9D0000}"/>
    <cellStyle name="Procent 2 4 6 2 2" xfId="23306" xr:uid="{00000000-0005-0000-0000-0000309D0000}"/>
    <cellStyle name="Procent 2 4 6 3" xfId="23305" xr:uid="{00000000-0005-0000-0000-0000319D0000}"/>
    <cellStyle name="Procent 2 4 7" xfId="3974" xr:uid="{00000000-0005-0000-0000-0000329D0000}"/>
    <cellStyle name="Procent 2 4 7 2" xfId="3975" xr:uid="{00000000-0005-0000-0000-0000339D0000}"/>
    <cellStyle name="Procent 2 4 7 2 2" xfId="23308" xr:uid="{00000000-0005-0000-0000-0000349D0000}"/>
    <cellStyle name="Procent 2 4 7 3" xfId="23307" xr:uid="{00000000-0005-0000-0000-0000359D0000}"/>
    <cellStyle name="Procent 2 4 8" xfId="3976" xr:uid="{00000000-0005-0000-0000-0000369D0000}"/>
    <cellStyle name="Procent 2 4 8 2" xfId="23309" xr:uid="{00000000-0005-0000-0000-0000379D0000}"/>
    <cellStyle name="Procent 2 4 9" xfId="8171" xr:uid="{00000000-0005-0000-0000-0000389D0000}"/>
    <cellStyle name="Procent 2 5" xfId="2834" xr:uid="{00000000-0005-0000-0000-0000399D0000}"/>
    <cellStyle name="Procent 2 5 2" xfId="3977" xr:uid="{00000000-0005-0000-0000-00003A9D0000}"/>
    <cellStyle name="Procent 2 5 2 2" xfId="3978" xr:uid="{00000000-0005-0000-0000-00003B9D0000}"/>
    <cellStyle name="Procent 2 5 2 2 2" xfId="3979" xr:uid="{00000000-0005-0000-0000-00003C9D0000}"/>
    <cellStyle name="Procent 2 5 2 2 2 2" xfId="23312" xr:uid="{00000000-0005-0000-0000-00003D9D0000}"/>
    <cellStyle name="Procent 2 5 2 2 3" xfId="23311" xr:uid="{00000000-0005-0000-0000-00003E9D0000}"/>
    <cellStyle name="Procent 2 5 2 3" xfId="3980" xr:uid="{00000000-0005-0000-0000-00003F9D0000}"/>
    <cellStyle name="Procent 2 5 2 3 2" xfId="3981" xr:uid="{00000000-0005-0000-0000-0000409D0000}"/>
    <cellStyle name="Procent 2 5 2 3 2 2" xfId="23314" xr:uid="{00000000-0005-0000-0000-0000419D0000}"/>
    <cellStyle name="Procent 2 5 2 3 3" xfId="23313" xr:uid="{00000000-0005-0000-0000-0000429D0000}"/>
    <cellStyle name="Procent 2 5 2 4" xfId="3982" xr:uid="{00000000-0005-0000-0000-0000439D0000}"/>
    <cellStyle name="Procent 2 5 2 4 2" xfId="23315" xr:uid="{00000000-0005-0000-0000-0000449D0000}"/>
    <cellStyle name="Procent 2 5 2 5" xfId="11787" xr:uid="{00000000-0005-0000-0000-0000459D0000}"/>
    <cellStyle name="Procent 2 5 2 6" xfId="23310" xr:uid="{00000000-0005-0000-0000-0000469D0000}"/>
    <cellStyle name="Procent 2 5 3" xfId="3983" xr:uid="{00000000-0005-0000-0000-0000479D0000}"/>
    <cellStyle name="Procent 2 5 3 2" xfId="3984" xr:uid="{00000000-0005-0000-0000-0000489D0000}"/>
    <cellStyle name="Procent 2 5 3 2 2" xfId="23317" xr:uid="{00000000-0005-0000-0000-0000499D0000}"/>
    <cellStyle name="Procent 2 5 3 3" xfId="23316" xr:uid="{00000000-0005-0000-0000-00004A9D0000}"/>
    <cellStyle name="Procent 2 5 4" xfId="3985" xr:uid="{00000000-0005-0000-0000-00004B9D0000}"/>
    <cellStyle name="Procent 2 5 4 2" xfId="3986" xr:uid="{00000000-0005-0000-0000-00004C9D0000}"/>
    <cellStyle name="Procent 2 5 4 2 2" xfId="23319" xr:uid="{00000000-0005-0000-0000-00004D9D0000}"/>
    <cellStyle name="Procent 2 5 4 3" xfId="23318" xr:uid="{00000000-0005-0000-0000-00004E9D0000}"/>
    <cellStyle name="Procent 2 5 5" xfId="3987" xr:uid="{00000000-0005-0000-0000-00004F9D0000}"/>
    <cellStyle name="Procent 2 5 5 2" xfId="3988" xr:uid="{00000000-0005-0000-0000-0000509D0000}"/>
    <cellStyle name="Procent 2 5 5 2 2" xfId="23321" xr:uid="{00000000-0005-0000-0000-0000519D0000}"/>
    <cellStyle name="Procent 2 5 5 3" xfId="23320" xr:uid="{00000000-0005-0000-0000-0000529D0000}"/>
    <cellStyle name="Procent 2 5 6" xfId="3989" xr:uid="{00000000-0005-0000-0000-0000539D0000}"/>
    <cellStyle name="Procent 2 5 6 2" xfId="3990" xr:uid="{00000000-0005-0000-0000-0000549D0000}"/>
    <cellStyle name="Procent 2 5 6 2 2" xfId="23323" xr:uid="{00000000-0005-0000-0000-0000559D0000}"/>
    <cellStyle name="Procent 2 5 6 3" xfId="23322" xr:uid="{00000000-0005-0000-0000-0000569D0000}"/>
    <cellStyle name="Procent 2 6" xfId="3991" xr:uid="{00000000-0005-0000-0000-0000579D0000}"/>
    <cellStyle name="Procent 2 6 2" xfId="3992" xr:uid="{00000000-0005-0000-0000-0000589D0000}"/>
    <cellStyle name="Procent 2 6 2 2" xfId="3993" xr:uid="{00000000-0005-0000-0000-0000599D0000}"/>
    <cellStyle name="Procent 2 6 2 2 2" xfId="3994" xr:uid="{00000000-0005-0000-0000-00005A9D0000}"/>
    <cellStyle name="Procent 2 6 2 2 2 2" xfId="23327" xr:uid="{00000000-0005-0000-0000-00005B9D0000}"/>
    <cellStyle name="Procent 2 6 2 2 3" xfId="23326" xr:uid="{00000000-0005-0000-0000-00005C9D0000}"/>
    <cellStyle name="Procent 2 6 2 3" xfId="3995" xr:uid="{00000000-0005-0000-0000-00005D9D0000}"/>
    <cellStyle name="Procent 2 6 2 3 2" xfId="3996" xr:uid="{00000000-0005-0000-0000-00005E9D0000}"/>
    <cellStyle name="Procent 2 6 2 3 2 2" xfId="23329" xr:uid="{00000000-0005-0000-0000-00005F9D0000}"/>
    <cellStyle name="Procent 2 6 2 3 3" xfId="23328" xr:uid="{00000000-0005-0000-0000-0000609D0000}"/>
    <cellStyle name="Procent 2 6 2 4" xfId="3997" xr:uid="{00000000-0005-0000-0000-0000619D0000}"/>
    <cellStyle name="Procent 2 6 2 4 2" xfId="23330" xr:uid="{00000000-0005-0000-0000-0000629D0000}"/>
    <cellStyle name="Procent 2 6 2 5" xfId="12914" xr:uid="{00000000-0005-0000-0000-0000639D0000}"/>
    <cellStyle name="Procent 2 6 2 5 2" xfId="30872" xr:uid="{00000000-0005-0000-0000-0000649D0000}"/>
    <cellStyle name="Procent 2 6 2 6" xfId="23325" xr:uid="{00000000-0005-0000-0000-0000659D0000}"/>
    <cellStyle name="Procent 2 6 3" xfId="3998" xr:uid="{00000000-0005-0000-0000-0000669D0000}"/>
    <cellStyle name="Procent 2 6 3 2" xfId="3999" xr:uid="{00000000-0005-0000-0000-0000679D0000}"/>
    <cellStyle name="Procent 2 6 3 2 2" xfId="23332" xr:uid="{00000000-0005-0000-0000-0000689D0000}"/>
    <cellStyle name="Procent 2 6 3 3" xfId="23331" xr:uid="{00000000-0005-0000-0000-0000699D0000}"/>
    <cellStyle name="Procent 2 6 4" xfId="4000" xr:uid="{00000000-0005-0000-0000-00006A9D0000}"/>
    <cellStyle name="Procent 2 6 4 2" xfId="4001" xr:uid="{00000000-0005-0000-0000-00006B9D0000}"/>
    <cellStyle name="Procent 2 6 4 2 2" xfId="23334" xr:uid="{00000000-0005-0000-0000-00006C9D0000}"/>
    <cellStyle name="Procent 2 6 4 3" xfId="23333" xr:uid="{00000000-0005-0000-0000-00006D9D0000}"/>
    <cellStyle name="Procent 2 6 5" xfId="4002" xr:uid="{00000000-0005-0000-0000-00006E9D0000}"/>
    <cellStyle name="Procent 2 6 5 2" xfId="4003" xr:uid="{00000000-0005-0000-0000-00006F9D0000}"/>
    <cellStyle name="Procent 2 6 5 2 2" xfId="23336" xr:uid="{00000000-0005-0000-0000-0000709D0000}"/>
    <cellStyle name="Procent 2 6 5 3" xfId="23335" xr:uid="{00000000-0005-0000-0000-0000719D0000}"/>
    <cellStyle name="Procent 2 6 6" xfId="4004" xr:uid="{00000000-0005-0000-0000-0000729D0000}"/>
    <cellStyle name="Procent 2 6 6 2" xfId="23337" xr:uid="{00000000-0005-0000-0000-0000739D0000}"/>
    <cellStyle name="Procent 2 6 7" xfId="4487" xr:uid="{00000000-0005-0000-0000-0000749D0000}"/>
    <cellStyle name="Procent 2 6 7 2" xfId="23870" xr:uid="{00000000-0005-0000-0000-0000759D0000}"/>
    <cellStyle name="Procent 2 6 8" xfId="23324" xr:uid="{00000000-0005-0000-0000-0000769D0000}"/>
    <cellStyle name="Procent 2 7" xfId="4005" xr:uid="{00000000-0005-0000-0000-0000779D0000}"/>
    <cellStyle name="Procent 2 7 2" xfId="4006" xr:uid="{00000000-0005-0000-0000-0000789D0000}"/>
    <cellStyle name="Procent 2 7 2 2" xfId="4007" xr:uid="{00000000-0005-0000-0000-0000799D0000}"/>
    <cellStyle name="Procent 2 7 2 2 2" xfId="4008" xr:uid="{00000000-0005-0000-0000-00007A9D0000}"/>
    <cellStyle name="Procent 2 7 2 2 2 2" xfId="23341" xr:uid="{00000000-0005-0000-0000-00007B9D0000}"/>
    <cellStyle name="Procent 2 7 2 2 3" xfId="23340" xr:uid="{00000000-0005-0000-0000-00007C9D0000}"/>
    <cellStyle name="Procent 2 7 2 3" xfId="4009" xr:uid="{00000000-0005-0000-0000-00007D9D0000}"/>
    <cellStyle name="Procent 2 7 2 3 2" xfId="4010" xr:uid="{00000000-0005-0000-0000-00007E9D0000}"/>
    <cellStyle name="Procent 2 7 2 3 2 2" xfId="23343" xr:uid="{00000000-0005-0000-0000-00007F9D0000}"/>
    <cellStyle name="Procent 2 7 2 3 3" xfId="23342" xr:uid="{00000000-0005-0000-0000-0000809D0000}"/>
    <cellStyle name="Procent 2 7 2 4" xfId="4011" xr:uid="{00000000-0005-0000-0000-0000819D0000}"/>
    <cellStyle name="Procent 2 7 2 4 2" xfId="23344" xr:uid="{00000000-0005-0000-0000-0000829D0000}"/>
    <cellStyle name="Procent 2 7 2 5" xfId="23339" xr:uid="{00000000-0005-0000-0000-0000839D0000}"/>
    <cellStyle name="Procent 2 7 3" xfId="4012" xr:uid="{00000000-0005-0000-0000-0000849D0000}"/>
    <cellStyle name="Procent 2 7 3 2" xfId="4013" xr:uid="{00000000-0005-0000-0000-0000859D0000}"/>
    <cellStyle name="Procent 2 7 3 2 2" xfId="23346" xr:uid="{00000000-0005-0000-0000-0000869D0000}"/>
    <cellStyle name="Procent 2 7 3 3" xfId="23345" xr:uid="{00000000-0005-0000-0000-0000879D0000}"/>
    <cellStyle name="Procent 2 7 4" xfId="4014" xr:uid="{00000000-0005-0000-0000-0000889D0000}"/>
    <cellStyle name="Procent 2 7 4 2" xfId="4015" xr:uid="{00000000-0005-0000-0000-0000899D0000}"/>
    <cellStyle name="Procent 2 7 4 2 2" xfId="23348" xr:uid="{00000000-0005-0000-0000-00008A9D0000}"/>
    <cellStyle name="Procent 2 7 4 3" xfId="23347" xr:uid="{00000000-0005-0000-0000-00008B9D0000}"/>
    <cellStyle name="Procent 2 7 5" xfId="4016" xr:uid="{00000000-0005-0000-0000-00008C9D0000}"/>
    <cellStyle name="Procent 2 7 5 2" xfId="4017" xr:uid="{00000000-0005-0000-0000-00008D9D0000}"/>
    <cellStyle name="Procent 2 7 5 2 2" xfId="23350" xr:uid="{00000000-0005-0000-0000-00008E9D0000}"/>
    <cellStyle name="Procent 2 7 5 3" xfId="23349" xr:uid="{00000000-0005-0000-0000-00008F9D0000}"/>
    <cellStyle name="Procent 2 7 6" xfId="4018" xr:uid="{00000000-0005-0000-0000-0000909D0000}"/>
    <cellStyle name="Procent 2 7 6 2" xfId="23351" xr:uid="{00000000-0005-0000-0000-0000919D0000}"/>
    <cellStyle name="Procent 2 7 7" xfId="23338" xr:uid="{00000000-0005-0000-0000-0000929D0000}"/>
    <cellStyle name="Procent 2 8" xfId="4019" xr:uid="{00000000-0005-0000-0000-0000939D0000}"/>
    <cellStyle name="Procent 2 8 2" xfId="4020" xr:uid="{00000000-0005-0000-0000-0000949D0000}"/>
    <cellStyle name="Procent 2 8 2 2" xfId="4021" xr:uid="{00000000-0005-0000-0000-0000959D0000}"/>
    <cellStyle name="Procent 2 8 2 2 2" xfId="4022" xr:uid="{00000000-0005-0000-0000-0000969D0000}"/>
    <cellStyle name="Procent 2 8 2 2 2 2" xfId="23355" xr:uid="{00000000-0005-0000-0000-0000979D0000}"/>
    <cellStyle name="Procent 2 8 2 2 3" xfId="23354" xr:uid="{00000000-0005-0000-0000-0000989D0000}"/>
    <cellStyle name="Procent 2 8 2 3" xfId="4023" xr:uid="{00000000-0005-0000-0000-0000999D0000}"/>
    <cellStyle name="Procent 2 8 2 3 2" xfId="4024" xr:uid="{00000000-0005-0000-0000-00009A9D0000}"/>
    <cellStyle name="Procent 2 8 2 3 2 2" xfId="23357" xr:uid="{00000000-0005-0000-0000-00009B9D0000}"/>
    <cellStyle name="Procent 2 8 2 3 3" xfId="23356" xr:uid="{00000000-0005-0000-0000-00009C9D0000}"/>
    <cellStyle name="Procent 2 8 2 4" xfId="4025" xr:uid="{00000000-0005-0000-0000-00009D9D0000}"/>
    <cellStyle name="Procent 2 8 2 4 2" xfId="23358" xr:uid="{00000000-0005-0000-0000-00009E9D0000}"/>
    <cellStyle name="Procent 2 8 2 5" xfId="23353" xr:uid="{00000000-0005-0000-0000-00009F9D0000}"/>
    <cellStyle name="Procent 2 8 3" xfId="4026" xr:uid="{00000000-0005-0000-0000-0000A09D0000}"/>
    <cellStyle name="Procent 2 8 3 2" xfId="4027" xr:uid="{00000000-0005-0000-0000-0000A19D0000}"/>
    <cellStyle name="Procent 2 8 3 2 2" xfId="23360" xr:uid="{00000000-0005-0000-0000-0000A29D0000}"/>
    <cellStyle name="Procent 2 8 3 3" xfId="23359" xr:uid="{00000000-0005-0000-0000-0000A39D0000}"/>
    <cellStyle name="Procent 2 8 4" xfId="4028" xr:uid="{00000000-0005-0000-0000-0000A49D0000}"/>
    <cellStyle name="Procent 2 8 4 2" xfId="4029" xr:uid="{00000000-0005-0000-0000-0000A59D0000}"/>
    <cellStyle name="Procent 2 8 4 2 2" xfId="23362" xr:uid="{00000000-0005-0000-0000-0000A69D0000}"/>
    <cellStyle name="Procent 2 8 4 3" xfId="23361" xr:uid="{00000000-0005-0000-0000-0000A79D0000}"/>
    <cellStyle name="Procent 2 8 5" xfId="4030" xr:uid="{00000000-0005-0000-0000-0000A89D0000}"/>
    <cellStyle name="Procent 2 8 5 2" xfId="4031" xr:uid="{00000000-0005-0000-0000-0000A99D0000}"/>
    <cellStyle name="Procent 2 8 5 2 2" xfId="23364" xr:uid="{00000000-0005-0000-0000-0000AA9D0000}"/>
    <cellStyle name="Procent 2 8 5 3" xfId="23363" xr:uid="{00000000-0005-0000-0000-0000AB9D0000}"/>
    <cellStyle name="Procent 2 8 6" xfId="4032" xr:uid="{00000000-0005-0000-0000-0000AC9D0000}"/>
    <cellStyle name="Procent 2 8 6 2" xfId="23365" xr:uid="{00000000-0005-0000-0000-0000AD9D0000}"/>
    <cellStyle name="Procent 2 8 7" xfId="23352" xr:uid="{00000000-0005-0000-0000-0000AE9D0000}"/>
    <cellStyle name="Procent 2 9" xfId="4033" xr:uid="{00000000-0005-0000-0000-0000AF9D0000}"/>
    <cellStyle name="Procent 2 9 2" xfId="4034" xr:uid="{00000000-0005-0000-0000-0000B09D0000}"/>
    <cellStyle name="Procent 2 9 2 2" xfId="4035" xr:uid="{00000000-0005-0000-0000-0000B19D0000}"/>
    <cellStyle name="Procent 2 9 2 2 2" xfId="23368" xr:uid="{00000000-0005-0000-0000-0000B29D0000}"/>
    <cellStyle name="Procent 2 9 2 3" xfId="23367" xr:uid="{00000000-0005-0000-0000-0000B39D0000}"/>
    <cellStyle name="Procent 2 9 3" xfId="4036" xr:uid="{00000000-0005-0000-0000-0000B49D0000}"/>
    <cellStyle name="Procent 2 9 3 2" xfId="4037" xr:uid="{00000000-0005-0000-0000-0000B59D0000}"/>
    <cellStyle name="Procent 2 9 3 2 2" xfId="23370" xr:uid="{00000000-0005-0000-0000-0000B69D0000}"/>
    <cellStyle name="Procent 2 9 3 3" xfId="23369" xr:uid="{00000000-0005-0000-0000-0000B79D0000}"/>
    <cellStyle name="Procent 2 9 4" xfId="4038" xr:uid="{00000000-0005-0000-0000-0000B89D0000}"/>
    <cellStyle name="Procent 2 9 4 2" xfId="23371" xr:uid="{00000000-0005-0000-0000-0000B99D0000}"/>
    <cellStyle name="Procent 2 9 5" xfId="23366" xr:uid="{00000000-0005-0000-0000-0000BA9D0000}"/>
    <cellStyle name="Procent 3" xfId="2365" xr:uid="{00000000-0005-0000-0000-0000BB9D0000}"/>
    <cellStyle name="Procent 3 2" xfId="2587" xr:uid="{00000000-0005-0000-0000-0000BC9D0000}"/>
    <cellStyle name="Procent 3 2 2" xfId="4040" xr:uid="{00000000-0005-0000-0000-0000BD9D0000}"/>
    <cellStyle name="Procent 3 2 2 2" xfId="4041" xr:uid="{00000000-0005-0000-0000-0000BE9D0000}"/>
    <cellStyle name="Procent 3 2 2 2 2" xfId="23375" xr:uid="{00000000-0005-0000-0000-0000BF9D0000}"/>
    <cellStyle name="Procent 3 2 2 3" xfId="20496" xr:uid="{00000000-0005-0000-0000-0000C09D0000}"/>
    <cellStyle name="Procent 3 2 2 4" xfId="23374" xr:uid="{00000000-0005-0000-0000-0000C19D0000}"/>
    <cellStyle name="Procent 3 2 3" xfId="4042" xr:uid="{00000000-0005-0000-0000-0000C29D0000}"/>
    <cellStyle name="Procent 3 2 3 2" xfId="4043" xr:uid="{00000000-0005-0000-0000-0000C39D0000}"/>
    <cellStyle name="Procent 3 2 3 2 2" xfId="23377" xr:uid="{00000000-0005-0000-0000-0000C49D0000}"/>
    <cellStyle name="Procent 3 2 3 3" xfId="23376" xr:uid="{00000000-0005-0000-0000-0000C59D0000}"/>
    <cellStyle name="Procent 3 2 4" xfId="4044" xr:uid="{00000000-0005-0000-0000-0000C69D0000}"/>
    <cellStyle name="Procent 3 2 4 2" xfId="23378" xr:uid="{00000000-0005-0000-0000-0000C79D0000}"/>
    <cellStyle name="Procent 3 2 5" xfId="8174" xr:uid="{00000000-0005-0000-0000-0000C89D0000}"/>
    <cellStyle name="Procent 3 2 6" xfId="23373" xr:uid="{00000000-0005-0000-0000-0000C99D0000}"/>
    <cellStyle name="Procent 3 2 7" xfId="4039" xr:uid="{00000000-0005-0000-0000-0000CA9D0000}"/>
    <cellStyle name="Procent 3 3" xfId="4045" xr:uid="{00000000-0005-0000-0000-0000CB9D0000}"/>
    <cellStyle name="Procent 3 3 2" xfId="4046" xr:uid="{00000000-0005-0000-0000-0000CC9D0000}"/>
    <cellStyle name="Procent 3 3 2 2" xfId="23380" xr:uid="{00000000-0005-0000-0000-0000CD9D0000}"/>
    <cellStyle name="Procent 3 3 3" xfId="8173" xr:uid="{00000000-0005-0000-0000-0000CE9D0000}"/>
    <cellStyle name="Procent 3 3 4" xfId="23379" xr:uid="{00000000-0005-0000-0000-0000CF9D0000}"/>
    <cellStyle name="Procent 3 4" xfId="4047" xr:uid="{00000000-0005-0000-0000-0000D09D0000}"/>
    <cellStyle name="Procent 3 4 2" xfId="4048" xr:uid="{00000000-0005-0000-0000-0000D19D0000}"/>
    <cellStyle name="Procent 3 4 2 2" xfId="23382" xr:uid="{00000000-0005-0000-0000-0000D29D0000}"/>
    <cellStyle name="Procent 3 4 3" xfId="20495" xr:uid="{00000000-0005-0000-0000-0000D39D0000}"/>
    <cellStyle name="Procent 3 4 4" xfId="23381" xr:uid="{00000000-0005-0000-0000-0000D49D0000}"/>
    <cellStyle name="Procent 3 5" xfId="4049" xr:uid="{00000000-0005-0000-0000-0000D59D0000}"/>
    <cellStyle name="Procent 3 6" xfId="4050" xr:uid="{00000000-0005-0000-0000-0000D69D0000}"/>
    <cellStyle name="Procent 3 6 2" xfId="23383" xr:uid="{00000000-0005-0000-0000-0000D79D0000}"/>
    <cellStyle name="Procent 3 7" xfId="4461" xr:uid="{00000000-0005-0000-0000-0000D89D0000}"/>
    <cellStyle name="Procent 3 8" xfId="23372" xr:uid="{00000000-0005-0000-0000-0000D99D0000}"/>
    <cellStyle name="Procent 4" xfId="2496" xr:uid="{00000000-0005-0000-0000-0000DA9D0000}"/>
    <cellStyle name="Procent 4 2" xfId="4051" xr:uid="{00000000-0005-0000-0000-0000DB9D0000}"/>
    <cellStyle name="Procent 4 2 2" xfId="4052" xr:uid="{00000000-0005-0000-0000-0000DC9D0000}"/>
    <cellStyle name="Procent 4 2 2 2" xfId="4053" xr:uid="{00000000-0005-0000-0000-0000DD9D0000}"/>
    <cellStyle name="Procent 4 2 2 2 2" xfId="18514" xr:uid="{00000000-0005-0000-0000-0000DE9D0000}"/>
    <cellStyle name="Procent 4 2 2 2 2 2" xfId="36465" xr:uid="{00000000-0005-0000-0000-0000DF9D0000}"/>
    <cellStyle name="Procent 4 2 2 2 3" xfId="10742" xr:uid="{00000000-0005-0000-0000-0000E09D0000}"/>
    <cellStyle name="Procent 4 2 2 2 3 2" xfId="29464" xr:uid="{00000000-0005-0000-0000-0000E19D0000}"/>
    <cellStyle name="Procent 4 2 2 2 4" xfId="23387" xr:uid="{00000000-0005-0000-0000-0000E29D0000}"/>
    <cellStyle name="Procent 4 2 2 3" xfId="21547" xr:uid="{00000000-0005-0000-0000-0000E39D0000}"/>
    <cellStyle name="Procent 4 2 2 3 2" xfId="38398" xr:uid="{00000000-0005-0000-0000-0000E49D0000}"/>
    <cellStyle name="Procent 4 2 2 4" xfId="8177" xr:uid="{00000000-0005-0000-0000-0000E59D0000}"/>
    <cellStyle name="Procent 4 2 2 5" xfId="23386" xr:uid="{00000000-0005-0000-0000-0000E69D0000}"/>
    <cellStyle name="Procent 4 2 2 6" xfId="39353" xr:uid="{00000000-0005-0000-0000-0000E79D0000}"/>
    <cellStyle name="Procent 4 2 3" xfId="4054" xr:uid="{00000000-0005-0000-0000-0000E89D0000}"/>
    <cellStyle name="Procent 4 2 3 2" xfId="4055" xr:uid="{00000000-0005-0000-0000-0000E99D0000}"/>
    <cellStyle name="Procent 4 2 3 2 2" xfId="23389" xr:uid="{00000000-0005-0000-0000-0000EA9D0000}"/>
    <cellStyle name="Procent 4 2 3 3" xfId="21500" xr:uid="{00000000-0005-0000-0000-0000EB9D0000}"/>
    <cellStyle name="Procent 4 2 3 3 2" xfId="38378" xr:uid="{00000000-0005-0000-0000-0000EC9D0000}"/>
    <cellStyle name="Procent 4 2 3 4" xfId="23388" xr:uid="{00000000-0005-0000-0000-0000ED9D0000}"/>
    <cellStyle name="Procent 4 2 4" xfId="4056" xr:uid="{00000000-0005-0000-0000-0000EE9D0000}"/>
    <cellStyle name="Procent 4 2 4 2" xfId="23390" xr:uid="{00000000-0005-0000-0000-0000EF9D0000}"/>
    <cellStyle name="Procent 4 2 5" xfId="8176" xr:uid="{00000000-0005-0000-0000-0000F09D0000}"/>
    <cellStyle name="Procent 4 2 6" xfId="23385" xr:uid="{00000000-0005-0000-0000-0000F19D0000}"/>
    <cellStyle name="Procent 4 2 7" xfId="39333" xr:uid="{00000000-0005-0000-0000-0000F29D0000}"/>
    <cellStyle name="Procent 4 3" xfId="4057" xr:uid="{00000000-0005-0000-0000-0000F39D0000}"/>
    <cellStyle name="Procent 4 3 2" xfId="4058" xr:uid="{00000000-0005-0000-0000-0000F49D0000}"/>
    <cellStyle name="Procent 4 3 2 2" xfId="11643" xr:uid="{00000000-0005-0000-0000-0000F59D0000}"/>
    <cellStyle name="Procent 4 3 2 2 2" xfId="19393" xr:uid="{00000000-0005-0000-0000-0000F69D0000}"/>
    <cellStyle name="Procent 4 3 2 2 2 2" xfId="37344" xr:uid="{00000000-0005-0000-0000-0000F79D0000}"/>
    <cellStyle name="Procent 4 3 2 2 3" xfId="30343" xr:uid="{00000000-0005-0000-0000-0000F89D0000}"/>
    <cellStyle name="Procent 4 3 2 3" xfId="8179" xr:uid="{00000000-0005-0000-0000-0000F99D0000}"/>
    <cellStyle name="Procent 4 3 2 4" xfId="23392" xr:uid="{00000000-0005-0000-0000-0000FA9D0000}"/>
    <cellStyle name="Procent 4 3 3" xfId="9289" xr:uid="{00000000-0005-0000-0000-0000FB9D0000}"/>
    <cellStyle name="Procent 4 3 3 2" xfId="17074" xr:uid="{00000000-0005-0000-0000-0000FC9D0000}"/>
    <cellStyle name="Procent 4 3 3 2 2" xfId="35025" xr:uid="{00000000-0005-0000-0000-0000FD9D0000}"/>
    <cellStyle name="Procent 4 3 3 3" xfId="28024" xr:uid="{00000000-0005-0000-0000-0000FE9D0000}"/>
    <cellStyle name="Procent 4 3 4" xfId="21528" xr:uid="{00000000-0005-0000-0000-0000FF9D0000}"/>
    <cellStyle name="Procent 4 3 4 2" xfId="38388" xr:uid="{00000000-0005-0000-0000-0000009E0000}"/>
    <cellStyle name="Procent 4 3 5" xfId="8178" xr:uid="{00000000-0005-0000-0000-0000019E0000}"/>
    <cellStyle name="Procent 4 3 6" xfId="23391" xr:uid="{00000000-0005-0000-0000-0000029E0000}"/>
    <cellStyle name="Procent 4 3 7" xfId="39343" xr:uid="{00000000-0005-0000-0000-0000039E0000}"/>
    <cellStyle name="Procent 4 4" xfId="4059" xr:uid="{00000000-0005-0000-0000-0000049E0000}"/>
    <cellStyle name="Procent 4 4 2" xfId="4060" xr:uid="{00000000-0005-0000-0000-0000059E0000}"/>
    <cellStyle name="Procent 4 4 2 2" xfId="17766" xr:uid="{00000000-0005-0000-0000-0000069E0000}"/>
    <cellStyle name="Procent 4 4 2 2 2" xfId="35717" xr:uid="{00000000-0005-0000-0000-0000079E0000}"/>
    <cellStyle name="Procent 4 4 2 3" xfId="9984" xr:uid="{00000000-0005-0000-0000-0000089E0000}"/>
    <cellStyle name="Procent 4 4 2 3 2" xfId="28716" xr:uid="{00000000-0005-0000-0000-0000099E0000}"/>
    <cellStyle name="Procent 4 4 2 4" xfId="23394" xr:uid="{00000000-0005-0000-0000-00000A9E0000}"/>
    <cellStyle name="Procent 4 4 3" xfId="8180" xr:uid="{00000000-0005-0000-0000-00000B9E0000}"/>
    <cellStyle name="Procent 4 4 4" xfId="23393" xr:uid="{00000000-0005-0000-0000-00000C9E0000}"/>
    <cellStyle name="Procent 4 5" xfId="4061" xr:uid="{00000000-0005-0000-0000-00000D9E0000}"/>
    <cellStyle name="Procent 4 5 2" xfId="4062" xr:uid="{00000000-0005-0000-0000-00000E9E0000}"/>
    <cellStyle name="Procent 4 5 2 2" xfId="23396" xr:uid="{00000000-0005-0000-0000-00000F9E0000}"/>
    <cellStyle name="Procent 4 5 3" xfId="20497" xr:uid="{00000000-0005-0000-0000-0000109E0000}"/>
    <cellStyle name="Procent 4 5 3 2" xfId="38009" xr:uid="{00000000-0005-0000-0000-0000119E0000}"/>
    <cellStyle name="Procent 4 5 4" xfId="23395" xr:uid="{00000000-0005-0000-0000-0000129E0000}"/>
    <cellStyle name="Procent 4 6" xfId="4063" xr:uid="{00000000-0005-0000-0000-0000139E0000}"/>
    <cellStyle name="Procent 4 6 2" xfId="23397" xr:uid="{00000000-0005-0000-0000-0000149E0000}"/>
    <cellStyle name="Procent 4 7" xfId="8175" xr:uid="{00000000-0005-0000-0000-0000159E0000}"/>
    <cellStyle name="Procent 4 8" xfId="23384" xr:uid="{00000000-0005-0000-0000-0000169E0000}"/>
    <cellStyle name="Procent 4 9" xfId="38964" xr:uid="{00000000-0005-0000-0000-0000179E0000}"/>
    <cellStyle name="Procent 5" xfId="4064" xr:uid="{00000000-0005-0000-0000-0000189E0000}"/>
    <cellStyle name="Procent 5 2" xfId="4065" xr:uid="{00000000-0005-0000-0000-0000199E0000}"/>
    <cellStyle name="Procent 5 2 2" xfId="4066" xr:uid="{00000000-0005-0000-0000-00001A9E0000}"/>
    <cellStyle name="Procent 5 2 2 2" xfId="4067" xr:uid="{00000000-0005-0000-0000-00001B9E0000}"/>
    <cellStyle name="Procent 5 2 2 2 2" xfId="23401" xr:uid="{00000000-0005-0000-0000-00001C9E0000}"/>
    <cellStyle name="Procent 5 2 2 3" xfId="23400" xr:uid="{00000000-0005-0000-0000-00001D9E0000}"/>
    <cellStyle name="Procent 5 2 3" xfId="4068" xr:uid="{00000000-0005-0000-0000-00001E9E0000}"/>
    <cellStyle name="Procent 5 2 3 2" xfId="4069" xr:uid="{00000000-0005-0000-0000-00001F9E0000}"/>
    <cellStyle name="Procent 5 2 3 2 2" xfId="23403" xr:uid="{00000000-0005-0000-0000-0000209E0000}"/>
    <cellStyle name="Procent 5 2 3 3" xfId="23402" xr:uid="{00000000-0005-0000-0000-0000219E0000}"/>
    <cellStyle name="Procent 5 2 4" xfId="4070" xr:uid="{00000000-0005-0000-0000-0000229E0000}"/>
    <cellStyle name="Procent 5 2 4 2" xfId="23404" xr:uid="{00000000-0005-0000-0000-0000239E0000}"/>
    <cellStyle name="Procent 5 2 5" xfId="11788" xr:uid="{00000000-0005-0000-0000-0000249E0000}"/>
    <cellStyle name="Procent 5 2 6" xfId="23399" xr:uid="{00000000-0005-0000-0000-0000259E0000}"/>
    <cellStyle name="Procent 5 3" xfId="4071" xr:uid="{00000000-0005-0000-0000-0000269E0000}"/>
    <cellStyle name="Procent 5 3 2" xfId="4072" xr:uid="{00000000-0005-0000-0000-0000279E0000}"/>
    <cellStyle name="Procent 5 3 2 2" xfId="23406" xr:uid="{00000000-0005-0000-0000-0000289E0000}"/>
    <cellStyle name="Procent 5 3 3" xfId="21551" xr:uid="{00000000-0005-0000-0000-0000299E0000}"/>
    <cellStyle name="Procent 5 3 3 2" xfId="38402" xr:uid="{00000000-0005-0000-0000-00002A9E0000}"/>
    <cellStyle name="Procent 5 3 4" xfId="23405" xr:uid="{00000000-0005-0000-0000-00002B9E0000}"/>
    <cellStyle name="Procent 5 4" xfId="4073" xr:uid="{00000000-0005-0000-0000-00002C9E0000}"/>
    <cellStyle name="Procent 5 4 2" xfId="4074" xr:uid="{00000000-0005-0000-0000-00002D9E0000}"/>
    <cellStyle name="Procent 5 4 2 2" xfId="23408" xr:uid="{00000000-0005-0000-0000-00002E9E0000}"/>
    <cellStyle name="Procent 5 4 3" xfId="23407" xr:uid="{00000000-0005-0000-0000-00002F9E0000}"/>
    <cellStyle name="Procent 5 5" xfId="4075" xr:uid="{00000000-0005-0000-0000-0000309E0000}"/>
    <cellStyle name="Procent 5 5 2" xfId="4076" xr:uid="{00000000-0005-0000-0000-0000319E0000}"/>
    <cellStyle name="Procent 5 5 2 2" xfId="23410" xr:uid="{00000000-0005-0000-0000-0000329E0000}"/>
    <cellStyle name="Procent 5 5 3" xfId="23409" xr:uid="{00000000-0005-0000-0000-0000339E0000}"/>
    <cellStyle name="Procent 5 6" xfId="4077" xr:uid="{00000000-0005-0000-0000-0000349E0000}"/>
    <cellStyle name="Procent 5 6 2" xfId="23411" xr:uid="{00000000-0005-0000-0000-0000359E0000}"/>
    <cellStyle name="Procent 5 7" xfId="8181" xr:uid="{00000000-0005-0000-0000-0000369E0000}"/>
    <cellStyle name="Procent 5 8" xfId="23398" xr:uid="{00000000-0005-0000-0000-0000379E0000}"/>
    <cellStyle name="Procent 5 9" xfId="39357" xr:uid="{00000000-0005-0000-0000-0000389E0000}"/>
    <cellStyle name="Procent 6" xfId="4078" xr:uid="{00000000-0005-0000-0000-0000399E0000}"/>
    <cellStyle name="Procent 6 2" xfId="4079" xr:uid="{00000000-0005-0000-0000-00003A9E0000}"/>
    <cellStyle name="Procent 6 2 2" xfId="4080" xr:uid="{00000000-0005-0000-0000-00003B9E0000}"/>
    <cellStyle name="Procent 6 2 2 2" xfId="4081" xr:uid="{00000000-0005-0000-0000-00003C9E0000}"/>
    <cellStyle name="Procent 6 2 2 2 2" xfId="23415" xr:uid="{00000000-0005-0000-0000-00003D9E0000}"/>
    <cellStyle name="Procent 6 2 2 3" xfId="23414" xr:uid="{00000000-0005-0000-0000-00003E9E0000}"/>
    <cellStyle name="Procent 6 2 3" xfId="4082" xr:uid="{00000000-0005-0000-0000-00003F9E0000}"/>
    <cellStyle name="Procent 6 2 3 2" xfId="4083" xr:uid="{00000000-0005-0000-0000-0000409E0000}"/>
    <cellStyle name="Procent 6 2 3 2 2" xfId="23417" xr:uid="{00000000-0005-0000-0000-0000419E0000}"/>
    <cellStyle name="Procent 6 2 3 3" xfId="23416" xr:uid="{00000000-0005-0000-0000-0000429E0000}"/>
    <cellStyle name="Procent 6 2 4" xfId="4084" xr:uid="{00000000-0005-0000-0000-0000439E0000}"/>
    <cellStyle name="Procent 6 2 4 2" xfId="23418" xr:uid="{00000000-0005-0000-0000-0000449E0000}"/>
    <cellStyle name="Procent 6 2 5" xfId="11789" xr:uid="{00000000-0005-0000-0000-0000459E0000}"/>
    <cellStyle name="Procent 6 2 6" xfId="23413" xr:uid="{00000000-0005-0000-0000-0000469E0000}"/>
    <cellStyle name="Procent 6 3" xfId="4085" xr:uid="{00000000-0005-0000-0000-0000479E0000}"/>
    <cellStyle name="Procent 6 3 2" xfId="4086" xr:uid="{00000000-0005-0000-0000-0000489E0000}"/>
    <cellStyle name="Procent 6 3 2 2" xfId="23420" xr:uid="{00000000-0005-0000-0000-0000499E0000}"/>
    <cellStyle name="Procent 6 3 3" xfId="23419" xr:uid="{00000000-0005-0000-0000-00004A9E0000}"/>
    <cellStyle name="Procent 6 4" xfId="4087" xr:uid="{00000000-0005-0000-0000-00004B9E0000}"/>
    <cellStyle name="Procent 6 4 2" xfId="4088" xr:uid="{00000000-0005-0000-0000-00004C9E0000}"/>
    <cellStyle name="Procent 6 4 2 2" xfId="23422" xr:uid="{00000000-0005-0000-0000-00004D9E0000}"/>
    <cellStyle name="Procent 6 4 3" xfId="23421" xr:uid="{00000000-0005-0000-0000-00004E9E0000}"/>
    <cellStyle name="Procent 6 5" xfId="4089" xr:uid="{00000000-0005-0000-0000-00004F9E0000}"/>
    <cellStyle name="Procent 6 5 2" xfId="4090" xr:uid="{00000000-0005-0000-0000-0000509E0000}"/>
    <cellStyle name="Procent 6 5 2 2" xfId="23424" xr:uid="{00000000-0005-0000-0000-0000519E0000}"/>
    <cellStyle name="Procent 6 5 3" xfId="23423" xr:uid="{00000000-0005-0000-0000-0000529E0000}"/>
    <cellStyle name="Procent 6 6" xfId="4091" xr:uid="{00000000-0005-0000-0000-0000539E0000}"/>
    <cellStyle name="Procent 6 6 2" xfId="23425" xr:uid="{00000000-0005-0000-0000-0000549E0000}"/>
    <cellStyle name="Procent 6 7" xfId="8182" xr:uid="{00000000-0005-0000-0000-0000559E0000}"/>
    <cellStyle name="Procent 6 8" xfId="23412" xr:uid="{00000000-0005-0000-0000-0000569E0000}"/>
    <cellStyle name="Procent 7" xfId="4092" xr:uid="{00000000-0005-0000-0000-0000579E0000}"/>
    <cellStyle name="Procent 7 2" xfId="4093" xr:uid="{00000000-0005-0000-0000-0000589E0000}"/>
    <cellStyle name="Procent 7 2 2" xfId="4094" xr:uid="{00000000-0005-0000-0000-0000599E0000}"/>
    <cellStyle name="Procent 7 2 2 2" xfId="4095" xr:uid="{00000000-0005-0000-0000-00005A9E0000}"/>
    <cellStyle name="Procent 7 2 2 2 2" xfId="23429" xr:uid="{00000000-0005-0000-0000-00005B9E0000}"/>
    <cellStyle name="Procent 7 2 2 3" xfId="11791" xr:uid="{00000000-0005-0000-0000-00005C9E0000}"/>
    <cellStyle name="Procent 7 2 2 4" xfId="23428" xr:uid="{00000000-0005-0000-0000-00005D9E0000}"/>
    <cellStyle name="Procent 7 2 3" xfId="4096" xr:uid="{00000000-0005-0000-0000-00005E9E0000}"/>
    <cellStyle name="Procent 7 2 3 2" xfId="4097" xr:uid="{00000000-0005-0000-0000-00005F9E0000}"/>
    <cellStyle name="Procent 7 2 3 2 2" xfId="23431" xr:uid="{00000000-0005-0000-0000-0000609E0000}"/>
    <cellStyle name="Procent 7 2 3 3" xfId="23430" xr:uid="{00000000-0005-0000-0000-0000619E0000}"/>
    <cellStyle name="Procent 7 2 4" xfId="4098" xr:uid="{00000000-0005-0000-0000-0000629E0000}"/>
    <cellStyle name="Procent 7 2 4 2" xfId="23432" xr:uid="{00000000-0005-0000-0000-0000639E0000}"/>
    <cellStyle name="Procent 7 2 5" xfId="8184" xr:uid="{00000000-0005-0000-0000-0000649E0000}"/>
    <cellStyle name="Procent 7 2 6" xfId="23427" xr:uid="{00000000-0005-0000-0000-0000659E0000}"/>
    <cellStyle name="Procent 7 3" xfId="4099" xr:uid="{00000000-0005-0000-0000-0000669E0000}"/>
    <cellStyle name="Procent 7 3 2" xfId="4100" xr:uid="{00000000-0005-0000-0000-0000679E0000}"/>
    <cellStyle name="Procent 7 3 2 2" xfId="23434" xr:uid="{00000000-0005-0000-0000-0000689E0000}"/>
    <cellStyle name="Procent 7 3 3" xfId="11790" xr:uid="{00000000-0005-0000-0000-0000699E0000}"/>
    <cellStyle name="Procent 7 3 4" xfId="23433" xr:uid="{00000000-0005-0000-0000-00006A9E0000}"/>
    <cellStyle name="Procent 7 4" xfId="4101" xr:uid="{00000000-0005-0000-0000-00006B9E0000}"/>
    <cellStyle name="Procent 7 4 2" xfId="4102" xr:uid="{00000000-0005-0000-0000-00006C9E0000}"/>
    <cellStyle name="Procent 7 4 2 2" xfId="23436" xr:uid="{00000000-0005-0000-0000-00006D9E0000}"/>
    <cellStyle name="Procent 7 4 3" xfId="23435" xr:uid="{00000000-0005-0000-0000-00006E9E0000}"/>
    <cellStyle name="Procent 7 5" xfId="4103" xr:uid="{00000000-0005-0000-0000-00006F9E0000}"/>
    <cellStyle name="Procent 7 5 2" xfId="4104" xr:uid="{00000000-0005-0000-0000-0000709E0000}"/>
    <cellStyle name="Procent 7 5 2 2" xfId="23438" xr:uid="{00000000-0005-0000-0000-0000719E0000}"/>
    <cellStyle name="Procent 7 5 3" xfId="23437" xr:uid="{00000000-0005-0000-0000-0000729E0000}"/>
    <cellStyle name="Procent 7 6" xfId="4105" xr:uid="{00000000-0005-0000-0000-0000739E0000}"/>
    <cellStyle name="Procent 7 6 2" xfId="23439" xr:uid="{00000000-0005-0000-0000-0000749E0000}"/>
    <cellStyle name="Procent 7 7" xfId="8183" xr:uid="{00000000-0005-0000-0000-0000759E0000}"/>
    <cellStyle name="Procent 7 8" xfId="23426" xr:uid="{00000000-0005-0000-0000-0000769E0000}"/>
    <cellStyle name="Procent 8" xfId="4106" xr:uid="{00000000-0005-0000-0000-0000779E0000}"/>
    <cellStyle name="Procent 8 2" xfId="4107" xr:uid="{00000000-0005-0000-0000-0000789E0000}"/>
    <cellStyle name="Procent 8 2 2" xfId="4108" xr:uid="{00000000-0005-0000-0000-0000799E0000}"/>
    <cellStyle name="Procent 8 2 2 2" xfId="4109" xr:uid="{00000000-0005-0000-0000-00007A9E0000}"/>
    <cellStyle name="Procent 8 2 2 2 2" xfId="23443" xr:uid="{00000000-0005-0000-0000-00007B9E0000}"/>
    <cellStyle name="Procent 8 2 2 3" xfId="10382" xr:uid="{00000000-0005-0000-0000-00007C9E0000}"/>
    <cellStyle name="Procent 8 2 2 4" xfId="23442" xr:uid="{00000000-0005-0000-0000-00007D9E0000}"/>
    <cellStyle name="Procent 8 2 3" xfId="4110" xr:uid="{00000000-0005-0000-0000-00007E9E0000}"/>
    <cellStyle name="Procent 8 2 3 2" xfId="4111" xr:uid="{00000000-0005-0000-0000-00007F9E0000}"/>
    <cellStyle name="Procent 8 2 3 2 2" xfId="23445" xr:uid="{00000000-0005-0000-0000-0000809E0000}"/>
    <cellStyle name="Procent 8 2 3 3" xfId="23444" xr:uid="{00000000-0005-0000-0000-0000819E0000}"/>
    <cellStyle name="Procent 8 2 4" xfId="4112" xr:uid="{00000000-0005-0000-0000-0000829E0000}"/>
    <cellStyle name="Procent 8 2 4 2" xfId="23446" xr:uid="{00000000-0005-0000-0000-0000839E0000}"/>
    <cellStyle name="Procent 8 2 5" xfId="8186" xr:uid="{00000000-0005-0000-0000-0000849E0000}"/>
    <cellStyle name="Procent 8 2 6" xfId="23441" xr:uid="{00000000-0005-0000-0000-0000859E0000}"/>
    <cellStyle name="Procent 8 3" xfId="4113" xr:uid="{00000000-0005-0000-0000-0000869E0000}"/>
    <cellStyle name="Procent 8 3 2" xfId="4114" xr:uid="{00000000-0005-0000-0000-0000879E0000}"/>
    <cellStyle name="Procent 8 3 2 2" xfId="23448" xr:uid="{00000000-0005-0000-0000-0000889E0000}"/>
    <cellStyle name="Procent 8 3 3" xfId="23447" xr:uid="{00000000-0005-0000-0000-0000899E0000}"/>
    <cellStyle name="Procent 8 4" xfId="4115" xr:uid="{00000000-0005-0000-0000-00008A9E0000}"/>
    <cellStyle name="Procent 8 4 2" xfId="4116" xr:uid="{00000000-0005-0000-0000-00008B9E0000}"/>
    <cellStyle name="Procent 8 4 2 2" xfId="23450" xr:uid="{00000000-0005-0000-0000-00008C9E0000}"/>
    <cellStyle name="Procent 8 4 3" xfId="23449" xr:uid="{00000000-0005-0000-0000-00008D9E0000}"/>
    <cellStyle name="Procent 8 5" xfId="4117" xr:uid="{00000000-0005-0000-0000-00008E9E0000}"/>
    <cellStyle name="Procent 8 5 2" xfId="23451" xr:uid="{00000000-0005-0000-0000-00008F9E0000}"/>
    <cellStyle name="Procent 8 6" xfId="8185" xr:uid="{00000000-0005-0000-0000-0000909E0000}"/>
    <cellStyle name="Procent 8 7" xfId="23440" xr:uid="{00000000-0005-0000-0000-0000919E0000}"/>
    <cellStyle name="Procent 9" xfId="4118" xr:uid="{00000000-0005-0000-0000-0000929E0000}"/>
    <cellStyle name="Procent 9 2" xfId="4119" xr:uid="{00000000-0005-0000-0000-0000939E0000}"/>
    <cellStyle name="Procent 9 2 2" xfId="4120" xr:uid="{00000000-0005-0000-0000-0000949E0000}"/>
    <cellStyle name="Procent 9 2 2 2" xfId="23454" xr:uid="{00000000-0005-0000-0000-0000959E0000}"/>
    <cellStyle name="Procent 9 2 3" xfId="8188" xr:uid="{00000000-0005-0000-0000-0000969E0000}"/>
    <cellStyle name="Procent 9 2 4" xfId="23453" xr:uid="{00000000-0005-0000-0000-0000979E0000}"/>
    <cellStyle name="Procent 9 3" xfId="4121" xr:uid="{00000000-0005-0000-0000-0000989E0000}"/>
    <cellStyle name="Procent 9 3 2" xfId="4122" xr:uid="{00000000-0005-0000-0000-0000999E0000}"/>
    <cellStyle name="Procent 9 3 2 2" xfId="23456" xr:uid="{00000000-0005-0000-0000-00009A9E0000}"/>
    <cellStyle name="Procent 9 3 3" xfId="8189" xr:uid="{00000000-0005-0000-0000-00009B9E0000}"/>
    <cellStyle name="Procent 9 3 4" xfId="23455" xr:uid="{00000000-0005-0000-0000-00009C9E0000}"/>
    <cellStyle name="Procent 9 4" xfId="4123" xr:uid="{00000000-0005-0000-0000-00009D9E0000}"/>
    <cellStyle name="Procent 9 4 2" xfId="23457" xr:uid="{00000000-0005-0000-0000-00009E9E0000}"/>
    <cellStyle name="Procent 9 5" xfId="8187" xr:uid="{00000000-0005-0000-0000-00009F9E0000}"/>
    <cellStyle name="Procent 9 6" xfId="23452" xr:uid="{00000000-0005-0000-0000-0000A09E0000}"/>
    <cellStyle name="Sammenkædet celle 2" xfId="8191" xr:uid="{00000000-0005-0000-0000-0000A19E0000}"/>
    <cellStyle name="Sammenkædet celle 2 2" xfId="8192" xr:uid="{00000000-0005-0000-0000-0000A29E0000}"/>
    <cellStyle name="Sammenkædet celle 3" xfId="8193" xr:uid="{00000000-0005-0000-0000-0000A39E0000}"/>
    <cellStyle name="Sammenkædet celle 3 2" xfId="8194" xr:uid="{00000000-0005-0000-0000-0000A49E0000}"/>
    <cellStyle name="Sammenkædet celle 4" xfId="8195" xr:uid="{00000000-0005-0000-0000-0000A59E0000}"/>
    <cellStyle name="Sammenkædet celle 5" xfId="8196" xr:uid="{00000000-0005-0000-0000-0000A69E0000}"/>
    <cellStyle name="Sammenkædet celle 5 2" xfId="11284" xr:uid="{00000000-0005-0000-0000-0000A79E0000}"/>
    <cellStyle name="Sammenkædet celle 6" xfId="8278" xr:uid="{00000000-0005-0000-0000-0000A89E0000}"/>
    <cellStyle name="Sammenkædet celle 7" xfId="8190" xr:uid="{00000000-0005-0000-0000-0000A99E0000}"/>
    <cellStyle name="SAPBEXaggData" xfId="8197" xr:uid="{00000000-0005-0000-0000-0000AA9E0000}"/>
    <cellStyle name="SAPBEXaggDataEmph" xfId="8198" xr:uid="{00000000-0005-0000-0000-0000AB9E0000}"/>
    <cellStyle name="SAPBEXaggItem" xfId="8199" xr:uid="{00000000-0005-0000-0000-0000AC9E0000}"/>
    <cellStyle name="SAPBEXaggItemX" xfId="8200" xr:uid="{00000000-0005-0000-0000-0000AD9E0000}"/>
    <cellStyle name="SAPBEXaggItemX 2" xfId="11792" xr:uid="{00000000-0005-0000-0000-0000AE9E0000}"/>
    <cellStyle name="SAPBEXchaText" xfId="8201" xr:uid="{00000000-0005-0000-0000-0000AF9E0000}"/>
    <cellStyle name="SAPBEXexcBad" xfId="8202" xr:uid="{00000000-0005-0000-0000-0000B09E0000}"/>
    <cellStyle name="SAPBEXexcBad7" xfId="8203" xr:uid="{00000000-0005-0000-0000-0000B19E0000}"/>
    <cellStyle name="SAPBEXexcBad7 2" xfId="11793" xr:uid="{00000000-0005-0000-0000-0000B29E0000}"/>
    <cellStyle name="SAPBEXexcBad8" xfId="8204" xr:uid="{00000000-0005-0000-0000-0000B39E0000}"/>
    <cellStyle name="SAPBEXexcBad8 2" xfId="11794" xr:uid="{00000000-0005-0000-0000-0000B49E0000}"/>
    <cellStyle name="SAPBEXexcBad9" xfId="8205" xr:uid="{00000000-0005-0000-0000-0000B59E0000}"/>
    <cellStyle name="SAPBEXexcBad9 2" xfId="11795" xr:uid="{00000000-0005-0000-0000-0000B69E0000}"/>
    <cellStyle name="SAPBEXexcCritical" xfId="8206" xr:uid="{00000000-0005-0000-0000-0000B79E0000}"/>
    <cellStyle name="SAPBEXexcCritical4" xfId="8207" xr:uid="{00000000-0005-0000-0000-0000B89E0000}"/>
    <cellStyle name="SAPBEXexcCritical4 2" xfId="11796" xr:uid="{00000000-0005-0000-0000-0000B99E0000}"/>
    <cellStyle name="SAPBEXexcCritical5" xfId="8208" xr:uid="{00000000-0005-0000-0000-0000BA9E0000}"/>
    <cellStyle name="SAPBEXexcCritical5 2" xfId="11797" xr:uid="{00000000-0005-0000-0000-0000BB9E0000}"/>
    <cellStyle name="SAPBEXexcCritical6" xfId="8209" xr:uid="{00000000-0005-0000-0000-0000BC9E0000}"/>
    <cellStyle name="SAPBEXexcCritical6 2" xfId="11798" xr:uid="{00000000-0005-0000-0000-0000BD9E0000}"/>
    <cellStyle name="SAPBEXexcGood" xfId="8210" xr:uid="{00000000-0005-0000-0000-0000BE9E0000}"/>
    <cellStyle name="SAPBEXexcGood1" xfId="8211" xr:uid="{00000000-0005-0000-0000-0000BF9E0000}"/>
    <cellStyle name="SAPBEXexcGood1 2" xfId="11799" xr:uid="{00000000-0005-0000-0000-0000C09E0000}"/>
    <cellStyle name="SAPBEXexcGood2" xfId="8212" xr:uid="{00000000-0005-0000-0000-0000C19E0000}"/>
    <cellStyle name="SAPBEXexcGood2 2" xfId="11800" xr:uid="{00000000-0005-0000-0000-0000C29E0000}"/>
    <cellStyle name="SAPBEXexcGood3" xfId="8213" xr:uid="{00000000-0005-0000-0000-0000C39E0000}"/>
    <cellStyle name="SAPBEXexcGood3 2" xfId="11801" xr:uid="{00000000-0005-0000-0000-0000C49E0000}"/>
    <cellStyle name="SAPBEXexcVeryBad" xfId="8214" xr:uid="{00000000-0005-0000-0000-0000C59E0000}"/>
    <cellStyle name="SAPBEXfilterDrill" xfId="8215" xr:uid="{00000000-0005-0000-0000-0000C69E0000}"/>
    <cellStyle name="SAPBEXfilterItem" xfId="8216" xr:uid="{00000000-0005-0000-0000-0000C79E0000}"/>
    <cellStyle name="SAPBEXfilterText" xfId="8217" xr:uid="{00000000-0005-0000-0000-0000C89E0000}"/>
    <cellStyle name="SAPBEXformats" xfId="8218" xr:uid="{00000000-0005-0000-0000-0000C99E0000}"/>
    <cellStyle name="SAPBEXheaderData" xfId="8219" xr:uid="{00000000-0005-0000-0000-0000CA9E0000}"/>
    <cellStyle name="SAPBEXheaderItem" xfId="8220" xr:uid="{00000000-0005-0000-0000-0000CB9E0000}"/>
    <cellStyle name="SAPBEXheaderText" xfId="8221" xr:uid="{00000000-0005-0000-0000-0000CC9E0000}"/>
    <cellStyle name="SAPBEXHLevel0" xfId="8222" xr:uid="{00000000-0005-0000-0000-0000CD9E0000}"/>
    <cellStyle name="SAPBEXHLevel0 2" xfId="11802" xr:uid="{00000000-0005-0000-0000-0000CE9E0000}"/>
    <cellStyle name="SAPBEXHLevel0X" xfId="8223" xr:uid="{00000000-0005-0000-0000-0000CF9E0000}"/>
    <cellStyle name="SAPBEXHLevel0X 2" xfId="11803" xr:uid="{00000000-0005-0000-0000-0000D09E0000}"/>
    <cellStyle name="SAPBEXHLevel1" xfId="8224" xr:uid="{00000000-0005-0000-0000-0000D19E0000}"/>
    <cellStyle name="SAPBEXHLevel1 2" xfId="11804" xr:uid="{00000000-0005-0000-0000-0000D29E0000}"/>
    <cellStyle name="SAPBEXHLevel1X" xfId="8225" xr:uid="{00000000-0005-0000-0000-0000D39E0000}"/>
    <cellStyle name="SAPBEXHLevel1X 2" xfId="11805" xr:uid="{00000000-0005-0000-0000-0000D49E0000}"/>
    <cellStyle name="SAPBEXHLevel2" xfId="8226" xr:uid="{00000000-0005-0000-0000-0000D59E0000}"/>
    <cellStyle name="SAPBEXHLevel2 2" xfId="11806" xr:uid="{00000000-0005-0000-0000-0000D69E0000}"/>
    <cellStyle name="SAPBEXHLevel2X" xfId="8227" xr:uid="{00000000-0005-0000-0000-0000D79E0000}"/>
    <cellStyle name="SAPBEXHLevel2X 2" xfId="11807" xr:uid="{00000000-0005-0000-0000-0000D89E0000}"/>
    <cellStyle name="SAPBEXHLevel3" xfId="8228" xr:uid="{00000000-0005-0000-0000-0000D99E0000}"/>
    <cellStyle name="SAPBEXHLevel3 2" xfId="11808" xr:uid="{00000000-0005-0000-0000-0000DA9E0000}"/>
    <cellStyle name="SAPBEXHLevel3X" xfId="8229" xr:uid="{00000000-0005-0000-0000-0000DB9E0000}"/>
    <cellStyle name="SAPBEXHLevel3X 2" xfId="11809" xr:uid="{00000000-0005-0000-0000-0000DC9E0000}"/>
    <cellStyle name="SAPBEXinputData" xfId="8230" xr:uid="{00000000-0005-0000-0000-0000DD9E0000}"/>
    <cellStyle name="SAPBEXinputData 2" xfId="11810" xr:uid="{00000000-0005-0000-0000-0000DE9E0000}"/>
    <cellStyle name="SAPBEXresData" xfId="8231" xr:uid="{00000000-0005-0000-0000-0000DF9E0000}"/>
    <cellStyle name="SAPBEXresDataEmph" xfId="8232" xr:uid="{00000000-0005-0000-0000-0000E09E0000}"/>
    <cellStyle name="SAPBEXresItem" xfId="8233" xr:uid="{00000000-0005-0000-0000-0000E19E0000}"/>
    <cellStyle name="SAPBEXresItemX" xfId="8234" xr:uid="{00000000-0005-0000-0000-0000E29E0000}"/>
    <cellStyle name="SAPBEXresItemX 2" xfId="11811" xr:uid="{00000000-0005-0000-0000-0000E39E0000}"/>
    <cellStyle name="SAPBEXstdData" xfId="8235" xr:uid="{00000000-0005-0000-0000-0000E49E0000}"/>
    <cellStyle name="SAPBEXstdDataEmph" xfId="8236" xr:uid="{00000000-0005-0000-0000-0000E59E0000}"/>
    <cellStyle name="SAPBEXstdItem" xfId="8237" xr:uid="{00000000-0005-0000-0000-0000E69E0000}"/>
    <cellStyle name="SAPBEXstdItemX" xfId="8238" xr:uid="{00000000-0005-0000-0000-0000E79E0000}"/>
    <cellStyle name="SAPBEXstdItemX 2" xfId="11812" xr:uid="{00000000-0005-0000-0000-0000E89E0000}"/>
    <cellStyle name="SAPBEXsubData" xfId="8239" xr:uid="{00000000-0005-0000-0000-0000E99E0000}"/>
    <cellStyle name="SAPBEXsubDataEmph" xfId="8240" xr:uid="{00000000-0005-0000-0000-0000EA9E0000}"/>
    <cellStyle name="SAPBEXsubItem" xfId="8241" xr:uid="{00000000-0005-0000-0000-0000EB9E0000}"/>
    <cellStyle name="SAPBEXtitle" xfId="8242" xr:uid="{00000000-0005-0000-0000-0000EC9E0000}"/>
    <cellStyle name="SAPBEXundefined" xfId="8243" xr:uid="{00000000-0005-0000-0000-0000ED9E0000}"/>
    <cellStyle name="Standard_ENR_REF" xfId="8244" xr:uid="{00000000-0005-0000-0000-0000EE9E0000}"/>
    <cellStyle name="Testo avviso" xfId="1519" xr:uid="{00000000-0005-0000-0000-0000EF9E0000}"/>
    <cellStyle name="Testo descrittivo" xfId="1520" xr:uid="{00000000-0005-0000-0000-0000F09E0000}"/>
    <cellStyle name="Titel 2" xfId="4124" xr:uid="{00000000-0005-0000-0000-0000F19E0000}"/>
    <cellStyle name="Titel 2 2" xfId="8246" xr:uid="{00000000-0005-0000-0000-0000F29E0000}"/>
    <cellStyle name="Titel 3" xfId="8247" xr:uid="{00000000-0005-0000-0000-0000F39E0000}"/>
    <cellStyle name="Titel 4" xfId="8248" xr:uid="{00000000-0005-0000-0000-0000F49E0000}"/>
    <cellStyle name="Titel 5" xfId="8249" xr:uid="{00000000-0005-0000-0000-0000F59E0000}"/>
    <cellStyle name="Titel 5 2" xfId="11494" xr:uid="{00000000-0005-0000-0000-0000F69E0000}"/>
    <cellStyle name="Titel 6" xfId="8267" xr:uid="{00000000-0005-0000-0000-0000F79E0000}"/>
    <cellStyle name="Titel 7" xfId="8245" xr:uid="{00000000-0005-0000-0000-0000F89E0000}"/>
    <cellStyle name="Title" xfId="2522" builtinId="15" customBuiltin="1"/>
    <cellStyle name="Title 2" xfId="4125" xr:uid="{00000000-0005-0000-0000-0000FA9E0000}"/>
    <cellStyle name="Title 3" xfId="4444" xr:uid="{00000000-0005-0000-0000-0000FB9E0000}"/>
    <cellStyle name="Titolo" xfId="1521" xr:uid="{00000000-0005-0000-0000-0000FC9E0000}"/>
    <cellStyle name="Titolo 1" xfId="1522" xr:uid="{00000000-0005-0000-0000-0000FD9E0000}"/>
    <cellStyle name="Titolo 2" xfId="1523" xr:uid="{00000000-0005-0000-0000-0000FE9E0000}"/>
    <cellStyle name="Titolo 3" xfId="1524" xr:uid="{00000000-0005-0000-0000-0000FF9E0000}"/>
    <cellStyle name="Titolo 4" xfId="1525" xr:uid="{00000000-0005-0000-0000-0000009F0000}"/>
    <cellStyle name="Total" xfId="2535" builtinId="25" customBuiltin="1"/>
    <cellStyle name="Total 2" xfId="2366" xr:uid="{00000000-0005-0000-0000-0000029F0000}"/>
    <cellStyle name="Total 2 2" xfId="4126" xr:uid="{00000000-0005-0000-0000-0000039F0000}"/>
    <cellStyle name="Total 2 2 2" xfId="10383" xr:uid="{00000000-0005-0000-0000-0000049F0000}"/>
    <cellStyle name="Total 2 2 3" xfId="8252" xr:uid="{00000000-0005-0000-0000-0000059F0000}"/>
    <cellStyle name="Total 2 2 4" xfId="23459" xr:uid="{00000000-0005-0000-0000-0000069F0000}"/>
    <cellStyle name="Total 2 3" xfId="16076" xr:uid="{00000000-0005-0000-0000-0000079F0000}"/>
    <cellStyle name="Total 2 4" xfId="8251" xr:uid="{00000000-0005-0000-0000-0000089F0000}"/>
    <cellStyle name="Total 2 4 2" xfId="27029" xr:uid="{00000000-0005-0000-0000-0000099F0000}"/>
    <cellStyle name="Total 2 5" xfId="23458" xr:uid="{00000000-0005-0000-0000-00000A9F0000}"/>
    <cellStyle name="Total 3" xfId="8253" xr:uid="{00000000-0005-0000-0000-00000B9F0000}"/>
    <cellStyle name="Total 3 2" xfId="16077" xr:uid="{00000000-0005-0000-0000-00000C9F0000}"/>
    <cellStyle name="Total 4" xfId="8254" xr:uid="{00000000-0005-0000-0000-00000D9F0000}"/>
    <cellStyle name="Total 4 2" xfId="16078" xr:uid="{00000000-0005-0000-0000-00000E9F0000}"/>
    <cellStyle name="Total 5" xfId="8255" xr:uid="{00000000-0005-0000-0000-00000F9F0000}"/>
    <cellStyle name="Total 5 2" xfId="11513" xr:uid="{00000000-0005-0000-0000-0000109F0000}"/>
    <cellStyle name="Total 5 3" xfId="16079" xr:uid="{00000000-0005-0000-0000-0000119F0000}"/>
    <cellStyle name="Total 6" xfId="8279" xr:uid="{00000000-0005-0000-0000-0000129F0000}"/>
    <cellStyle name="Total 7" xfId="8250" xr:uid="{00000000-0005-0000-0000-0000139F0000}"/>
    <cellStyle name="Total 7 2" xfId="16075" xr:uid="{00000000-0005-0000-0000-0000149F0000}"/>
    <cellStyle name="Totale" xfId="1526" xr:uid="{00000000-0005-0000-0000-0000159F0000}"/>
    <cellStyle name="Totale 2" xfId="12823" xr:uid="{00000000-0005-0000-0000-0000169F0000}"/>
    <cellStyle name="Totale 3" xfId="19505" xr:uid="{00000000-0005-0000-0000-0000179F0000}"/>
    <cellStyle name="Totale 4" xfId="20498" xr:uid="{00000000-0005-0000-0000-0000189F0000}"/>
    <cellStyle name="Udgår måske?" xfId="2583" xr:uid="{00000000-0005-0000-0000-0000199F0000}"/>
    <cellStyle name="Ugyldig 2" xfId="1532" xr:uid="{00000000-0005-0000-0000-00001A9F0000}"/>
    <cellStyle name="Ugyldig 2 2" xfId="21556" xr:uid="{00000000-0005-0000-0000-00001B9F0000}"/>
    <cellStyle name="Ugyldig 2 3" xfId="8257" xr:uid="{00000000-0005-0000-0000-00001C9F0000}"/>
    <cellStyle name="Ugyldig 3" xfId="8258" xr:uid="{00000000-0005-0000-0000-00001D9F0000}"/>
    <cellStyle name="Ugyldig 4" xfId="8259" xr:uid="{00000000-0005-0000-0000-00001E9F0000}"/>
    <cellStyle name="Ugyldig 5" xfId="8260" xr:uid="{00000000-0005-0000-0000-00001F9F0000}"/>
    <cellStyle name="Ugyldig 5 2" xfId="11372" xr:uid="{00000000-0005-0000-0000-0000209F0000}"/>
    <cellStyle name="Ugyldig 6" xfId="8273" xr:uid="{00000000-0005-0000-0000-0000219F0000}"/>
    <cellStyle name="Ugyldig 7" xfId="8256" xr:uid="{00000000-0005-0000-0000-0000229F0000}"/>
    <cellStyle name="Uncertain" xfId="2835" xr:uid="{00000000-0005-0000-0000-0000239F0000}"/>
    <cellStyle name="Valore non valido" xfId="1527" xr:uid="{00000000-0005-0000-0000-0000249F0000}"/>
    <cellStyle name="Valore valido" xfId="1528" xr:uid="{00000000-0005-0000-0000-0000259F0000}"/>
    <cellStyle name="Valuta 2" xfId="8262" xr:uid="{00000000-0005-0000-0000-0000269F0000}"/>
    <cellStyle name="Valuta 3" xfId="8263" xr:uid="{00000000-0005-0000-0000-0000279F0000}"/>
    <cellStyle name="Valuta 4" xfId="8264" xr:uid="{00000000-0005-0000-0000-0000289F0000}"/>
    <cellStyle name="Valuta 5" xfId="8265" xr:uid="{00000000-0005-0000-0000-0000299F0000}"/>
    <cellStyle name="Valuta 6" xfId="8261" xr:uid="{00000000-0005-0000-0000-00002A9F0000}"/>
    <cellStyle name="Warning Text" xfId="2533" builtinId="11" customBuiltin="1"/>
    <cellStyle name="Warning Text 2" xfId="4127" xr:uid="{00000000-0005-0000-0000-00002C9F0000}"/>
    <cellStyle name="X08_Total Oil" xfId="4128" xr:uid="{00000000-0005-0000-0000-00002D9F0000}"/>
    <cellStyle name="X12_Total Figs 1 dec" xfId="4129" xr:uid="{00000000-0005-0000-0000-00002E9F0000}"/>
    <cellStyle name="Year" xfId="1909" xr:uid="{00000000-0005-0000-0000-00002F9F0000}"/>
    <cellStyle name="Years" xfId="2836" xr:uid="{00000000-0005-0000-0000-0000309F0000}"/>
    <cellStyle name="Βασικό_Φύλλο1" xfId="8266" xr:uid="{00000000-0005-0000-0000-0000319F0000}"/>
    <cellStyle name="Обычный_CRF2002 (1)" xfId="1529" xr:uid="{00000000-0005-0000-0000-0000329F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3"/>
  <sheetViews>
    <sheetView workbookViewId="0">
      <selection activeCell="G11" sqref="G11"/>
    </sheetView>
  </sheetViews>
  <sheetFormatPr defaultRowHeight="14.4"/>
  <cols>
    <col min="1" max="1" width="11.5546875" bestFit="1" customWidth="1"/>
    <col min="2" max="2" width="8.5546875" bestFit="1" customWidth="1"/>
    <col min="3" max="3" width="12.77734375" bestFit="1" customWidth="1"/>
    <col min="4" max="4" width="17.88671875" bestFit="1" customWidth="1"/>
    <col min="5" max="5" width="60.77734375" bestFit="1" customWidth="1"/>
    <col min="9" max="9" width="13" customWidth="1"/>
    <col min="10" max="10" width="14.5546875" bestFit="1" customWidth="1"/>
    <col min="257" max="257" width="11" bestFit="1" customWidth="1"/>
    <col min="258" max="258" width="8.5546875" bestFit="1" customWidth="1"/>
    <col min="259" max="259" width="12.77734375" bestFit="1" customWidth="1"/>
    <col min="260" max="260" width="17.88671875" bestFit="1" customWidth="1"/>
    <col min="261" max="261" width="60.77734375" bestFit="1" customWidth="1"/>
    <col min="265" max="265" width="13" customWidth="1"/>
    <col min="266" max="266" width="14.5546875" bestFit="1" customWidth="1"/>
    <col min="513" max="513" width="11" bestFit="1" customWidth="1"/>
    <col min="514" max="514" width="8.5546875" bestFit="1" customWidth="1"/>
    <col min="515" max="515" width="12.77734375" bestFit="1" customWidth="1"/>
    <col min="516" max="516" width="17.88671875" bestFit="1" customWidth="1"/>
    <col min="517" max="517" width="60.77734375" bestFit="1" customWidth="1"/>
    <col min="521" max="521" width="13" customWidth="1"/>
    <col min="522" max="522" width="14.5546875" bestFit="1" customWidth="1"/>
    <col min="769" max="769" width="11" bestFit="1" customWidth="1"/>
    <col min="770" max="770" width="8.5546875" bestFit="1" customWidth="1"/>
    <col min="771" max="771" width="12.77734375" bestFit="1" customWidth="1"/>
    <col min="772" max="772" width="17.88671875" bestFit="1" customWidth="1"/>
    <col min="773" max="773" width="60.77734375" bestFit="1" customWidth="1"/>
    <col min="777" max="777" width="13" customWidth="1"/>
    <col min="778" max="778" width="14.5546875" bestFit="1" customWidth="1"/>
    <col min="1025" max="1025" width="11" bestFit="1" customWidth="1"/>
    <col min="1026" max="1026" width="8.5546875" bestFit="1" customWidth="1"/>
    <col min="1027" max="1027" width="12.77734375" bestFit="1" customWidth="1"/>
    <col min="1028" max="1028" width="17.88671875" bestFit="1" customWidth="1"/>
    <col min="1029" max="1029" width="60.77734375" bestFit="1" customWidth="1"/>
    <col min="1033" max="1033" width="13" customWidth="1"/>
    <col min="1034" max="1034" width="14.5546875" bestFit="1" customWidth="1"/>
    <col min="1281" max="1281" width="11" bestFit="1" customWidth="1"/>
    <col min="1282" max="1282" width="8.5546875" bestFit="1" customWidth="1"/>
    <col min="1283" max="1283" width="12.77734375" bestFit="1" customWidth="1"/>
    <col min="1284" max="1284" width="17.88671875" bestFit="1" customWidth="1"/>
    <col min="1285" max="1285" width="60.77734375" bestFit="1" customWidth="1"/>
    <col min="1289" max="1289" width="13" customWidth="1"/>
    <col min="1290" max="1290" width="14.5546875" bestFit="1" customWidth="1"/>
    <col min="1537" max="1537" width="11" bestFit="1" customWidth="1"/>
    <col min="1538" max="1538" width="8.5546875" bestFit="1" customWidth="1"/>
    <col min="1539" max="1539" width="12.77734375" bestFit="1" customWidth="1"/>
    <col min="1540" max="1540" width="17.88671875" bestFit="1" customWidth="1"/>
    <col min="1541" max="1541" width="60.77734375" bestFit="1" customWidth="1"/>
    <col min="1545" max="1545" width="13" customWidth="1"/>
    <col min="1546" max="1546" width="14.5546875" bestFit="1" customWidth="1"/>
    <col min="1793" max="1793" width="11" bestFit="1" customWidth="1"/>
    <col min="1794" max="1794" width="8.5546875" bestFit="1" customWidth="1"/>
    <col min="1795" max="1795" width="12.77734375" bestFit="1" customWidth="1"/>
    <col min="1796" max="1796" width="17.88671875" bestFit="1" customWidth="1"/>
    <col min="1797" max="1797" width="60.77734375" bestFit="1" customWidth="1"/>
    <col min="1801" max="1801" width="13" customWidth="1"/>
    <col min="1802" max="1802" width="14.5546875" bestFit="1" customWidth="1"/>
    <col min="2049" max="2049" width="11" bestFit="1" customWidth="1"/>
    <col min="2050" max="2050" width="8.5546875" bestFit="1" customWidth="1"/>
    <col min="2051" max="2051" width="12.77734375" bestFit="1" customWidth="1"/>
    <col min="2052" max="2052" width="17.88671875" bestFit="1" customWidth="1"/>
    <col min="2053" max="2053" width="60.77734375" bestFit="1" customWidth="1"/>
    <col min="2057" max="2057" width="13" customWidth="1"/>
    <col min="2058" max="2058" width="14.5546875" bestFit="1" customWidth="1"/>
    <col min="2305" max="2305" width="11" bestFit="1" customWidth="1"/>
    <col min="2306" max="2306" width="8.5546875" bestFit="1" customWidth="1"/>
    <col min="2307" max="2307" width="12.77734375" bestFit="1" customWidth="1"/>
    <col min="2308" max="2308" width="17.88671875" bestFit="1" customWidth="1"/>
    <col min="2309" max="2309" width="60.77734375" bestFit="1" customWidth="1"/>
    <col min="2313" max="2313" width="13" customWidth="1"/>
    <col min="2314" max="2314" width="14.5546875" bestFit="1" customWidth="1"/>
    <col min="2561" max="2561" width="11" bestFit="1" customWidth="1"/>
    <col min="2562" max="2562" width="8.5546875" bestFit="1" customWidth="1"/>
    <col min="2563" max="2563" width="12.77734375" bestFit="1" customWidth="1"/>
    <col min="2564" max="2564" width="17.88671875" bestFit="1" customWidth="1"/>
    <col min="2565" max="2565" width="60.77734375" bestFit="1" customWidth="1"/>
    <col min="2569" max="2569" width="13" customWidth="1"/>
    <col min="2570" max="2570" width="14.5546875" bestFit="1" customWidth="1"/>
    <col min="2817" max="2817" width="11" bestFit="1" customWidth="1"/>
    <col min="2818" max="2818" width="8.5546875" bestFit="1" customWidth="1"/>
    <col min="2819" max="2819" width="12.77734375" bestFit="1" customWidth="1"/>
    <col min="2820" max="2820" width="17.88671875" bestFit="1" customWidth="1"/>
    <col min="2821" max="2821" width="60.77734375" bestFit="1" customWidth="1"/>
    <col min="2825" max="2825" width="13" customWidth="1"/>
    <col min="2826" max="2826" width="14.5546875" bestFit="1" customWidth="1"/>
    <col min="3073" max="3073" width="11" bestFit="1" customWidth="1"/>
    <col min="3074" max="3074" width="8.5546875" bestFit="1" customWidth="1"/>
    <col min="3075" max="3075" width="12.77734375" bestFit="1" customWidth="1"/>
    <col min="3076" max="3076" width="17.88671875" bestFit="1" customWidth="1"/>
    <col min="3077" max="3077" width="60.77734375" bestFit="1" customWidth="1"/>
    <col min="3081" max="3081" width="13" customWidth="1"/>
    <col min="3082" max="3082" width="14.5546875" bestFit="1" customWidth="1"/>
    <col min="3329" max="3329" width="11" bestFit="1" customWidth="1"/>
    <col min="3330" max="3330" width="8.5546875" bestFit="1" customWidth="1"/>
    <col min="3331" max="3331" width="12.77734375" bestFit="1" customWidth="1"/>
    <col min="3332" max="3332" width="17.88671875" bestFit="1" customWidth="1"/>
    <col min="3333" max="3333" width="60.77734375" bestFit="1" customWidth="1"/>
    <col min="3337" max="3337" width="13" customWidth="1"/>
    <col min="3338" max="3338" width="14.5546875" bestFit="1" customWidth="1"/>
    <col min="3585" max="3585" width="11" bestFit="1" customWidth="1"/>
    <col min="3586" max="3586" width="8.5546875" bestFit="1" customWidth="1"/>
    <col min="3587" max="3587" width="12.77734375" bestFit="1" customWidth="1"/>
    <col min="3588" max="3588" width="17.88671875" bestFit="1" customWidth="1"/>
    <col min="3589" max="3589" width="60.77734375" bestFit="1" customWidth="1"/>
    <col min="3593" max="3593" width="13" customWidth="1"/>
    <col min="3594" max="3594" width="14.5546875" bestFit="1" customWidth="1"/>
    <col min="3841" max="3841" width="11" bestFit="1" customWidth="1"/>
    <col min="3842" max="3842" width="8.5546875" bestFit="1" customWidth="1"/>
    <col min="3843" max="3843" width="12.77734375" bestFit="1" customWidth="1"/>
    <col min="3844" max="3844" width="17.88671875" bestFit="1" customWidth="1"/>
    <col min="3845" max="3845" width="60.77734375" bestFit="1" customWidth="1"/>
    <col min="3849" max="3849" width="13" customWidth="1"/>
    <col min="3850" max="3850" width="14.5546875" bestFit="1" customWidth="1"/>
    <col min="4097" max="4097" width="11" bestFit="1" customWidth="1"/>
    <col min="4098" max="4098" width="8.5546875" bestFit="1" customWidth="1"/>
    <col min="4099" max="4099" width="12.77734375" bestFit="1" customWidth="1"/>
    <col min="4100" max="4100" width="17.88671875" bestFit="1" customWidth="1"/>
    <col min="4101" max="4101" width="60.77734375" bestFit="1" customWidth="1"/>
    <col min="4105" max="4105" width="13" customWidth="1"/>
    <col min="4106" max="4106" width="14.5546875" bestFit="1" customWidth="1"/>
    <col min="4353" max="4353" width="11" bestFit="1" customWidth="1"/>
    <col min="4354" max="4354" width="8.5546875" bestFit="1" customWidth="1"/>
    <col min="4355" max="4355" width="12.77734375" bestFit="1" customWidth="1"/>
    <col min="4356" max="4356" width="17.88671875" bestFit="1" customWidth="1"/>
    <col min="4357" max="4357" width="60.77734375" bestFit="1" customWidth="1"/>
    <col min="4361" max="4361" width="13" customWidth="1"/>
    <col min="4362" max="4362" width="14.5546875" bestFit="1" customWidth="1"/>
    <col min="4609" max="4609" width="11" bestFit="1" customWidth="1"/>
    <col min="4610" max="4610" width="8.5546875" bestFit="1" customWidth="1"/>
    <col min="4611" max="4611" width="12.77734375" bestFit="1" customWidth="1"/>
    <col min="4612" max="4612" width="17.88671875" bestFit="1" customWidth="1"/>
    <col min="4613" max="4613" width="60.77734375" bestFit="1" customWidth="1"/>
    <col min="4617" max="4617" width="13" customWidth="1"/>
    <col min="4618" max="4618" width="14.5546875" bestFit="1" customWidth="1"/>
    <col min="4865" max="4865" width="11" bestFit="1" customWidth="1"/>
    <col min="4866" max="4866" width="8.5546875" bestFit="1" customWidth="1"/>
    <col min="4867" max="4867" width="12.77734375" bestFit="1" customWidth="1"/>
    <col min="4868" max="4868" width="17.88671875" bestFit="1" customWidth="1"/>
    <col min="4869" max="4869" width="60.77734375" bestFit="1" customWidth="1"/>
    <col min="4873" max="4873" width="13" customWidth="1"/>
    <col min="4874" max="4874" width="14.5546875" bestFit="1" customWidth="1"/>
    <col min="5121" max="5121" width="11" bestFit="1" customWidth="1"/>
    <col min="5122" max="5122" width="8.5546875" bestFit="1" customWidth="1"/>
    <col min="5123" max="5123" width="12.77734375" bestFit="1" customWidth="1"/>
    <col min="5124" max="5124" width="17.88671875" bestFit="1" customWidth="1"/>
    <col min="5125" max="5125" width="60.77734375" bestFit="1" customWidth="1"/>
    <col min="5129" max="5129" width="13" customWidth="1"/>
    <col min="5130" max="5130" width="14.5546875" bestFit="1" customWidth="1"/>
    <col min="5377" max="5377" width="11" bestFit="1" customWidth="1"/>
    <col min="5378" max="5378" width="8.5546875" bestFit="1" customWidth="1"/>
    <col min="5379" max="5379" width="12.77734375" bestFit="1" customWidth="1"/>
    <col min="5380" max="5380" width="17.88671875" bestFit="1" customWidth="1"/>
    <col min="5381" max="5381" width="60.77734375" bestFit="1" customWidth="1"/>
    <col min="5385" max="5385" width="13" customWidth="1"/>
    <col min="5386" max="5386" width="14.5546875" bestFit="1" customWidth="1"/>
    <col min="5633" max="5633" width="11" bestFit="1" customWidth="1"/>
    <col min="5634" max="5634" width="8.5546875" bestFit="1" customWidth="1"/>
    <col min="5635" max="5635" width="12.77734375" bestFit="1" customWidth="1"/>
    <col min="5636" max="5636" width="17.88671875" bestFit="1" customWidth="1"/>
    <col min="5637" max="5637" width="60.77734375" bestFit="1" customWidth="1"/>
    <col min="5641" max="5641" width="13" customWidth="1"/>
    <col min="5642" max="5642" width="14.5546875" bestFit="1" customWidth="1"/>
    <col min="5889" max="5889" width="11" bestFit="1" customWidth="1"/>
    <col min="5890" max="5890" width="8.5546875" bestFit="1" customWidth="1"/>
    <col min="5891" max="5891" width="12.77734375" bestFit="1" customWidth="1"/>
    <col min="5892" max="5892" width="17.88671875" bestFit="1" customWidth="1"/>
    <col min="5893" max="5893" width="60.77734375" bestFit="1" customWidth="1"/>
    <col min="5897" max="5897" width="13" customWidth="1"/>
    <col min="5898" max="5898" width="14.5546875" bestFit="1" customWidth="1"/>
    <col min="6145" max="6145" width="11" bestFit="1" customWidth="1"/>
    <col min="6146" max="6146" width="8.5546875" bestFit="1" customWidth="1"/>
    <col min="6147" max="6147" width="12.77734375" bestFit="1" customWidth="1"/>
    <col min="6148" max="6148" width="17.88671875" bestFit="1" customWidth="1"/>
    <col min="6149" max="6149" width="60.77734375" bestFit="1" customWidth="1"/>
    <col min="6153" max="6153" width="13" customWidth="1"/>
    <col min="6154" max="6154" width="14.5546875" bestFit="1" customWidth="1"/>
    <col min="6401" max="6401" width="11" bestFit="1" customWidth="1"/>
    <col min="6402" max="6402" width="8.5546875" bestFit="1" customWidth="1"/>
    <col min="6403" max="6403" width="12.77734375" bestFit="1" customWidth="1"/>
    <col min="6404" max="6404" width="17.88671875" bestFit="1" customWidth="1"/>
    <col min="6405" max="6405" width="60.77734375" bestFit="1" customWidth="1"/>
    <col min="6409" max="6409" width="13" customWidth="1"/>
    <col min="6410" max="6410" width="14.5546875" bestFit="1" customWidth="1"/>
    <col min="6657" max="6657" width="11" bestFit="1" customWidth="1"/>
    <col min="6658" max="6658" width="8.5546875" bestFit="1" customWidth="1"/>
    <col min="6659" max="6659" width="12.77734375" bestFit="1" customWidth="1"/>
    <col min="6660" max="6660" width="17.88671875" bestFit="1" customWidth="1"/>
    <col min="6661" max="6661" width="60.77734375" bestFit="1" customWidth="1"/>
    <col min="6665" max="6665" width="13" customWidth="1"/>
    <col min="6666" max="6666" width="14.5546875" bestFit="1" customWidth="1"/>
    <col min="6913" max="6913" width="11" bestFit="1" customWidth="1"/>
    <col min="6914" max="6914" width="8.5546875" bestFit="1" customWidth="1"/>
    <col min="6915" max="6915" width="12.77734375" bestFit="1" customWidth="1"/>
    <col min="6916" max="6916" width="17.88671875" bestFit="1" customWidth="1"/>
    <col min="6917" max="6917" width="60.77734375" bestFit="1" customWidth="1"/>
    <col min="6921" max="6921" width="13" customWidth="1"/>
    <col min="6922" max="6922" width="14.5546875" bestFit="1" customWidth="1"/>
    <col min="7169" max="7169" width="11" bestFit="1" customWidth="1"/>
    <col min="7170" max="7170" width="8.5546875" bestFit="1" customWidth="1"/>
    <col min="7171" max="7171" width="12.77734375" bestFit="1" customWidth="1"/>
    <col min="7172" max="7172" width="17.88671875" bestFit="1" customWidth="1"/>
    <col min="7173" max="7173" width="60.77734375" bestFit="1" customWidth="1"/>
    <col min="7177" max="7177" width="13" customWidth="1"/>
    <col min="7178" max="7178" width="14.5546875" bestFit="1" customWidth="1"/>
    <col min="7425" max="7425" width="11" bestFit="1" customWidth="1"/>
    <col min="7426" max="7426" width="8.5546875" bestFit="1" customWidth="1"/>
    <col min="7427" max="7427" width="12.77734375" bestFit="1" customWidth="1"/>
    <col min="7428" max="7428" width="17.88671875" bestFit="1" customWidth="1"/>
    <col min="7429" max="7429" width="60.77734375" bestFit="1" customWidth="1"/>
    <col min="7433" max="7433" width="13" customWidth="1"/>
    <col min="7434" max="7434" width="14.5546875" bestFit="1" customWidth="1"/>
    <col min="7681" max="7681" width="11" bestFit="1" customWidth="1"/>
    <col min="7682" max="7682" width="8.5546875" bestFit="1" customWidth="1"/>
    <col min="7683" max="7683" width="12.77734375" bestFit="1" customWidth="1"/>
    <col min="7684" max="7684" width="17.88671875" bestFit="1" customWidth="1"/>
    <col min="7685" max="7685" width="60.77734375" bestFit="1" customWidth="1"/>
    <col min="7689" max="7689" width="13" customWidth="1"/>
    <col min="7690" max="7690" width="14.5546875" bestFit="1" customWidth="1"/>
    <col min="7937" max="7937" width="11" bestFit="1" customWidth="1"/>
    <col min="7938" max="7938" width="8.5546875" bestFit="1" customWidth="1"/>
    <col min="7939" max="7939" width="12.77734375" bestFit="1" customWidth="1"/>
    <col min="7940" max="7940" width="17.88671875" bestFit="1" customWidth="1"/>
    <col min="7941" max="7941" width="60.77734375" bestFit="1" customWidth="1"/>
    <col min="7945" max="7945" width="13" customWidth="1"/>
    <col min="7946" max="7946" width="14.5546875" bestFit="1" customWidth="1"/>
    <col min="8193" max="8193" width="11" bestFit="1" customWidth="1"/>
    <col min="8194" max="8194" width="8.5546875" bestFit="1" customWidth="1"/>
    <col min="8195" max="8195" width="12.77734375" bestFit="1" customWidth="1"/>
    <col min="8196" max="8196" width="17.88671875" bestFit="1" customWidth="1"/>
    <col min="8197" max="8197" width="60.77734375" bestFit="1" customWidth="1"/>
    <col min="8201" max="8201" width="13" customWidth="1"/>
    <col min="8202" max="8202" width="14.5546875" bestFit="1" customWidth="1"/>
    <col min="8449" max="8449" width="11" bestFit="1" customWidth="1"/>
    <col min="8450" max="8450" width="8.5546875" bestFit="1" customWidth="1"/>
    <col min="8451" max="8451" width="12.77734375" bestFit="1" customWidth="1"/>
    <col min="8452" max="8452" width="17.88671875" bestFit="1" customWidth="1"/>
    <col min="8453" max="8453" width="60.77734375" bestFit="1" customWidth="1"/>
    <col min="8457" max="8457" width="13" customWidth="1"/>
    <col min="8458" max="8458" width="14.5546875" bestFit="1" customWidth="1"/>
    <col min="8705" max="8705" width="11" bestFit="1" customWidth="1"/>
    <col min="8706" max="8706" width="8.5546875" bestFit="1" customWidth="1"/>
    <col min="8707" max="8707" width="12.77734375" bestFit="1" customWidth="1"/>
    <col min="8708" max="8708" width="17.88671875" bestFit="1" customWidth="1"/>
    <col min="8709" max="8709" width="60.77734375" bestFit="1" customWidth="1"/>
    <col min="8713" max="8713" width="13" customWidth="1"/>
    <col min="8714" max="8714" width="14.5546875" bestFit="1" customWidth="1"/>
    <col min="8961" max="8961" width="11" bestFit="1" customWidth="1"/>
    <col min="8962" max="8962" width="8.5546875" bestFit="1" customWidth="1"/>
    <col min="8963" max="8963" width="12.77734375" bestFit="1" customWidth="1"/>
    <col min="8964" max="8964" width="17.88671875" bestFit="1" customWidth="1"/>
    <col min="8965" max="8965" width="60.77734375" bestFit="1" customWidth="1"/>
    <col min="8969" max="8969" width="13" customWidth="1"/>
    <col min="8970" max="8970" width="14.5546875" bestFit="1" customWidth="1"/>
    <col min="9217" max="9217" width="11" bestFit="1" customWidth="1"/>
    <col min="9218" max="9218" width="8.5546875" bestFit="1" customWidth="1"/>
    <col min="9219" max="9219" width="12.77734375" bestFit="1" customWidth="1"/>
    <col min="9220" max="9220" width="17.88671875" bestFit="1" customWidth="1"/>
    <col min="9221" max="9221" width="60.77734375" bestFit="1" customWidth="1"/>
    <col min="9225" max="9225" width="13" customWidth="1"/>
    <col min="9226" max="9226" width="14.5546875" bestFit="1" customWidth="1"/>
    <col min="9473" max="9473" width="11" bestFit="1" customWidth="1"/>
    <col min="9474" max="9474" width="8.5546875" bestFit="1" customWidth="1"/>
    <col min="9475" max="9475" width="12.77734375" bestFit="1" customWidth="1"/>
    <col min="9476" max="9476" width="17.88671875" bestFit="1" customWidth="1"/>
    <col min="9477" max="9477" width="60.77734375" bestFit="1" customWidth="1"/>
    <col min="9481" max="9481" width="13" customWidth="1"/>
    <col min="9482" max="9482" width="14.5546875" bestFit="1" customWidth="1"/>
    <col min="9729" max="9729" width="11" bestFit="1" customWidth="1"/>
    <col min="9730" max="9730" width="8.5546875" bestFit="1" customWidth="1"/>
    <col min="9731" max="9731" width="12.77734375" bestFit="1" customWidth="1"/>
    <col min="9732" max="9732" width="17.88671875" bestFit="1" customWidth="1"/>
    <col min="9733" max="9733" width="60.77734375" bestFit="1" customWidth="1"/>
    <col min="9737" max="9737" width="13" customWidth="1"/>
    <col min="9738" max="9738" width="14.5546875" bestFit="1" customWidth="1"/>
    <col min="9985" max="9985" width="11" bestFit="1" customWidth="1"/>
    <col min="9986" max="9986" width="8.5546875" bestFit="1" customWidth="1"/>
    <col min="9987" max="9987" width="12.77734375" bestFit="1" customWidth="1"/>
    <col min="9988" max="9988" width="17.88671875" bestFit="1" customWidth="1"/>
    <col min="9989" max="9989" width="60.77734375" bestFit="1" customWidth="1"/>
    <col min="9993" max="9993" width="13" customWidth="1"/>
    <col min="9994" max="9994" width="14.5546875" bestFit="1" customWidth="1"/>
    <col min="10241" max="10241" width="11" bestFit="1" customWidth="1"/>
    <col min="10242" max="10242" width="8.5546875" bestFit="1" customWidth="1"/>
    <col min="10243" max="10243" width="12.77734375" bestFit="1" customWidth="1"/>
    <col min="10244" max="10244" width="17.88671875" bestFit="1" customWidth="1"/>
    <col min="10245" max="10245" width="60.77734375" bestFit="1" customWidth="1"/>
    <col min="10249" max="10249" width="13" customWidth="1"/>
    <col min="10250" max="10250" width="14.5546875" bestFit="1" customWidth="1"/>
    <col min="10497" max="10497" width="11" bestFit="1" customWidth="1"/>
    <col min="10498" max="10498" width="8.5546875" bestFit="1" customWidth="1"/>
    <col min="10499" max="10499" width="12.77734375" bestFit="1" customWidth="1"/>
    <col min="10500" max="10500" width="17.88671875" bestFit="1" customWidth="1"/>
    <col min="10501" max="10501" width="60.77734375" bestFit="1" customWidth="1"/>
    <col min="10505" max="10505" width="13" customWidth="1"/>
    <col min="10506" max="10506" width="14.5546875" bestFit="1" customWidth="1"/>
    <col min="10753" max="10753" width="11" bestFit="1" customWidth="1"/>
    <col min="10754" max="10754" width="8.5546875" bestFit="1" customWidth="1"/>
    <col min="10755" max="10755" width="12.77734375" bestFit="1" customWidth="1"/>
    <col min="10756" max="10756" width="17.88671875" bestFit="1" customWidth="1"/>
    <col min="10757" max="10757" width="60.77734375" bestFit="1" customWidth="1"/>
    <col min="10761" max="10761" width="13" customWidth="1"/>
    <col min="10762" max="10762" width="14.5546875" bestFit="1" customWidth="1"/>
    <col min="11009" max="11009" width="11" bestFit="1" customWidth="1"/>
    <col min="11010" max="11010" width="8.5546875" bestFit="1" customWidth="1"/>
    <col min="11011" max="11011" width="12.77734375" bestFit="1" customWidth="1"/>
    <col min="11012" max="11012" width="17.88671875" bestFit="1" customWidth="1"/>
    <col min="11013" max="11013" width="60.77734375" bestFit="1" customWidth="1"/>
    <col min="11017" max="11017" width="13" customWidth="1"/>
    <col min="11018" max="11018" width="14.5546875" bestFit="1" customWidth="1"/>
    <col min="11265" max="11265" width="11" bestFit="1" customWidth="1"/>
    <col min="11266" max="11266" width="8.5546875" bestFit="1" customWidth="1"/>
    <col min="11267" max="11267" width="12.77734375" bestFit="1" customWidth="1"/>
    <col min="11268" max="11268" width="17.88671875" bestFit="1" customWidth="1"/>
    <col min="11269" max="11269" width="60.77734375" bestFit="1" customWidth="1"/>
    <col min="11273" max="11273" width="13" customWidth="1"/>
    <col min="11274" max="11274" width="14.5546875" bestFit="1" customWidth="1"/>
    <col min="11521" max="11521" width="11" bestFit="1" customWidth="1"/>
    <col min="11522" max="11522" width="8.5546875" bestFit="1" customWidth="1"/>
    <col min="11523" max="11523" width="12.77734375" bestFit="1" customWidth="1"/>
    <col min="11524" max="11524" width="17.88671875" bestFit="1" customWidth="1"/>
    <col min="11525" max="11525" width="60.77734375" bestFit="1" customWidth="1"/>
    <col min="11529" max="11529" width="13" customWidth="1"/>
    <col min="11530" max="11530" width="14.5546875" bestFit="1" customWidth="1"/>
    <col min="11777" max="11777" width="11" bestFit="1" customWidth="1"/>
    <col min="11778" max="11778" width="8.5546875" bestFit="1" customWidth="1"/>
    <col min="11779" max="11779" width="12.77734375" bestFit="1" customWidth="1"/>
    <col min="11780" max="11780" width="17.88671875" bestFit="1" customWidth="1"/>
    <col min="11781" max="11781" width="60.77734375" bestFit="1" customWidth="1"/>
    <col min="11785" max="11785" width="13" customWidth="1"/>
    <col min="11786" max="11786" width="14.5546875" bestFit="1" customWidth="1"/>
    <col min="12033" max="12033" width="11" bestFit="1" customWidth="1"/>
    <col min="12034" max="12034" width="8.5546875" bestFit="1" customWidth="1"/>
    <col min="12035" max="12035" width="12.77734375" bestFit="1" customWidth="1"/>
    <col min="12036" max="12036" width="17.88671875" bestFit="1" customWidth="1"/>
    <col min="12037" max="12037" width="60.77734375" bestFit="1" customWidth="1"/>
    <col min="12041" max="12041" width="13" customWidth="1"/>
    <col min="12042" max="12042" width="14.5546875" bestFit="1" customWidth="1"/>
    <col min="12289" max="12289" width="11" bestFit="1" customWidth="1"/>
    <col min="12290" max="12290" width="8.5546875" bestFit="1" customWidth="1"/>
    <col min="12291" max="12291" width="12.77734375" bestFit="1" customWidth="1"/>
    <col min="12292" max="12292" width="17.88671875" bestFit="1" customWidth="1"/>
    <col min="12293" max="12293" width="60.77734375" bestFit="1" customWidth="1"/>
    <col min="12297" max="12297" width="13" customWidth="1"/>
    <col min="12298" max="12298" width="14.5546875" bestFit="1" customWidth="1"/>
    <col min="12545" max="12545" width="11" bestFit="1" customWidth="1"/>
    <col min="12546" max="12546" width="8.5546875" bestFit="1" customWidth="1"/>
    <col min="12547" max="12547" width="12.77734375" bestFit="1" customWidth="1"/>
    <col min="12548" max="12548" width="17.88671875" bestFit="1" customWidth="1"/>
    <col min="12549" max="12549" width="60.77734375" bestFit="1" customWidth="1"/>
    <col min="12553" max="12553" width="13" customWidth="1"/>
    <col min="12554" max="12554" width="14.5546875" bestFit="1" customWidth="1"/>
    <col min="12801" max="12801" width="11" bestFit="1" customWidth="1"/>
    <col min="12802" max="12802" width="8.5546875" bestFit="1" customWidth="1"/>
    <col min="12803" max="12803" width="12.77734375" bestFit="1" customWidth="1"/>
    <col min="12804" max="12804" width="17.88671875" bestFit="1" customWidth="1"/>
    <col min="12805" max="12805" width="60.77734375" bestFit="1" customWidth="1"/>
    <col min="12809" max="12809" width="13" customWidth="1"/>
    <col min="12810" max="12810" width="14.5546875" bestFit="1" customWidth="1"/>
    <col min="13057" max="13057" width="11" bestFit="1" customWidth="1"/>
    <col min="13058" max="13058" width="8.5546875" bestFit="1" customWidth="1"/>
    <col min="13059" max="13059" width="12.77734375" bestFit="1" customWidth="1"/>
    <col min="13060" max="13060" width="17.88671875" bestFit="1" customWidth="1"/>
    <col min="13061" max="13061" width="60.77734375" bestFit="1" customWidth="1"/>
    <col min="13065" max="13065" width="13" customWidth="1"/>
    <col min="13066" max="13066" width="14.5546875" bestFit="1" customWidth="1"/>
    <col min="13313" max="13313" width="11" bestFit="1" customWidth="1"/>
    <col min="13314" max="13314" width="8.5546875" bestFit="1" customWidth="1"/>
    <col min="13315" max="13315" width="12.77734375" bestFit="1" customWidth="1"/>
    <col min="13316" max="13316" width="17.88671875" bestFit="1" customWidth="1"/>
    <col min="13317" max="13317" width="60.77734375" bestFit="1" customWidth="1"/>
    <col min="13321" max="13321" width="13" customWidth="1"/>
    <col min="13322" max="13322" width="14.5546875" bestFit="1" customWidth="1"/>
    <col min="13569" max="13569" width="11" bestFit="1" customWidth="1"/>
    <col min="13570" max="13570" width="8.5546875" bestFit="1" customWidth="1"/>
    <col min="13571" max="13571" width="12.77734375" bestFit="1" customWidth="1"/>
    <col min="13572" max="13572" width="17.88671875" bestFit="1" customWidth="1"/>
    <col min="13573" max="13573" width="60.77734375" bestFit="1" customWidth="1"/>
    <col min="13577" max="13577" width="13" customWidth="1"/>
    <col min="13578" max="13578" width="14.5546875" bestFit="1" customWidth="1"/>
    <col min="13825" max="13825" width="11" bestFit="1" customWidth="1"/>
    <col min="13826" max="13826" width="8.5546875" bestFit="1" customWidth="1"/>
    <col min="13827" max="13827" width="12.77734375" bestFit="1" customWidth="1"/>
    <col min="13828" max="13828" width="17.88671875" bestFit="1" customWidth="1"/>
    <col min="13829" max="13829" width="60.77734375" bestFit="1" customWidth="1"/>
    <col min="13833" max="13833" width="13" customWidth="1"/>
    <col min="13834" max="13834" width="14.5546875" bestFit="1" customWidth="1"/>
    <col min="14081" max="14081" width="11" bestFit="1" customWidth="1"/>
    <col min="14082" max="14082" width="8.5546875" bestFit="1" customWidth="1"/>
    <col min="14083" max="14083" width="12.77734375" bestFit="1" customWidth="1"/>
    <col min="14084" max="14084" width="17.88671875" bestFit="1" customWidth="1"/>
    <col min="14085" max="14085" width="60.77734375" bestFit="1" customWidth="1"/>
    <col min="14089" max="14089" width="13" customWidth="1"/>
    <col min="14090" max="14090" width="14.5546875" bestFit="1" customWidth="1"/>
    <col min="14337" max="14337" width="11" bestFit="1" customWidth="1"/>
    <col min="14338" max="14338" width="8.5546875" bestFit="1" customWidth="1"/>
    <col min="14339" max="14339" width="12.77734375" bestFit="1" customWidth="1"/>
    <col min="14340" max="14340" width="17.88671875" bestFit="1" customWidth="1"/>
    <col min="14341" max="14341" width="60.77734375" bestFit="1" customWidth="1"/>
    <col min="14345" max="14345" width="13" customWidth="1"/>
    <col min="14346" max="14346" width="14.5546875" bestFit="1" customWidth="1"/>
    <col min="14593" max="14593" width="11" bestFit="1" customWidth="1"/>
    <col min="14594" max="14594" width="8.5546875" bestFit="1" customWidth="1"/>
    <col min="14595" max="14595" width="12.77734375" bestFit="1" customWidth="1"/>
    <col min="14596" max="14596" width="17.88671875" bestFit="1" customWidth="1"/>
    <col min="14597" max="14597" width="60.77734375" bestFit="1" customWidth="1"/>
    <col min="14601" max="14601" width="13" customWidth="1"/>
    <col min="14602" max="14602" width="14.5546875" bestFit="1" customWidth="1"/>
    <col min="14849" max="14849" width="11" bestFit="1" customWidth="1"/>
    <col min="14850" max="14850" width="8.5546875" bestFit="1" customWidth="1"/>
    <col min="14851" max="14851" width="12.77734375" bestFit="1" customWidth="1"/>
    <col min="14852" max="14852" width="17.88671875" bestFit="1" customWidth="1"/>
    <col min="14853" max="14853" width="60.77734375" bestFit="1" customWidth="1"/>
    <col min="14857" max="14857" width="13" customWidth="1"/>
    <col min="14858" max="14858" width="14.5546875" bestFit="1" customWidth="1"/>
    <col min="15105" max="15105" width="11" bestFit="1" customWidth="1"/>
    <col min="15106" max="15106" width="8.5546875" bestFit="1" customWidth="1"/>
    <col min="15107" max="15107" width="12.77734375" bestFit="1" customWidth="1"/>
    <col min="15108" max="15108" width="17.88671875" bestFit="1" customWidth="1"/>
    <col min="15109" max="15109" width="60.77734375" bestFit="1" customWidth="1"/>
    <col min="15113" max="15113" width="13" customWidth="1"/>
    <col min="15114" max="15114" width="14.5546875" bestFit="1" customWidth="1"/>
    <col min="15361" max="15361" width="11" bestFit="1" customWidth="1"/>
    <col min="15362" max="15362" width="8.5546875" bestFit="1" customWidth="1"/>
    <col min="15363" max="15363" width="12.77734375" bestFit="1" customWidth="1"/>
    <col min="15364" max="15364" width="17.88671875" bestFit="1" customWidth="1"/>
    <col min="15365" max="15365" width="60.77734375" bestFit="1" customWidth="1"/>
    <col min="15369" max="15369" width="13" customWidth="1"/>
    <col min="15370" max="15370" width="14.5546875" bestFit="1" customWidth="1"/>
    <col min="15617" max="15617" width="11" bestFit="1" customWidth="1"/>
    <col min="15618" max="15618" width="8.5546875" bestFit="1" customWidth="1"/>
    <col min="15619" max="15619" width="12.77734375" bestFit="1" customWidth="1"/>
    <col min="15620" max="15620" width="17.88671875" bestFit="1" customWidth="1"/>
    <col min="15621" max="15621" width="60.77734375" bestFit="1" customWidth="1"/>
    <col min="15625" max="15625" width="13" customWidth="1"/>
    <col min="15626" max="15626" width="14.5546875" bestFit="1" customWidth="1"/>
    <col min="15873" max="15873" width="11" bestFit="1" customWidth="1"/>
    <col min="15874" max="15874" width="8.5546875" bestFit="1" customWidth="1"/>
    <col min="15875" max="15875" width="12.77734375" bestFit="1" customWidth="1"/>
    <col min="15876" max="15876" width="17.88671875" bestFit="1" customWidth="1"/>
    <col min="15877" max="15877" width="60.77734375" bestFit="1" customWidth="1"/>
    <col min="15881" max="15881" width="13" customWidth="1"/>
    <col min="15882" max="15882" width="14.5546875" bestFit="1" customWidth="1"/>
    <col min="16129" max="16129" width="11" bestFit="1" customWidth="1"/>
    <col min="16130" max="16130" width="8.5546875" bestFit="1" customWidth="1"/>
    <col min="16131" max="16131" width="12.77734375" bestFit="1" customWidth="1"/>
    <col min="16132" max="16132" width="17.88671875" bestFit="1" customWidth="1"/>
    <col min="16133" max="16133" width="60.77734375" bestFit="1" customWidth="1"/>
    <col min="16137" max="16137" width="13" customWidth="1"/>
    <col min="16138" max="16138" width="14.5546875" bestFit="1" customWidth="1"/>
  </cols>
  <sheetData>
    <row r="3" spans="1:5">
      <c r="A3" s="2" t="s">
        <v>0</v>
      </c>
      <c r="B3" s="3" t="s">
        <v>1</v>
      </c>
      <c r="C3" s="3" t="s">
        <v>2</v>
      </c>
      <c r="D3" s="3" t="s">
        <v>3</v>
      </c>
      <c r="E3" s="3" t="s">
        <v>4</v>
      </c>
    </row>
    <row r="4" spans="1:5" s="35" customFormat="1">
      <c r="A4" s="32">
        <v>43159</v>
      </c>
      <c r="B4" s="32" t="s">
        <v>315</v>
      </c>
      <c r="C4" s="32" t="s">
        <v>316</v>
      </c>
      <c r="D4" s="32"/>
      <c r="E4" s="32" t="s">
        <v>317</v>
      </c>
    </row>
    <row r="5" spans="1:5" s="31" customFormat="1">
      <c r="A5" s="32">
        <v>43012</v>
      </c>
      <c r="B5" s="30" t="s">
        <v>82</v>
      </c>
      <c r="C5" s="30" t="s">
        <v>219</v>
      </c>
      <c r="D5" s="30"/>
      <c r="E5" s="30" t="s">
        <v>297</v>
      </c>
    </row>
    <row r="6" spans="1:5" s="31" customFormat="1">
      <c r="A6" s="32">
        <v>43365</v>
      </c>
      <c r="B6" s="30" t="s">
        <v>82</v>
      </c>
      <c r="C6" s="30" t="s">
        <v>209</v>
      </c>
      <c r="D6" s="30" t="s">
        <v>179</v>
      </c>
      <c r="E6" s="30" t="s">
        <v>210</v>
      </c>
    </row>
    <row r="7" spans="1:5" s="31" customFormat="1">
      <c r="A7" s="32">
        <v>42991</v>
      </c>
      <c r="B7" s="30" t="s">
        <v>64</v>
      </c>
      <c r="C7" s="30" t="s">
        <v>65</v>
      </c>
      <c r="D7" s="30" t="str">
        <f>ADDRESS(ROW(TaxFuelRoad!H7),COLUMN(TaxFuelRoad!H7),4,1)&amp;","&amp;ADDRESS(ROW(TaxFuelRoad!I7),COLUMN(TaxFuelRoad!I7),4,1)</f>
        <v>H7,I7</v>
      </c>
      <c r="E7" s="30" t="s">
        <v>205</v>
      </c>
    </row>
    <row r="8" spans="1:5" s="31" customFormat="1">
      <c r="A8" s="32">
        <v>42991</v>
      </c>
      <c r="B8" s="30" t="s">
        <v>64</v>
      </c>
      <c r="C8" s="30" t="s">
        <v>204</v>
      </c>
      <c r="D8" s="30" t="e">
        <f>ADDRESS(ROW(Template_TAXCAR_OWNERSHIP!#REF!),COLUMN(Template_TAXCAR_OWNERSHIP!#REF!),4,1)&amp;","&amp;ADDRESS(ROW(Template_TAXCAR_OWNERSHIP!#REF!),COLUMN(Template_TAXCAR_OWNERSHIP!#REF!),4,1)&amp;","&amp;ADDRESS(ROW(Template_TAXCAR_OWNERSHIP!#REF!),COLUMN(Template_TAXCAR_OWNERSHIP!#REF!),4,1)&amp;","&amp;ADDRESS(ROW(Template_TAXCAR_OWNERSHIP!#REF!),COLUMN(Template_TAXCAR_OWNERSHIP!#REF!),4,1)</f>
        <v>#REF!</v>
      </c>
      <c r="E8" s="30" t="s">
        <v>205</v>
      </c>
    </row>
    <row r="9" spans="1:5" s="31" customFormat="1">
      <c r="A9" s="32">
        <v>42954</v>
      </c>
      <c r="B9" s="30" t="s">
        <v>82</v>
      </c>
      <c r="C9" s="30" t="s">
        <v>75</v>
      </c>
      <c r="D9" s="30" t="str">
        <f>ADDRESS(ROW(TraTAX!B16),COLUMN(TraTAX!B16),4,1)&amp;":"&amp;ADDRESS(ROW(TraTAX!I56),COLUMN(TraTAX!I56),4,1)</f>
        <v>B16:I56</v>
      </c>
      <c r="E9" s="30" t="s">
        <v>84</v>
      </c>
    </row>
    <row r="10" spans="1:5" s="31" customFormat="1">
      <c r="A10" s="32">
        <v>42954</v>
      </c>
      <c r="B10" s="30" t="s">
        <v>82</v>
      </c>
      <c r="C10" s="30" t="s">
        <v>65</v>
      </c>
      <c r="D10" s="30" t="s">
        <v>6</v>
      </c>
      <c r="E10" s="30" t="s">
        <v>83</v>
      </c>
    </row>
    <row r="11" spans="1:5" s="31" customFormat="1">
      <c r="A11" s="32">
        <v>41968</v>
      </c>
      <c r="B11" s="30" t="s">
        <v>64</v>
      </c>
      <c r="C11" s="30" t="s">
        <v>65</v>
      </c>
      <c r="D11" s="30" t="str">
        <f>ADDRESS(ROW(TaxFuelRoad!AD8),COLUMN(TaxFuelRoad!AD8),4,1)&amp;","&amp;ADDRESS(ROW(TaxFuelRoad!AD8),COLUMN(TaxFuelRoad!AD8),4,1)&amp;","&amp;ADDRESS(ROW(TaxFuelRoad!AD49),COLUMN(TaxFuelRoad!AD49),4,1)&amp;","&amp;ADDRESS(ROW(TaxFuelRoad!AD90),COLUMN(TaxFuelRoad!AD90),4,1)&amp;","&amp;ADDRESS(ROW(TaxFuelRoad!AD131),COLUMN(TaxFuelRoad!AD131),4,1)&amp;","&amp;ADDRESS(ROW(TaxFuelRoad!AD172),COLUMN(TaxFuelRoad!AD172),4,1)</f>
        <v>AD8,AD8,AD49,AD90,AD131,AD172</v>
      </c>
      <c r="E11" s="30" t="s">
        <v>66</v>
      </c>
    </row>
    <row r="12" spans="1:5">
      <c r="A12" s="34">
        <v>41824</v>
      </c>
      <c r="B12" s="33" t="s">
        <v>5</v>
      </c>
      <c r="C12" s="33" t="s">
        <v>7</v>
      </c>
      <c r="D12" s="33" t="s">
        <v>6</v>
      </c>
      <c r="E12" s="33" t="s">
        <v>8</v>
      </c>
    </row>
    <row r="13" spans="1:5">
      <c r="A13" s="63">
        <v>42426</v>
      </c>
      <c r="B13" t="s">
        <v>74</v>
      </c>
      <c r="C13" t="s">
        <v>75</v>
      </c>
      <c r="D13" t="s">
        <v>6</v>
      </c>
      <c r="E13" t="s">
        <v>76</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7"/>
  <sheetViews>
    <sheetView zoomScale="85" zoomScaleNormal="85" workbookViewId="0">
      <selection activeCell="B1" sqref="B1"/>
    </sheetView>
  </sheetViews>
  <sheetFormatPr defaultColWidth="9.109375" defaultRowHeight="14.4"/>
  <cols>
    <col min="1" max="1" width="29.5546875" style="24" customWidth="1"/>
    <col min="2" max="15" width="17" style="21" customWidth="1"/>
    <col min="16" max="16384" width="9.109375" style="22"/>
  </cols>
  <sheetData>
    <row r="1" spans="1:33" ht="18" customHeight="1">
      <c r="A1" s="20"/>
      <c r="F1" s="221"/>
      <c r="G1" s="221"/>
      <c r="H1" s="221"/>
      <c r="I1" s="221"/>
      <c r="J1" s="221"/>
      <c r="K1" s="221"/>
      <c r="L1" s="221"/>
      <c r="M1" s="221"/>
    </row>
    <row r="2" spans="1:33">
      <c r="F2" s="221"/>
      <c r="G2" s="221"/>
      <c r="H2" s="221"/>
      <c r="I2" s="221"/>
      <c r="J2" s="221"/>
      <c r="K2" s="221"/>
      <c r="L2" s="221"/>
      <c r="M2" s="221"/>
    </row>
    <row r="3" spans="1:33" ht="19.8">
      <c r="A3" s="23" t="s">
        <v>17</v>
      </c>
      <c r="C3" s="71"/>
      <c r="F3" s="221"/>
      <c r="G3" s="221"/>
      <c r="H3" s="221"/>
      <c r="I3" s="221"/>
      <c r="J3" s="221"/>
      <c r="K3" s="221"/>
      <c r="L3" s="221"/>
      <c r="M3" s="221"/>
    </row>
    <row r="4" spans="1:33">
      <c r="A4" s="25"/>
      <c r="B4" s="20"/>
      <c r="F4" s="221"/>
      <c r="G4" s="221"/>
      <c r="H4" s="221"/>
      <c r="I4" s="221"/>
      <c r="J4" s="221"/>
      <c r="K4" s="221"/>
      <c r="L4" s="221"/>
      <c r="M4" s="221"/>
    </row>
    <row r="6" spans="1:33">
      <c r="A6" s="24" t="s">
        <v>18</v>
      </c>
      <c r="O6" s="26"/>
    </row>
    <row r="7" spans="1:33">
      <c r="A7" s="24" t="s">
        <v>77</v>
      </c>
      <c r="O7" s="26"/>
    </row>
    <row r="8" spans="1:33">
      <c r="A8" s="24" t="s">
        <v>19</v>
      </c>
      <c r="O8" s="26"/>
    </row>
    <row r="9" spans="1:33" customFormat="1" ht="18">
      <c r="A9" s="39" t="s">
        <v>25</v>
      </c>
      <c r="B9" s="39" t="s">
        <v>26</v>
      </c>
      <c r="C9" s="35"/>
      <c r="D9" s="35"/>
      <c r="E9" s="35"/>
      <c r="F9" s="35"/>
      <c r="K9" s="35"/>
      <c r="L9" s="35"/>
      <c r="M9" s="35"/>
      <c r="N9" s="35"/>
      <c r="O9" s="35"/>
      <c r="P9" s="35"/>
      <c r="Q9" s="35"/>
      <c r="R9" s="35"/>
      <c r="S9" s="35"/>
      <c r="T9" s="35"/>
      <c r="U9" s="35"/>
      <c r="V9" s="35"/>
      <c r="W9" s="35"/>
      <c r="X9" s="35"/>
      <c r="Y9" s="35"/>
      <c r="Z9" s="35"/>
      <c r="AA9" s="35"/>
      <c r="AB9" s="35"/>
      <c r="AC9" s="35"/>
      <c r="AD9" s="35"/>
      <c r="AE9" s="35"/>
      <c r="AF9" s="35"/>
    </row>
    <row r="10" spans="1:33" customFormat="1" ht="18">
      <c r="A10" s="39" t="s">
        <v>67</v>
      </c>
      <c r="B10" s="42" t="s">
        <v>68</v>
      </c>
      <c r="C10" s="35"/>
      <c r="D10" s="35"/>
      <c r="E10" s="35"/>
      <c r="F10" s="35"/>
      <c r="K10" s="35"/>
      <c r="L10" s="35"/>
      <c r="M10" s="35"/>
      <c r="N10" s="35"/>
      <c r="O10" s="35"/>
      <c r="P10" s="35"/>
      <c r="Q10" s="35"/>
      <c r="R10" s="35"/>
      <c r="S10" s="35"/>
      <c r="T10" s="35"/>
      <c r="U10" s="35"/>
      <c r="V10" s="35"/>
      <c r="W10" s="35"/>
      <c r="X10" s="35"/>
      <c r="Y10" s="35"/>
      <c r="Z10" s="35"/>
      <c r="AA10" s="35"/>
      <c r="AB10" s="35"/>
      <c r="AC10" s="35"/>
      <c r="AD10" s="35"/>
      <c r="AE10" s="35"/>
      <c r="AF10" s="35"/>
    </row>
    <row r="11" spans="1:33" customFormat="1" ht="18">
      <c r="A11" s="39" t="s">
        <v>27</v>
      </c>
      <c r="B11" s="56">
        <v>42954</v>
      </c>
      <c r="C11" s="35"/>
      <c r="D11" s="35"/>
      <c r="E11" s="35"/>
      <c r="F11" s="35"/>
      <c r="K11" s="35"/>
      <c r="L11" s="35"/>
      <c r="M11" s="35"/>
      <c r="N11" s="35"/>
      <c r="O11" s="35"/>
      <c r="P11" s="35"/>
      <c r="Q11" s="35"/>
      <c r="R11" s="35"/>
      <c r="S11" s="35"/>
      <c r="T11" s="35"/>
      <c r="U11" s="35"/>
      <c r="V11" s="35"/>
      <c r="W11" s="35"/>
      <c r="X11" s="35"/>
      <c r="Y11" s="35"/>
      <c r="Z11" s="35"/>
      <c r="AA11" s="35"/>
      <c r="AB11" s="35"/>
      <c r="AC11" s="35"/>
      <c r="AD11" s="35"/>
      <c r="AE11" s="35"/>
      <c r="AF11" s="35"/>
    </row>
    <row r="12" spans="1:33" customFormat="1" ht="102" customHeight="1">
      <c r="A12" s="40" t="s">
        <v>20</v>
      </c>
      <c r="B12" s="47" t="s">
        <v>28</v>
      </c>
      <c r="C12" s="47" t="s">
        <v>29</v>
      </c>
      <c r="D12" s="48" t="s">
        <v>30</v>
      </c>
      <c r="E12" s="48" t="s">
        <v>31</v>
      </c>
      <c r="F12" s="48" t="s">
        <v>32</v>
      </c>
      <c r="G12" s="49" t="s">
        <v>33</v>
      </c>
      <c r="H12" s="48" t="s">
        <v>34</v>
      </c>
      <c r="I12" s="50" t="s">
        <v>35</v>
      </c>
      <c r="J12" s="48" t="s">
        <v>36</v>
      </c>
      <c r="K12" s="48" t="s">
        <v>306</v>
      </c>
      <c r="L12" s="48" t="s">
        <v>37</v>
      </c>
      <c r="M12" s="48" t="s">
        <v>38</v>
      </c>
      <c r="N12" s="48" t="s">
        <v>39</v>
      </c>
      <c r="O12" s="48" t="s">
        <v>40</v>
      </c>
      <c r="P12" s="48" t="s">
        <v>41</v>
      </c>
      <c r="Q12" s="47" t="s">
        <v>309</v>
      </c>
      <c r="R12" s="69" t="s">
        <v>21</v>
      </c>
      <c r="S12" s="69" t="s">
        <v>21</v>
      </c>
      <c r="T12" s="69" t="s">
        <v>21</v>
      </c>
      <c r="U12" s="69" t="s">
        <v>21</v>
      </c>
      <c r="V12" s="69" t="s">
        <v>21</v>
      </c>
      <c r="W12" s="69" t="s">
        <v>21</v>
      </c>
      <c r="X12" s="69" t="s">
        <v>21</v>
      </c>
      <c r="Y12" s="69" t="s">
        <v>21</v>
      </c>
      <c r="Z12" s="69" t="s">
        <v>21</v>
      </c>
      <c r="AA12" s="69" t="s">
        <v>21</v>
      </c>
      <c r="AB12" s="69" t="s">
        <v>21</v>
      </c>
      <c r="AC12" s="69" t="s">
        <v>21</v>
      </c>
      <c r="AD12" s="69" t="s">
        <v>21</v>
      </c>
      <c r="AE12" s="69" t="s">
        <v>21</v>
      </c>
      <c r="AF12" s="69" t="s">
        <v>21</v>
      </c>
      <c r="AG12" s="69" t="s">
        <v>21</v>
      </c>
    </row>
    <row r="13" spans="1:33" customFormat="1" ht="75" customHeight="1">
      <c r="A13" s="40" t="s">
        <v>22</v>
      </c>
      <c r="B13" s="47" t="s">
        <v>28</v>
      </c>
      <c r="C13" s="47" t="s">
        <v>29</v>
      </c>
      <c r="D13" s="48" t="s">
        <v>30</v>
      </c>
      <c r="E13" s="48" t="s">
        <v>31</v>
      </c>
      <c r="F13" s="48" t="s">
        <v>32</v>
      </c>
      <c r="G13" s="49" t="s">
        <v>33</v>
      </c>
      <c r="H13" s="48" t="s">
        <v>34</v>
      </c>
      <c r="I13" s="50" t="s">
        <v>35</v>
      </c>
      <c r="J13" s="48" t="s">
        <v>36</v>
      </c>
      <c r="K13" s="48" t="s">
        <v>306</v>
      </c>
      <c r="L13" s="48" t="s">
        <v>37</v>
      </c>
      <c r="M13" s="48" t="s">
        <v>38</v>
      </c>
      <c r="N13" s="48" t="s">
        <v>39</v>
      </c>
      <c r="O13" s="48" t="s">
        <v>40</v>
      </c>
      <c r="P13" s="48" t="s">
        <v>41</v>
      </c>
      <c r="Q13" s="47" t="s">
        <v>309</v>
      </c>
      <c r="R13" s="48"/>
      <c r="S13" s="48"/>
      <c r="T13" s="48"/>
      <c r="U13" s="50"/>
      <c r="V13" s="48"/>
      <c r="W13" s="48"/>
      <c r="X13" s="48"/>
      <c r="Y13" s="52"/>
      <c r="Z13" s="52"/>
      <c r="AA13" s="52"/>
      <c r="AB13" s="54"/>
      <c r="AC13" s="47"/>
      <c r="AD13" s="47"/>
      <c r="AE13" s="47"/>
      <c r="AF13" s="47"/>
      <c r="AG13" s="47"/>
    </row>
    <row r="14" spans="1:33" customFormat="1" ht="45" customHeight="1">
      <c r="A14" s="40" t="s">
        <v>23</v>
      </c>
      <c r="B14" s="43" t="s">
        <v>79</v>
      </c>
      <c r="C14" s="43" t="s">
        <v>80</v>
      </c>
      <c r="D14" s="45" t="s">
        <v>44</v>
      </c>
      <c r="E14" s="45" t="s">
        <v>81</v>
      </c>
      <c r="F14" s="45" t="s">
        <v>46</v>
      </c>
      <c r="G14" s="46" t="s">
        <v>47</v>
      </c>
      <c r="H14" s="45" t="s">
        <v>48</v>
      </c>
      <c r="I14" s="51" t="s">
        <v>49</v>
      </c>
      <c r="J14" s="45" t="s">
        <v>311</v>
      </c>
      <c r="K14" s="45" t="s">
        <v>307</v>
      </c>
      <c r="L14" s="45" t="s">
        <v>50</v>
      </c>
      <c r="M14" s="45" t="s">
        <v>51</v>
      </c>
      <c r="N14" s="45" t="s">
        <v>52</v>
      </c>
      <c r="O14" s="45" t="s">
        <v>53</v>
      </c>
      <c r="P14" s="45" t="s">
        <v>54</v>
      </c>
      <c r="Q14" s="43" t="s">
        <v>310</v>
      </c>
      <c r="R14" s="45"/>
      <c r="S14" s="45"/>
      <c r="T14" s="45"/>
      <c r="U14" s="51"/>
      <c r="V14" s="45"/>
      <c r="W14" s="45"/>
      <c r="X14" s="45"/>
      <c r="Y14" s="53"/>
      <c r="Z14" s="53"/>
      <c r="AA14" s="53"/>
      <c r="AB14" s="55"/>
      <c r="AC14" s="47"/>
      <c r="AD14" s="47"/>
      <c r="AE14" s="47"/>
      <c r="AF14" s="47"/>
      <c r="AG14" s="47"/>
    </row>
    <row r="15" spans="1:33" customFormat="1">
      <c r="A15" s="36"/>
      <c r="B15" s="44" t="s">
        <v>308</v>
      </c>
      <c r="C15" s="44" t="s">
        <v>308</v>
      </c>
      <c r="D15" s="44" t="s">
        <v>308</v>
      </c>
      <c r="E15" s="44" t="s">
        <v>308</v>
      </c>
      <c r="F15" s="44" t="s">
        <v>308</v>
      </c>
      <c r="G15" s="44" t="s">
        <v>308</v>
      </c>
      <c r="H15" s="44" t="s">
        <v>308</v>
      </c>
      <c r="I15" s="44" t="s">
        <v>308</v>
      </c>
      <c r="J15" s="44" t="s">
        <v>308</v>
      </c>
      <c r="K15" s="44" t="s">
        <v>308</v>
      </c>
      <c r="L15" s="44" t="s">
        <v>308</v>
      </c>
      <c r="M15" s="44" t="s">
        <v>308</v>
      </c>
      <c r="N15" s="44" t="s">
        <v>308</v>
      </c>
      <c r="O15" s="44" t="s">
        <v>308</v>
      </c>
      <c r="P15" s="44" t="s">
        <v>308</v>
      </c>
      <c r="Q15" s="44" t="s">
        <v>308</v>
      </c>
      <c r="R15" s="44" t="s">
        <v>308</v>
      </c>
      <c r="S15" s="44" t="s">
        <v>308</v>
      </c>
      <c r="T15" s="44" t="s">
        <v>308</v>
      </c>
      <c r="U15" s="44" t="s">
        <v>308</v>
      </c>
      <c r="V15" s="44" t="s">
        <v>308</v>
      </c>
      <c r="W15" s="44" t="s">
        <v>308</v>
      </c>
      <c r="X15" s="44" t="s">
        <v>308</v>
      </c>
      <c r="Y15" s="44" t="s">
        <v>308</v>
      </c>
      <c r="Z15" s="44" t="s">
        <v>308</v>
      </c>
      <c r="AA15" s="44" t="s">
        <v>308</v>
      </c>
      <c r="AB15" s="44" t="s">
        <v>308</v>
      </c>
      <c r="AC15" s="44" t="s">
        <v>308</v>
      </c>
      <c r="AD15" s="44" t="s">
        <v>308</v>
      </c>
      <c r="AE15" s="44" t="s">
        <v>308</v>
      </c>
      <c r="AF15" s="44" t="s">
        <v>308</v>
      </c>
      <c r="AG15" s="44" t="s">
        <v>308</v>
      </c>
    </row>
    <row r="16" spans="1:33" customFormat="1">
      <c r="A16" s="41">
        <v>2010</v>
      </c>
      <c r="B16" s="38">
        <v>120.86733889216207</v>
      </c>
      <c r="C16" s="38">
        <v>164.24594496962311</v>
      </c>
      <c r="D16" s="38">
        <v>17.40581359186843</v>
      </c>
      <c r="E16" s="38">
        <v>13.966975040283481</v>
      </c>
      <c r="F16" s="70">
        <v>0</v>
      </c>
      <c r="G16" s="38">
        <v>32.519861727474179</v>
      </c>
      <c r="H16" s="38">
        <v>46.788894952398799</v>
      </c>
      <c r="I16" s="70">
        <v>67.012382328693448</v>
      </c>
      <c r="J16" s="37">
        <v>126.70539689054991</v>
      </c>
      <c r="K16" s="217">
        <v>94.638011237469684</v>
      </c>
      <c r="L16" s="37">
        <v>53.109420942540595</v>
      </c>
      <c r="M16" s="37">
        <v>0</v>
      </c>
      <c r="N16" s="37">
        <v>0</v>
      </c>
      <c r="O16" s="37">
        <v>0</v>
      </c>
      <c r="P16" s="37">
        <v>0</v>
      </c>
      <c r="Q16" s="37">
        <v>112.87180514931002</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row>
    <row r="17" spans="1:33" customFormat="1">
      <c r="A17" s="41">
        <v>2011</v>
      </c>
      <c r="B17" s="38">
        <v>120.86733889216207</v>
      </c>
      <c r="C17" s="38">
        <v>164.24594496962311</v>
      </c>
      <c r="D17" s="38">
        <v>17.40581359186843</v>
      </c>
      <c r="E17" s="38">
        <v>13.966975040283481</v>
      </c>
      <c r="F17" s="70">
        <v>0</v>
      </c>
      <c r="G17" s="38">
        <v>32.519861727474179</v>
      </c>
      <c r="H17" s="38">
        <v>46.788894952398799</v>
      </c>
      <c r="I17" s="70">
        <v>67.012382328693448</v>
      </c>
      <c r="J17" s="37">
        <v>126.70539689054991</v>
      </c>
      <c r="K17" s="217">
        <v>94.638011237469684</v>
      </c>
      <c r="L17" s="37">
        <v>53.109420942540595</v>
      </c>
      <c r="M17" s="37">
        <v>0</v>
      </c>
      <c r="N17" s="37">
        <v>0</v>
      </c>
      <c r="O17" s="37">
        <v>0</v>
      </c>
      <c r="P17" s="37">
        <v>0</v>
      </c>
      <c r="Q17" s="37">
        <v>112.87180514931002</v>
      </c>
      <c r="R17" s="37">
        <v>0</v>
      </c>
      <c r="S17" s="37">
        <v>0</v>
      </c>
      <c r="T17" s="37">
        <v>0</v>
      </c>
      <c r="U17" s="37">
        <v>0</v>
      </c>
      <c r="V17" s="37">
        <v>0</v>
      </c>
      <c r="W17" s="37">
        <v>0</v>
      </c>
      <c r="X17" s="37">
        <v>0</v>
      </c>
      <c r="Y17" s="37">
        <v>0</v>
      </c>
      <c r="Z17" s="37">
        <v>0</v>
      </c>
      <c r="AA17" s="37">
        <v>0</v>
      </c>
      <c r="AB17" s="37">
        <v>0</v>
      </c>
      <c r="AC17" s="37">
        <v>0</v>
      </c>
      <c r="AD17" s="37">
        <v>0</v>
      </c>
      <c r="AE17" s="37">
        <v>0</v>
      </c>
      <c r="AF17" s="37">
        <v>0</v>
      </c>
      <c r="AG17" s="37">
        <v>0</v>
      </c>
    </row>
    <row r="18" spans="1:33" customFormat="1">
      <c r="A18" s="41">
        <v>2012</v>
      </c>
      <c r="B18" s="38">
        <v>122.87649311575287</v>
      </c>
      <c r="C18" s="38">
        <v>166.63755157255926</v>
      </c>
      <c r="D18" s="38">
        <v>17.669538040230073</v>
      </c>
      <c r="E18" s="38">
        <v>14.284406291199016</v>
      </c>
      <c r="F18" s="70">
        <v>0</v>
      </c>
      <c r="G18" s="38">
        <v>33.042036135230241</v>
      </c>
      <c r="H18" s="38">
        <v>47.564401498571151</v>
      </c>
      <c r="I18" s="70">
        <v>67.012382328693448</v>
      </c>
      <c r="J18" s="37">
        <v>118.67194446353372</v>
      </c>
      <c r="K18" s="217">
        <v>94.638011237469684</v>
      </c>
      <c r="L18" s="37">
        <v>53.109420942540595</v>
      </c>
      <c r="M18" s="37">
        <v>0</v>
      </c>
      <c r="N18" s="37">
        <v>0</v>
      </c>
      <c r="O18" s="37">
        <v>0</v>
      </c>
      <c r="P18" s="37">
        <v>0</v>
      </c>
      <c r="Q18" s="37">
        <v>114.61723492453918</v>
      </c>
      <c r="R18" s="37">
        <v>0</v>
      </c>
      <c r="S18" s="37">
        <v>0</v>
      </c>
      <c r="T18" s="37">
        <v>0</v>
      </c>
      <c r="U18" s="37">
        <v>0</v>
      </c>
      <c r="V18" s="37">
        <v>0</v>
      </c>
      <c r="W18" s="37">
        <v>0</v>
      </c>
      <c r="X18" s="37">
        <v>0</v>
      </c>
      <c r="Y18" s="37">
        <v>0</v>
      </c>
      <c r="Z18" s="37">
        <v>0</v>
      </c>
      <c r="AA18" s="37">
        <v>0</v>
      </c>
      <c r="AB18" s="37">
        <v>0</v>
      </c>
      <c r="AC18" s="37">
        <v>0</v>
      </c>
      <c r="AD18" s="37">
        <v>0</v>
      </c>
      <c r="AE18" s="37">
        <v>0</v>
      </c>
      <c r="AF18" s="37">
        <v>0</v>
      </c>
      <c r="AG18" s="37">
        <v>0</v>
      </c>
    </row>
    <row r="19" spans="1:33" customFormat="1">
      <c r="A19" s="41">
        <v>2013</v>
      </c>
      <c r="B19" s="38">
        <v>123.80068090374496</v>
      </c>
      <c r="C19" s="38">
        <v>165.85577090124596</v>
      </c>
      <c r="D19" s="38">
        <v>17.5042988498646</v>
      </c>
      <c r="E19" s="38">
        <v>14.252561588107168</v>
      </c>
      <c r="F19" s="70">
        <v>0</v>
      </c>
      <c r="G19" s="38">
        <v>32.874617737003057</v>
      </c>
      <c r="H19" s="38">
        <v>120.6083911143408</v>
      </c>
      <c r="I19" s="70">
        <v>67.012382328693448</v>
      </c>
      <c r="J19" s="37">
        <v>118.66344685607758</v>
      </c>
      <c r="K19" s="217">
        <v>94.457075365114889</v>
      </c>
      <c r="L19" s="37">
        <v>52.928485070185801</v>
      </c>
      <c r="M19" s="37">
        <v>0</v>
      </c>
      <c r="N19" s="37">
        <v>0</v>
      </c>
      <c r="O19" s="37">
        <v>0</v>
      </c>
      <c r="P19" s="37">
        <v>0</v>
      </c>
      <c r="Q19" s="37">
        <v>109.76008796606834</v>
      </c>
      <c r="R19" s="37">
        <v>0</v>
      </c>
      <c r="S19" s="37">
        <v>0</v>
      </c>
      <c r="T19" s="37">
        <v>0</v>
      </c>
      <c r="U19" s="37">
        <v>0</v>
      </c>
      <c r="V19" s="37">
        <v>0</v>
      </c>
      <c r="W19" s="37">
        <v>0</v>
      </c>
      <c r="X19" s="37">
        <v>0</v>
      </c>
      <c r="Y19" s="37">
        <v>0</v>
      </c>
      <c r="Z19" s="37">
        <v>0</v>
      </c>
      <c r="AA19" s="37">
        <v>0</v>
      </c>
      <c r="AB19" s="37">
        <v>0</v>
      </c>
      <c r="AC19" s="37">
        <v>0</v>
      </c>
      <c r="AD19" s="37">
        <v>0</v>
      </c>
      <c r="AE19" s="37">
        <v>0</v>
      </c>
      <c r="AF19" s="37">
        <v>0</v>
      </c>
      <c r="AG19" s="37">
        <v>0</v>
      </c>
    </row>
    <row r="20" spans="1:33" customFormat="1">
      <c r="A20" s="36">
        <v>2014</v>
      </c>
      <c r="B20" s="38">
        <v>123.67688022284122</v>
      </c>
      <c r="C20" s="38">
        <v>165.84782121474086</v>
      </c>
      <c r="D20" s="38">
        <v>24.999999999999996</v>
      </c>
      <c r="E20" s="38">
        <v>20.060790273556233</v>
      </c>
      <c r="F20" s="70">
        <v>0</v>
      </c>
      <c r="G20" s="38">
        <v>34.416666666666671</v>
      </c>
      <c r="H20" s="38">
        <v>120.54455445544555</v>
      </c>
      <c r="I20" s="70">
        <v>67.012382328693448</v>
      </c>
      <c r="J20" s="37">
        <v>122.12987886481336</v>
      </c>
      <c r="K20" s="217">
        <v>94.31679318119042</v>
      </c>
      <c r="L20" s="37">
        <v>52.788202886261324</v>
      </c>
      <c r="M20" s="37">
        <v>0</v>
      </c>
      <c r="N20" s="37">
        <v>0</v>
      </c>
      <c r="O20" s="37">
        <v>0</v>
      </c>
      <c r="P20" s="37">
        <v>0</v>
      </c>
      <c r="Q20" s="37">
        <v>112.84232880112523</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row>
    <row r="21" spans="1:33" customFormat="1">
      <c r="A21" s="36">
        <v>2015</v>
      </c>
      <c r="B21" s="38">
        <v>123.95543175487464</v>
      </c>
      <c r="C21" s="38">
        <v>166.4049242788077</v>
      </c>
      <c r="D21" s="38">
        <v>25.505050505050502</v>
      </c>
      <c r="E21" s="38">
        <v>20.364741641337389</v>
      </c>
      <c r="F21" s="70">
        <v>0</v>
      </c>
      <c r="G21" s="38">
        <v>37.916666666666671</v>
      </c>
      <c r="H21" s="38">
        <v>120.54455445544555</v>
      </c>
      <c r="I21" s="70">
        <v>67.012382328693448</v>
      </c>
      <c r="J21" s="37">
        <v>136.08999282492732</v>
      </c>
      <c r="K21" s="217">
        <v>94.31679318119042</v>
      </c>
      <c r="L21" s="37">
        <v>52.788202886261324</v>
      </c>
      <c r="M21" s="37">
        <v>0</v>
      </c>
      <c r="N21" s="37">
        <v>0</v>
      </c>
      <c r="O21" s="37">
        <v>0</v>
      </c>
      <c r="P21" s="37">
        <v>0</v>
      </c>
      <c r="Q21" s="37">
        <v>113.08985355360048</v>
      </c>
      <c r="R21" s="37">
        <v>0</v>
      </c>
      <c r="S21" s="37">
        <v>0</v>
      </c>
      <c r="T21" s="37">
        <v>0</v>
      </c>
      <c r="U21" s="37">
        <v>0</v>
      </c>
      <c r="V21" s="37">
        <v>0</v>
      </c>
      <c r="W21" s="37">
        <v>0</v>
      </c>
      <c r="X21" s="37">
        <v>0</v>
      </c>
      <c r="Y21" s="37">
        <v>0</v>
      </c>
      <c r="Z21" s="37">
        <v>0</v>
      </c>
      <c r="AA21" s="37">
        <v>0</v>
      </c>
      <c r="AB21" s="37">
        <v>0</v>
      </c>
      <c r="AC21" s="37">
        <v>0</v>
      </c>
      <c r="AD21" s="37">
        <v>0</v>
      </c>
      <c r="AE21" s="37">
        <v>0</v>
      </c>
      <c r="AF21" s="37">
        <v>0</v>
      </c>
      <c r="AG21" s="37">
        <v>0</v>
      </c>
    </row>
    <row r="22" spans="1:33" customFormat="1">
      <c r="A22" s="36">
        <v>2016</v>
      </c>
      <c r="B22" s="38">
        <v>119.97221096306117</v>
      </c>
      <c r="C22" s="38">
        <v>160.95560973358312</v>
      </c>
      <c r="D22" s="38">
        <v>44.220618468711251</v>
      </c>
      <c r="E22" s="38">
        <v>24.115354835240179</v>
      </c>
      <c r="F22" s="70">
        <v>0</v>
      </c>
      <c r="G22" s="38">
        <v>41.978580639121795</v>
      </c>
      <c r="H22" s="38">
        <v>80.424310432376899</v>
      </c>
      <c r="I22" s="70">
        <v>67.012382328693448</v>
      </c>
      <c r="J22" s="37">
        <v>135.23755719902019</v>
      </c>
      <c r="K22" s="217">
        <v>93.914938040019251</v>
      </c>
      <c r="L22" s="37">
        <v>52.38634774509017</v>
      </c>
      <c r="M22" s="37">
        <v>0</v>
      </c>
      <c r="N22" s="37">
        <v>0</v>
      </c>
      <c r="O22" s="37">
        <v>0</v>
      </c>
      <c r="P22" s="37">
        <v>0</v>
      </c>
      <c r="Q22" s="37">
        <v>97.05151693266393</v>
      </c>
      <c r="R22" s="37">
        <v>0</v>
      </c>
      <c r="S22" s="37">
        <v>0</v>
      </c>
      <c r="T22" s="37">
        <v>0</v>
      </c>
      <c r="U22" s="37">
        <v>0</v>
      </c>
      <c r="V22" s="37">
        <v>0</v>
      </c>
      <c r="W22" s="37">
        <v>0</v>
      </c>
      <c r="X22" s="37">
        <v>0</v>
      </c>
      <c r="Y22" s="37">
        <v>0</v>
      </c>
      <c r="Z22" s="37">
        <v>0</v>
      </c>
      <c r="AA22" s="37">
        <v>0</v>
      </c>
      <c r="AB22" s="37">
        <v>0</v>
      </c>
      <c r="AC22" s="37">
        <v>0</v>
      </c>
      <c r="AD22" s="37">
        <v>0</v>
      </c>
      <c r="AE22" s="37">
        <v>0</v>
      </c>
      <c r="AF22" s="37">
        <v>0</v>
      </c>
      <c r="AG22" s="37">
        <v>0</v>
      </c>
    </row>
    <row r="23" spans="1:33" customFormat="1">
      <c r="A23" s="36">
        <v>2017</v>
      </c>
      <c r="B23" s="38">
        <v>131.54847693318112</v>
      </c>
      <c r="C23" s="38">
        <v>168.22555314846511</v>
      </c>
      <c r="D23" s="38">
        <v>61.561671468893927</v>
      </c>
      <c r="E23" s="38">
        <v>25.83788018061448</v>
      </c>
      <c r="F23" s="70">
        <v>0</v>
      </c>
      <c r="G23" s="38">
        <v>42.818152251904237</v>
      </c>
      <c r="H23" s="38">
        <v>88.840808035765193</v>
      </c>
      <c r="I23" s="70">
        <v>67.012382328693448</v>
      </c>
      <c r="J23" s="37">
        <v>135.77574413029097</v>
      </c>
      <c r="K23" s="217">
        <v>94.135619830762309</v>
      </c>
      <c r="L23" s="37">
        <v>52.60702953583322</v>
      </c>
      <c r="M23" s="37">
        <v>0</v>
      </c>
      <c r="N23" s="37">
        <v>0</v>
      </c>
      <c r="O23" s="37">
        <v>0</v>
      </c>
      <c r="P23" s="37">
        <v>0</v>
      </c>
      <c r="Q23" s="37">
        <v>106.7567988719471</v>
      </c>
      <c r="R23" s="37">
        <v>0</v>
      </c>
      <c r="S23" s="37">
        <v>0</v>
      </c>
      <c r="T23" s="37">
        <v>0</v>
      </c>
      <c r="U23" s="37">
        <v>0</v>
      </c>
      <c r="V23" s="37">
        <v>0</v>
      </c>
      <c r="W23" s="37">
        <v>0</v>
      </c>
      <c r="X23" s="37">
        <v>0</v>
      </c>
      <c r="Y23" s="37">
        <v>0</v>
      </c>
      <c r="Z23" s="37">
        <v>0</v>
      </c>
      <c r="AA23" s="37">
        <v>0</v>
      </c>
      <c r="AB23" s="37">
        <v>0</v>
      </c>
      <c r="AC23" s="37">
        <v>0</v>
      </c>
      <c r="AD23" s="37">
        <v>0</v>
      </c>
      <c r="AE23" s="37">
        <v>0</v>
      </c>
      <c r="AF23" s="37">
        <v>0</v>
      </c>
      <c r="AG23" s="37">
        <v>0</v>
      </c>
    </row>
    <row r="24" spans="1:33" customFormat="1">
      <c r="A24" s="36">
        <v>2018</v>
      </c>
      <c r="B24" s="38">
        <v>128.48326970367009</v>
      </c>
      <c r="C24" s="38">
        <v>165.86397099133953</v>
      </c>
      <c r="D24" s="38">
        <v>79.190089834353898</v>
      </c>
      <c r="E24" s="38">
        <v>27.872578404114861</v>
      </c>
      <c r="F24" s="70">
        <v>0</v>
      </c>
      <c r="G24" s="38">
        <v>42.233305036203845</v>
      </c>
      <c r="H24" s="38">
        <v>85.118301005140381</v>
      </c>
      <c r="I24" s="70">
        <v>67.012382328693448</v>
      </c>
      <c r="J24" s="37">
        <v>139.61620427091265</v>
      </c>
      <c r="K24" s="217">
        <v>93.287173334313309</v>
      </c>
      <c r="L24" s="37">
        <v>51.75858303938422</v>
      </c>
      <c r="M24" s="37">
        <v>0</v>
      </c>
      <c r="N24" s="37">
        <v>0</v>
      </c>
      <c r="O24" s="37">
        <v>0</v>
      </c>
      <c r="P24" s="37">
        <v>0</v>
      </c>
      <c r="Q24" s="37">
        <v>102.37020786661677</v>
      </c>
      <c r="R24" s="37">
        <v>0</v>
      </c>
      <c r="S24" s="37">
        <v>0</v>
      </c>
      <c r="T24" s="37">
        <v>0</v>
      </c>
      <c r="U24" s="37">
        <v>0</v>
      </c>
      <c r="V24" s="37">
        <v>0</v>
      </c>
      <c r="W24" s="37">
        <v>0</v>
      </c>
      <c r="X24" s="37">
        <v>0</v>
      </c>
      <c r="Y24" s="37">
        <v>0</v>
      </c>
      <c r="Z24" s="37">
        <v>0</v>
      </c>
      <c r="AA24" s="37">
        <v>0</v>
      </c>
      <c r="AB24" s="37">
        <v>0</v>
      </c>
      <c r="AC24" s="37">
        <v>0</v>
      </c>
      <c r="AD24" s="37">
        <v>0</v>
      </c>
      <c r="AE24" s="37">
        <v>0</v>
      </c>
      <c r="AF24" s="37">
        <v>0</v>
      </c>
      <c r="AG24" s="37">
        <v>0</v>
      </c>
    </row>
    <row r="25" spans="1:33" customFormat="1">
      <c r="A25" s="36">
        <v>2019</v>
      </c>
      <c r="B25" s="38">
        <v>130.5267411900108</v>
      </c>
      <c r="C25" s="38">
        <v>168.48290283877614</v>
      </c>
      <c r="D25" s="38">
        <v>94.604439713113521</v>
      </c>
      <c r="E25" s="38">
        <v>28.430029972197161</v>
      </c>
      <c r="F25" s="70">
        <v>0</v>
      </c>
      <c r="G25" s="38">
        <v>40.322872058088471</v>
      </c>
      <c r="H25" s="38">
        <v>63.78198021985186</v>
      </c>
      <c r="I25" s="70">
        <v>67.012382328693448</v>
      </c>
      <c r="J25" s="37">
        <v>140.13871585467072</v>
      </c>
      <c r="K25" s="217">
        <v>93.287173334313309</v>
      </c>
      <c r="L25" s="37">
        <v>51.75858303938422</v>
      </c>
      <c r="M25" s="37">
        <v>0</v>
      </c>
      <c r="N25" s="37">
        <v>0</v>
      </c>
      <c r="O25" s="37">
        <v>0</v>
      </c>
      <c r="P25" s="37">
        <v>0</v>
      </c>
      <c r="Q25" s="37">
        <v>103.90281148137228</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row>
    <row r="26" spans="1:33" customFormat="1">
      <c r="A26" s="36">
        <v>2020</v>
      </c>
      <c r="B26" s="38">
        <v>130.5267411900108</v>
      </c>
      <c r="C26" s="38">
        <v>168.48290283877614</v>
      </c>
      <c r="D26" s="38">
        <v>94.604439713113521</v>
      </c>
      <c r="E26" s="38">
        <v>28.430029972197161</v>
      </c>
      <c r="F26" s="70">
        <v>0</v>
      </c>
      <c r="G26" s="38">
        <v>40.322872058088471</v>
      </c>
      <c r="H26" s="38">
        <v>63.78198021985186</v>
      </c>
      <c r="I26" s="70">
        <v>67.012382328693448</v>
      </c>
      <c r="J26" s="37">
        <v>140.13871585467072</v>
      </c>
      <c r="K26" s="217">
        <v>93.287173334313309</v>
      </c>
      <c r="L26" s="37">
        <v>51.75858303938422</v>
      </c>
      <c r="M26" s="37">
        <v>0</v>
      </c>
      <c r="N26" s="37">
        <v>0</v>
      </c>
      <c r="O26" s="37">
        <v>0</v>
      </c>
      <c r="P26" s="37">
        <v>0</v>
      </c>
      <c r="Q26" s="37">
        <v>103.90281148137228</v>
      </c>
      <c r="R26" s="37">
        <v>0</v>
      </c>
      <c r="S26" s="37">
        <v>0</v>
      </c>
      <c r="T26" s="37">
        <v>0</v>
      </c>
      <c r="U26" s="37">
        <v>0</v>
      </c>
      <c r="V26" s="37">
        <v>0</v>
      </c>
      <c r="W26" s="37">
        <v>0</v>
      </c>
      <c r="X26" s="37">
        <v>0</v>
      </c>
      <c r="Y26" s="37">
        <v>0</v>
      </c>
      <c r="Z26" s="37">
        <v>0</v>
      </c>
      <c r="AA26" s="37">
        <v>0</v>
      </c>
      <c r="AB26" s="37">
        <v>0</v>
      </c>
      <c r="AC26" s="37">
        <v>0</v>
      </c>
      <c r="AD26" s="37">
        <v>0</v>
      </c>
      <c r="AE26" s="37">
        <v>0</v>
      </c>
      <c r="AF26" s="37">
        <v>0</v>
      </c>
      <c r="AG26" s="37">
        <v>0</v>
      </c>
    </row>
    <row r="27" spans="1:33" customFormat="1">
      <c r="A27" s="36">
        <v>2021</v>
      </c>
      <c r="B27" s="38">
        <v>130.5267411900108</v>
      </c>
      <c r="C27" s="38">
        <v>168.48290283877614</v>
      </c>
      <c r="D27" s="38">
        <v>94.604439713113521</v>
      </c>
      <c r="E27" s="38">
        <v>28.430029972197161</v>
      </c>
      <c r="F27" s="70">
        <v>0</v>
      </c>
      <c r="G27" s="38">
        <v>40.322872058088471</v>
      </c>
      <c r="H27" s="38">
        <v>63.78198021985186</v>
      </c>
      <c r="I27" s="70">
        <v>67.012382328693448</v>
      </c>
      <c r="J27" s="37">
        <v>140.13871585467072</v>
      </c>
      <c r="K27" s="217">
        <v>93.287173334313309</v>
      </c>
      <c r="L27" s="37">
        <v>51.75858303938422</v>
      </c>
      <c r="M27" s="37">
        <v>0</v>
      </c>
      <c r="N27" s="37">
        <v>0</v>
      </c>
      <c r="O27" s="37">
        <v>0</v>
      </c>
      <c r="P27" s="37">
        <v>0</v>
      </c>
      <c r="Q27" s="37">
        <v>103.90281148137228</v>
      </c>
      <c r="R27" s="37">
        <v>0</v>
      </c>
      <c r="S27" s="37">
        <v>0</v>
      </c>
      <c r="T27" s="37">
        <v>0</v>
      </c>
      <c r="U27" s="37">
        <v>0</v>
      </c>
      <c r="V27" s="37">
        <v>0</v>
      </c>
      <c r="W27" s="37">
        <v>0</v>
      </c>
      <c r="X27" s="37">
        <v>0</v>
      </c>
      <c r="Y27" s="37">
        <v>0</v>
      </c>
      <c r="Z27" s="37">
        <v>0</v>
      </c>
      <c r="AA27" s="37">
        <v>0</v>
      </c>
      <c r="AB27" s="37">
        <v>0</v>
      </c>
      <c r="AC27" s="37">
        <v>0</v>
      </c>
      <c r="AD27" s="37">
        <v>0</v>
      </c>
      <c r="AE27" s="37">
        <v>0</v>
      </c>
      <c r="AF27" s="37">
        <v>0</v>
      </c>
      <c r="AG27" s="37">
        <v>0</v>
      </c>
    </row>
    <row r="28" spans="1:33" customFormat="1">
      <c r="A28" s="36">
        <v>2022</v>
      </c>
      <c r="B28" s="38">
        <v>130.5267411900108</v>
      </c>
      <c r="C28" s="38">
        <v>168.48290283877614</v>
      </c>
      <c r="D28" s="38">
        <v>94.604439713113521</v>
      </c>
      <c r="E28" s="38">
        <v>28.430029972197161</v>
      </c>
      <c r="F28" s="70">
        <v>0</v>
      </c>
      <c r="G28" s="38">
        <v>40.322872058088471</v>
      </c>
      <c r="H28" s="38">
        <v>63.78198021985186</v>
      </c>
      <c r="I28" s="70">
        <v>67.012382328693448</v>
      </c>
      <c r="J28" s="37">
        <v>140.13871585467072</v>
      </c>
      <c r="K28" s="217">
        <v>93.287173334313309</v>
      </c>
      <c r="L28" s="37">
        <v>51.75858303938422</v>
      </c>
      <c r="M28" s="37">
        <v>0</v>
      </c>
      <c r="N28" s="37">
        <v>0</v>
      </c>
      <c r="O28" s="37">
        <v>0</v>
      </c>
      <c r="P28" s="37">
        <v>0</v>
      </c>
      <c r="Q28" s="37">
        <v>103.90281148137228</v>
      </c>
      <c r="R28" s="37">
        <v>0</v>
      </c>
      <c r="S28" s="37">
        <v>0</v>
      </c>
      <c r="T28" s="37">
        <v>0</v>
      </c>
      <c r="U28" s="37">
        <v>0</v>
      </c>
      <c r="V28" s="37">
        <v>0</v>
      </c>
      <c r="W28" s="37">
        <v>0</v>
      </c>
      <c r="X28" s="37">
        <v>0</v>
      </c>
      <c r="Y28" s="37">
        <v>0</v>
      </c>
      <c r="Z28" s="37">
        <v>0</v>
      </c>
      <c r="AA28" s="37">
        <v>0</v>
      </c>
      <c r="AB28" s="37">
        <v>0</v>
      </c>
      <c r="AC28" s="37">
        <v>0</v>
      </c>
      <c r="AD28" s="37">
        <v>0</v>
      </c>
      <c r="AE28" s="37">
        <v>0</v>
      </c>
      <c r="AF28" s="37">
        <v>0</v>
      </c>
      <c r="AG28" s="37">
        <v>0</v>
      </c>
    </row>
    <row r="29" spans="1:33" customFormat="1">
      <c r="A29" s="36">
        <v>2023</v>
      </c>
      <c r="B29" s="38">
        <v>130.5267411900108</v>
      </c>
      <c r="C29" s="38">
        <v>168.48290283877614</v>
      </c>
      <c r="D29" s="38">
        <v>94.604439713113521</v>
      </c>
      <c r="E29" s="38">
        <v>28.430029972197161</v>
      </c>
      <c r="F29" s="70">
        <v>0</v>
      </c>
      <c r="G29" s="38">
        <v>40.322872058088471</v>
      </c>
      <c r="H29" s="38">
        <v>63.78198021985186</v>
      </c>
      <c r="I29" s="70">
        <v>67.012382328693448</v>
      </c>
      <c r="J29" s="37">
        <v>140.13871585467072</v>
      </c>
      <c r="K29" s="217">
        <v>93.287173334313309</v>
      </c>
      <c r="L29" s="37">
        <v>51.75858303938422</v>
      </c>
      <c r="M29" s="37">
        <v>0</v>
      </c>
      <c r="N29" s="37">
        <v>0</v>
      </c>
      <c r="O29" s="37">
        <v>0</v>
      </c>
      <c r="P29" s="37">
        <v>0</v>
      </c>
      <c r="Q29" s="37">
        <v>103.90281148137228</v>
      </c>
      <c r="R29" s="37">
        <v>0</v>
      </c>
      <c r="S29" s="37">
        <v>0</v>
      </c>
      <c r="T29" s="37">
        <v>0</v>
      </c>
      <c r="U29" s="37">
        <v>0</v>
      </c>
      <c r="V29" s="37">
        <v>0</v>
      </c>
      <c r="W29" s="37">
        <v>0</v>
      </c>
      <c r="X29" s="37">
        <v>0</v>
      </c>
      <c r="Y29" s="37">
        <v>0</v>
      </c>
      <c r="Z29" s="37">
        <v>0</v>
      </c>
      <c r="AA29" s="37">
        <v>0</v>
      </c>
      <c r="AB29" s="37">
        <v>0</v>
      </c>
      <c r="AC29" s="37">
        <v>0</v>
      </c>
      <c r="AD29" s="37">
        <v>0</v>
      </c>
      <c r="AE29" s="37">
        <v>0</v>
      </c>
      <c r="AF29" s="37">
        <v>0</v>
      </c>
      <c r="AG29" s="37">
        <v>0</v>
      </c>
    </row>
    <row r="30" spans="1:33" customFormat="1">
      <c r="A30" s="36">
        <v>2024</v>
      </c>
      <c r="B30" s="38">
        <v>130.5267411900108</v>
      </c>
      <c r="C30" s="38">
        <v>168.48290283877614</v>
      </c>
      <c r="D30" s="38">
        <v>94.604439713113521</v>
      </c>
      <c r="E30" s="38">
        <v>28.430029972197161</v>
      </c>
      <c r="F30" s="70">
        <v>0</v>
      </c>
      <c r="G30" s="38">
        <v>40.322872058088471</v>
      </c>
      <c r="H30" s="38">
        <v>63.78198021985186</v>
      </c>
      <c r="I30" s="70">
        <v>67.012382328693448</v>
      </c>
      <c r="J30" s="37">
        <v>140.13871585467072</v>
      </c>
      <c r="K30" s="217">
        <v>93.287173334313309</v>
      </c>
      <c r="L30" s="37">
        <v>51.75858303938422</v>
      </c>
      <c r="M30" s="37">
        <v>0</v>
      </c>
      <c r="N30" s="37">
        <v>0</v>
      </c>
      <c r="O30" s="37">
        <v>0</v>
      </c>
      <c r="P30" s="37">
        <v>0</v>
      </c>
      <c r="Q30" s="37">
        <v>103.90281148137228</v>
      </c>
      <c r="R30" s="37">
        <v>0</v>
      </c>
      <c r="S30" s="37">
        <v>0</v>
      </c>
      <c r="T30" s="37">
        <v>0</v>
      </c>
      <c r="U30" s="37">
        <v>0</v>
      </c>
      <c r="V30" s="37">
        <v>0</v>
      </c>
      <c r="W30" s="37">
        <v>0</v>
      </c>
      <c r="X30" s="37">
        <v>0</v>
      </c>
      <c r="Y30" s="37">
        <v>0</v>
      </c>
      <c r="Z30" s="37">
        <v>0</v>
      </c>
      <c r="AA30" s="37">
        <v>0</v>
      </c>
      <c r="AB30" s="37">
        <v>0</v>
      </c>
      <c r="AC30" s="37">
        <v>0</v>
      </c>
      <c r="AD30" s="37">
        <v>0</v>
      </c>
      <c r="AE30" s="37">
        <v>0</v>
      </c>
      <c r="AF30" s="37">
        <v>0</v>
      </c>
      <c r="AG30" s="37">
        <v>0</v>
      </c>
    </row>
    <row r="31" spans="1:33" customFormat="1">
      <c r="A31" s="36">
        <v>2025</v>
      </c>
      <c r="B31" s="38">
        <v>130.5267411900108</v>
      </c>
      <c r="C31" s="38">
        <v>168.48290283877614</v>
      </c>
      <c r="D31" s="38">
        <v>94.604439713113521</v>
      </c>
      <c r="E31" s="38">
        <v>28.430029972197161</v>
      </c>
      <c r="F31" s="70">
        <v>0</v>
      </c>
      <c r="G31" s="38">
        <v>40.322872058088471</v>
      </c>
      <c r="H31" s="38">
        <v>63.78198021985186</v>
      </c>
      <c r="I31" s="70">
        <v>67.012382328693448</v>
      </c>
      <c r="J31" s="37">
        <v>140.13871585467072</v>
      </c>
      <c r="K31" s="217">
        <v>93.287173334313309</v>
      </c>
      <c r="L31" s="37">
        <v>51.75858303938422</v>
      </c>
      <c r="M31" s="37">
        <v>0</v>
      </c>
      <c r="N31" s="37">
        <v>0</v>
      </c>
      <c r="O31" s="37">
        <v>0</v>
      </c>
      <c r="P31" s="37">
        <v>0</v>
      </c>
      <c r="Q31" s="37">
        <v>103.90281148137228</v>
      </c>
      <c r="R31" s="37">
        <v>0</v>
      </c>
      <c r="S31" s="37">
        <v>0</v>
      </c>
      <c r="T31" s="37">
        <v>0</v>
      </c>
      <c r="U31" s="37">
        <v>0</v>
      </c>
      <c r="V31" s="37">
        <v>0</v>
      </c>
      <c r="W31" s="37">
        <v>0</v>
      </c>
      <c r="X31" s="37">
        <v>0</v>
      </c>
      <c r="Y31" s="37">
        <v>0</v>
      </c>
      <c r="Z31" s="37">
        <v>0</v>
      </c>
      <c r="AA31" s="37">
        <v>0</v>
      </c>
      <c r="AB31" s="37">
        <v>0</v>
      </c>
      <c r="AC31" s="37">
        <v>0</v>
      </c>
      <c r="AD31" s="37">
        <v>0</v>
      </c>
      <c r="AE31" s="37">
        <v>0</v>
      </c>
      <c r="AF31" s="37">
        <v>0</v>
      </c>
      <c r="AG31" s="37">
        <v>0</v>
      </c>
    </row>
    <row r="32" spans="1:33" customFormat="1">
      <c r="A32" s="36">
        <v>2026</v>
      </c>
      <c r="B32" s="38">
        <v>130.5267411900108</v>
      </c>
      <c r="C32" s="38">
        <v>168.48290283877614</v>
      </c>
      <c r="D32" s="38">
        <v>94.604439713113521</v>
      </c>
      <c r="E32" s="38">
        <v>28.430029972197161</v>
      </c>
      <c r="F32" s="70">
        <v>0</v>
      </c>
      <c r="G32" s="38">
        <v>40.322872058088471</v>
      </c>
      <c r="H32" s="38">
        <v>63.78198021985186</v>
      </c>
      <c r="I32" s="70">
        <v>67.012382328693448</v>
      </c>
      <c r="J32" s="37">
        <v>140.13871585467072</v>
      </c>
      <c r="K32" s="217">
        <v>93.287173334313309</v>
      </c>
      <c r="L32" s="37">
        <v>51.75858303938422</v>
      </c>
      <c r="M32" s="37">
        <v>0</v>
      </c>
      <c r="N32" s="37">
        <v>0</v>
      </c>
      <c r="O32" s="37">
        <v>0</v>
      </c>
      <c r="P32" s="37">
        <v>0</v>
      </c>
      <c r="Q32" s="37">
        <v>103.90281148137228</v>
      </c>
      <c r="R32" s="37">
        <v>0</v>
      </c>
      <c r="S32" s="37">
        <v>0</v>
      </c>
      <c r="T32" s="37">
        <v>0</v>
      </c>
      <c r="U32" s="37">
        <v>0</v>
      </c>
      <c r="V32" s="37">
        <v>0</v>
      </c>
      <c r="W32" s="37">
        <v>0</v>
      </c>
      <c r="X32" s="37">
        <v>0</v>
      </c>
      <c r="Y32" s="37">
        <v>0</v>
      </c>
      <c r="Z32" s="37">
        <v>0</v>
      </c>
      <c r="AA32" s="37">
        <v>0</v>
      </c>
      <c r="AB32" s="37">
        <v>0</v>
      </c>
      <c r="AC32" s="37">
        <v>0</v>
      </c>
      <c r="AD32" s="37">
        <v>0</v>
      </c>
      <c r="AE32" s="37">
        <v>0</v>
      </c>
      <c r="AF32" s="37">
        <v>0</v>
      </c>
      <c r="AG32" s="37">
        <v>0</v>
      </c>
    </row>
    <row r="33" spans="1:33" customFormat="1">
      <c r="A33" s="36">
        <v>2027</v>
      </c>
      <c r="B33" s="38">
        <v>130.5267411900108</v>
      </c>
      <c r="C33" s="38">
        <v>168.48290283877614</v>
      </c>
      <c r="D33" s="38">
        <v>94.604439713113521</v>
      </c>
      <c r="E33" s="38">
        <v>28.430029972197161</v>
      </c>
      <c r="F33" s="70">
        <v>0</v>
      </c>
      <c r="G33" s="38">
        <v>40.322872058088471</v>
      </c>
      <c r="H33" s="38">
        <v>63.78198021985186</v>
      </c>
      <c r="I33" s="70">
        <v>67.012382328693448</v>
      </c>
      <c r="J33" s="37">
        <v>140.13871585467072</v>
      </c>
      <c r="K33" s="217">
        <v>93.287173334313309</v>
      </c>
      <c r="L33" s="37">
        <v>51.75858303938422</v>
      </c>
      <c r="M33" s="37">
        <v>0</v>
      </c>
      <c r="N33" s="37">
        <v>0</v>
      </c>
      <c r="O33" s="37">
        <v>0</v>
      </c>
      <c r="P33" s="37">
        <v>0</v>
      </c>
      <c r="Q33" s="37">
        <v>103.90281148137228</v>
      </c>
      <c r="R33" s="37">
        <v>0</v>
      </c>
      <c r="S33" s="37">
        <v>0</v>
      </c>
      <c r="T33" s="37">
        <v>0</v>
      </c>
      <c r="U33" s="37">
        <v>0</v>
      </c>
      <c r="V33" s="37">
        <v>0</v>
      </c>
      <c r="W33" s="37">
        <v>0</v>
      </c>
      <c r="X33" s="37">
        <v>0</v>
      </c>
      <c r="Y33" s="37">
        <v>0</v>
      </c>
      <c r="Z33" s="37">
        <v>0</v>
      </c>
      <c r="AA33" s="37">
        <v>0</v>
      </c>
      <c r="AB33" s="37">
        <v>0</v>
      </c>
      <c r="AC33" s="37">
        <v>0</v>
      </c>
      <c r="AD33" s="37">
        <v>0</v>
      </c>
      <c r="AE33" s="37">
        <v>0</v>
      </c>
      <c r="AF33" s="37">
        <v>0</v>
      </c>
      <c r="AG33" s="37">
        <v>0</v>
      </c>
    </row>
    <row r="34" spans="1:33" customFormat="1">
      <c r="A34" s="36">
        <v>2028</v>
      </c>
      <c r="B34" s="38">
        <v>130.5267411900108</v>
      </c>
      <c r="C34" s="38">
        <v>168.48290283877614</v>
      </c>
      <c r="D34" s="38">
        <v>94.604439713113521</v>
      </c>
      <c r="E34" s="38">
        <v>28.430029972197161</v>
      </c>
      <c r="F34" s="70">
        <v>0</v>
      </c>
      <c r="G34" s="38">
        <v>40.322872058088471</v>
      </c>
      <c r="H34" s="38">
        <v>63.78198021985186</v>
      </c>
      <c r="I34" s="70">
        <v>67.012382328693448</v>
      </c>
      <c r="J34" s="37">
        <v>140.13871585467072</v>
      </c>
      <c r="K34" s="217">
        <v>93.287173334313309</v>
      </c>
      <c r="L34" s="37">
        <v>51.75858303938422</v>
      </c>
      <c r="M34" s="37">
        <v>0</v>
      </c>
      <c r="N34" s="37">
        <v>0</v>
      </c>
      <c r="O34" s="37">
        <v>0</v>
      </c>
      <c r="P34" s="37">
        <v>0</v>
      </c>
      <c r="Q34" s="37">
        <v>103.90281148137228</v>
      </c>
      <c r="R34" s="37">
        <v>0</v>
      </c>
      <c r="S34" s="37">
        <v>0</v>
      </c>
      <c r="T34" s="37">
        <v>0</v>
      </c>
      <c r="U34" s="37">
        <v>0</v>
      </c>
      <c r="V34" s="37">
        <v>0</v>
      </c>
      <c r="W34" s="37">
        <v>0</v>
      </c>
      <c r="X34" s="37">
        <v>0</v>
      </c>
      <c r="Y34" s="37">
        <v>0</v>
      </c>
      <c r="Z34" s="37">
        <v>0</v>
      </c>
      <c r="AA34" s="37">
        <v>0</v>
      </c>
      <c r="AB34" s="37">
        <v>0</v>
      </c>
      <c r="AC34" s="37">
        <v>0</v>
      </c>
      <c r="AD34" s="37">
        <v>0</v>
      </c>
      <c r="AE34" s="37">
        <v>0</v>
      </c>
      <c r="AF34" s="37">
        <v>0</v>
      </c>
      <c r="AG34" s="37">
        <v>0</v>
      </c>
    </row>
    <row r="35" spans="1:33" customFormat="1">
      <c r="A35" s="36">
        <v>2029</v>
      </c>
      <c r="B35" s="38">
        <v>130.5267411900108</v>
      </c>
      <c r="C35" s="38">
        <v>168.48290283877614</v>
      </c>
      <c r="D35" s="38">
        <v>94.604439713113521</v>
      </c>
      <c r="E35" s="38">
        <v>28.430029972197161</v>
      </c>
      <c r="F35" s="70">
        <v>0</v>
      </c>
      <c r="G35" s="38">
        <v>40.322872058088471</v>
      </c>
      <c r="H35" s="38">
        <v>63.78198021985186</v>
      </c>
      <c r="I35" s="70">
        <v>67.012382328693448</v>
      </c>
      <c r="J35" s="37">
        <v>140.13871585467072</v>
      </c>
      <c r="K35" s="217">
        <v>93.287173334313309</v>
      </c>
      <c r="L35" s="37">
        <v>51.75858303938422</v>
      </c>
      <c r="M35" s="37">
        <v>0</v>
      </c>
      <c r="N35" s="37">
        <v>0</v>
      </c>
      <c r="O35" s="37">
        <v>0</v>
      </c>
      <c r="P35" s="37">
        <v>0</v>
      </c>
      <c r="Q35" s="37">
        <v>103.90281148137228</v>
      </c>
      <c r="R35" s="37">
        <v>0</v>
      </c>
      <c r="S35" s="37">
        <v>0</v>
      </c>
      <c r="T35" s="37">
        <v>0</v>
      </c>
      <c r="U35" s="37">
        <v>0</v>
      </c>
      <c r="V35" s="37">
        <v>0</v>
      </c>
      <c r="W35" s="37">
        <v>0</v>
      </c>
      <c r="X35" s="37">
        <v>0</v>
      </c>
      <c r="Y35" s="37">
        <v>0</v>
      </c>
      <c r="Z35" s="37">
        <v>0</v>
      </c>
      <c r="AA35" s="37">
        <v>0</v>
      </c>
      <c r="AB35" s="37">
        <v>0</v>
      </c>
      <c r="AC35" s="37">
        <v>0</v>
      </c>
      <c r="AD35" s="37">
        <v>0</v>
      </c>
      <c r="AE35" s="37">
        <v>0</v>
      </c>
      <c r="AF35" s="37">
        <v>0</v>
      </c>
      <c r="AG35" s="37">
        <v>0</v>
      </c>
    </row>
    <row r="36" spans="1:33" customFormat="1">
      <c r="A36" s="36">
        <v>2030</v>
      </c>
      <c r="B36" s="38">
        <v>130.5267411900108</v>
      </c>
      <c r="C36" s="38">
        <v>168.48290283877614</v>
      </c>
      <c r="D36" s="38">
        <v>94.604439713113521</v>
      </c>
      <c r="E36" s="38">
        <v>28.430029972197161</v>
      </c>
      <c r="F36" s="70">
        <v>0</v>
      </c>
      <c r="G36" s="38">
        <v>40.322872058088471</v>
      </c>
      <c r="H36" s="38">
        <v>63.78198021985186</v>
      </c>
      <c r="I36" s="70">
        <v>67.012382328693448</v>
      </c>
      <c r="J36" s="37">
        <v>140.13871585467072</v>
      </c>
      <c r="K36" s="217">
        <v>93.287173334313309</v>
      </c>
      <c r="L36" s="37">
        <v>51.75858303938422</v>
      </c>
      <c r="M36" s="37">
        <v>0</v>
      </c>
      <c r="N36" s="37">
        <v>0</v>
      </c>
      <c r="O36" s="37">
        <v>0</v>
      </c>
      <c r="P36" s="37">
        <v>0</v>
      </c>
      <c r="Q36" s="37">
        <v>103.90281148137228</v>
      </c>
      <c r="R36" s="37">
        <v>0</v>
      </c>
      <c r="S36" s="37">
        <v>0</v>
      </c>
      <c r="T36" s="37">
        <v>0</v>
      </c>
      <c r="U36" s="37">
        <v>0</v>
      </c>
      <c r="V36" s="37">
        <v>0</v>
      </c>
      <c r="W36" s="37">
        <v>0</v>
      </c>
      <c r="X36" s="37">
        <v>0</v>
      </c>
      <c r="Y36" s="37">
        <v>0</v>
      </c>
      <c r="Z36" s="37">
        <v>0</v>
      </c>
      <c r="AA36" s="37">
        <v>0</v>
      </c>
      <c r="AB36" s="37">
        <v>0</v>
      </c>
      <c r="AC36" s="37">
        <v>0</v>
      </c>
      <c r="AD36" s="37">
        <v>0</v>
      </c>
      <c r="AE36" s="37">
        <v>0</v>
      </c>
      <c r="AF36" s="37">
        <v>0</v>
      </c>
      <c r="AG36" s="37">
        <v>0</v>
      </c>
    </row>
    <row r="37" spans="1:33" customFormat="1">
      <c r="A37" s="36">
        <v>2031</v>
      </c>
      <c r="B37" s="38">
        <v>130.5267411900108</v>
      </c>
      <c r="C37" s="38">
        <v>168.48290283877614</v>
      </c>
      <c r="D37" s="38">
        <v>94.604439713113521</v>
      </c>
      <c r="E37" s="38">
        <v>28.430029972197161</v>
      </c>
      <c r="F37" s="70">
        <v>0</v>
      </c>
      <c r="G37" s="38">
        <v>40.322872058088471</v>
      </c>
      <c r="H37" s="38">
        <v>63.78198021985186</v>
      </c>
      <c r="I37" s="70">
        <v>67.012382328693448</v>
      </c>
      <c r="J37" s="37">
        <v>140.13871585467072</v>
      </c>
      <c r="K37" s="217">
        <v>93.287173334313309</v>
      </c>
      <c r="L37" s="37">
        <v>51.75858303938422</v>
      </c>
      <c r="M37" s="37">
        <v>0</v>
      </c>
      <c r="N37" s="37">
        <v>0</v>
      </c>
      <c r="O37" s="37">
        <v>0</v>
      </c>
      <c r="P37" s="37">
        <v>0</v>
      </c>
      <c r="Q37" s="37">
        <v>103.90281148137228</v>
      </c>
      <c r="R37" s="37">
        <v>0</v>
      </c>
      <c r="S37" s="37">
        <v>0</v>
      </c>
      <c r="T37" s="37">
        <v>0</v>
      </c>
      <c r="U37" s="37">
        <v>0</v>
      </c>
      <c r="V37" s="37">
        <v>0</v>
      </c>
      <c r="W37" s="37">
        <v>0</v>
      </c>
      <c r="X37" s="37">
        <v>0</v>
      </c>
      <c r="Y37" s="37">
        <v>0</v>
      </c>
      <c r="Z37" s="37">
        <v>0</v>
      </c>
      <c r="AA37" s="37">
        <v>0</v>
      </c>
      <c r="AB37" s="37">
        <v>0</v>
      </c>
      <c r="AC37" s="37">
        <v>0</v>
      </c>
      <c r="AD37" s="37">
        <v>0</v>
      </c>
      <c r="AE37" s="37">
        <v>0</v>
      </c>
      <c r="AF37" s="37">
        <v>0</v>
      </c>
      <c r="AG37" s="37">
        <v>0</v>
      </c>
    </row>
    <row r="38" spans="1:33" customFormat="1">
      <c r="A38" s="36">
        <v>2032</v>
      </c>
      <c r="B38" s="38">
        <v>130.5267411900108</v>
      </c>
      <c r="C38" s="38">
        <v>168.48290283877614</v>
      </c>
      <c r="D38" s="38">
        <v>94.604439713113521</v>
      </c>
      <c r="E38" s="38">
        <v>28.430029972197161</v>
      </c>
      <c r="F38" s="70">
        <v>0</v>
      </c>
      <c r="G38" s="38">
        <v>40.322872058088471</v>
      </c>
      <c r="H38" s="38">
        <v>63.78198021985186</v>
      </c>
      <c r="I38" s="70">
        <v>67.012382328693448</v>
      </c>
      <c r="J38" s="37">
        <v>140.13871585467072</v>
      </c>
      <c r="K38" s="217">
        <v>93.287173334313309</v>
      </c>
      <c r="L38" s="37">
        <v>51.75858303938422</v>
      </c>
      <c r="M38" s="37">
        <v>0</v>
      </c>
      <c r="N38" s="37">
        <v>0</v>
      </c>
      <c r="O38" s="37">
        <v>0</v>
      </c>
      <c r="P38" s="37">
        <v>0</v>
      </c>
      <c r="Q38" s="37">
        <v>103.90281148137228</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row>
    <row r="39" spans="1:33" customFormat="1">
      <c r="A39" s="36">
        <v>2033</v>
      </c>
      <c r="B39" s="38">
        <v>130.5267411900108</v>
      </c>
      <c r="C39" s="38">
        <v>168.48290283877614</v>
      </c>
      <c r="D39" s="38">
        <v>94.604439713113521</v>
      </c>
      <c r="E39" s="38">
        <v>28.430029972197161</v>
      </c>
      <c r="F39" s="70">
        <v>0</v>
      </c>
      <c r="G39" s="38">
        <v>40.322872058088471</v>
      </c>
      <c r="H39" s="38">
        <v>63.78198021985186</v>
      </c>
      <c r="I39" s="70">
        <v>67.012382328693448</v>
      </c>
      <c r="J39" s="37">
        <v>140.13871585467072</v>
      </c>
      <c r="K39" s="217">
        <v>93.287173334313309</v>
      </c>
      <c r="L39" s="37">
        <v>51.75858303938422</v>
      </c>
      <c r="M39" s="37">
        <v>0</v>
      </c>
      <c r="N39" s="37">
        <v>0</v>
      </c>
      <c r="O39" s="37">
        <v>0</v>
      </c>
      <c r="P39" s="37">
        <v>0</v>
      </c>
      <c r="Q39" s="37">
        <v>103.90281148137228</v>
      </c>
      <c r="R39" s="37">
        <v>0</v>
      </c>
      <c r="S39" s="37">
        <v>0</v>
      </c>
      <c r="T39" s="37">
        <v>0</v>
      </c>
      <c r="U39" s="37">
        <v>0</v>
      </c>
      <c r="V39" s="37">
        <v>0</v>
      </c>
      <c r="W39" s="37">
        <v>0</v>
      </c>
      <c r="X39" s="37">
        <v>0</v>
      </c>
      <c r="Y39" s="37">
        <v>0</v>
      </c>
      <c r="Z39" s="37">
        <v>0</v>
      </c>
      <c r="AA39" s="37">
        <v>0</v>
      </c>
      <c r="AB39" s="37">
        <v>0</v>
      </c>
      <c r="AC39" s="37">
        <v>0</v>
      </c>
      <c r="AD39" s="37">
        <v>0</v>
      </c>
      <c r="AE39" s="37">
        <v>0</v>
      </c>
      <c r="AF39" s="37">
        <v>0</v>
      </c>
      <c r="AG39" s="37">
        <v>0</v>
      </c>
    </row>
    <row r="40" spans="1:33" customFormat="1">
      <c r="A40" s="36">
        <v>2034</v>
      </c>
      <c r="B40" s="38">
        <v>130.5267411900108</v>
      </c>
      <c r="C40" s="38">
        <v>168.48290283877614</v>
      </c>
      <c r="D40" s="38">
        <v>94.604439713113521</v>
      </c>
      <c r="E40" s="38">
        <v>28.430029972197161</v>
      </c>
      <c r="F40" s="70">
        <v>0</v>
      </c>
      <c r="G40" s="38">
        <v>40.322872058088471</v>
      </c>
      <c r="H40" s="38">
        <v>63.78198021985186</v>
      </c>
      <c r="I40" s="70">
        <v>67.012382328693448</v>
      </c>
      <c r="J40" s="37">
        <v>140.13871585467072</v>
      </c>
      <c r="K40" s="217">
        <v>93.287173334313309</v>
      </c>
      <c r="L40" s="37">
        <v>51.75858303938422</v>
      </c>
      <c r="M40" s="37">
        <v>0</v>
      </c>
      <c r="N40" s="37">
        <v>0</v>
      </c>
      <c r="O40" s="37">
        <v>0</v>
      </c>
      <c r="P40" s="37">
        <v>0</v>
      </c>
      <c r="Q40" s="37">
        <v>103.90281148137228</v>
      </c>
      <c r="R40" s="37">
        <v>0</v>
      </c>
      <c r="S40" s="37">
        <v>0</v>
      </c>
      <c r="T40" s="37">
        <v>0</v>
      </c>
      <c r="U40" s="37">
        <v>0</v>
      </c>
      <c r="V40" s="37">
        <v>0</v>
      </c>
      <c r="W40" s="37">
        <v>0</v>
      </c>
      <c r="X40" s="37">
        <v>0</v>
      </c>
      <c r="Y40" s="37">
        <v>0</v>
      </c>
      <c r="Z40" s="37">
        <v>0</v>
      </c>
      <c r="AA40" s="37">
        <v>0</v>
      </c>
      <c r="AB40" s="37">
        <v>0</v>
      </c>
      <c r="AC40" s="37">
        <v>0</v>
      </c>
      <c r="AD40" s="37">
        <v>0</v>
      </c>
      <c r="AE40" s="37">
        <v>0</v>
      </c>
      <c r="AF40" s="37">
        <v>0</v>
      </c>
      <c r="AG40" s="37">
        <v>0</v>
      </c>
    </row>
    <row r="41" spans="1:33" customFormat="1">
      <c r="A41" s="36">
        <v>2035</v>
      </c>
      <c r="B41" s="38">
        <v>130.5267411900108</v>
      </c>
      <c r="C41" s="38">
        <v>168.48290283877614</v>
      </c>
      <c r="D41" s="38">
        <v>94.604439713113521</v>
      </c>
      <c r="E41" s="38">
        <v>28.430029972197161</v>
      </c>
      <c r="F41" s="70">
        <v>0</v>
      </c>
      <c r="G41" s="38">
        <v>40.322872058088471</v>
      </c>
      <c r="H41" s="38">
        <v>63.78198021985186</v>
      </c>
      <c r="I41" s="70">
        <v>67.012382328693448</v>
      </c>
      <c r="J41" s="37">
        <v>140.13871585467072</v>
      </c>
      <c r="K41" s="217">
        <v>93.287173334313309</v>
      </c>
      <c r="L41" s="37">
        <v>51.75858303938422</v>
      </c>
      <c r="M41" s="37">
        <v>0</v>
      </c>
      <c r="N41" s="37">
        <v>0</v>
      </c>
      <c r="O41" s="37">
        <v>0</v>
      </c>
      <c r="P41" s="37">
        <v>0</v>
      </c>
      <c r="Q41" s="37">
        <v>103.90281148137228</v>
      </c>
      <c r="R41" s="37">
        <v>0</v>
      </c>
      <c r="S41" s="37">
        <v>0</v>
      </c>
      <c r="T41" s="37">
        <v>0</v>
      </c>
      <c r="U41" s="37">
        <v>0</v>
      </c>
      <c r="V41" s="37">
        <v>0</v>
      </c>
      <c r="W41" s="37">
        <v>0</v>
      </c>
      <c r="X41" s="37">
        <v>0</v>
      </c>
      <c r="Y41" s="37">
        <v>0</v>
      </c>
      <c r="Z41" s="37">
        <v>0</v>
      </c>
      <c r="AA41" s="37">
        <v>0</v>
      </c>
      <c r="AB41" s="37">
        <v>0</v>
      </c>
      <c r="AC41" s="37">
        <v>0</v>
      </c>
      <c r="AD41" s="37">
        <v>0</v>
      </c>
      <c r="AE41" s="37">
        <v>0</v>
      </c>
      <c r="AF41" s="37">
        <v>0</v>
      </c>
      <c r="AG41" s="37">
        <v>0</v>
      </c>
    </row>
    <row r="42" spans="1:33" customFormat="1">
      <c r="A42" s="36">
        <v>2036</v>
      </c>
      <c r="B42" s="38">
        <v>130.5267411900108</v>
      </c>
      <c r="C42" s="38">
        <v>168.48290283877614</v>
      </c>
      <c r="D42" s="38">
        <v>94.604439713113521</v>
      </c>
      <c r="E42" s="38">
        <v>28.430029972197161</v>
      </c>
      <c r="F42" s="70">
        <v>0</v>
      </c>
      <c r="G42" s="38">
        <v>40.322872058088471</v>
      </c>
      <c r="H42" s="38">
        <v>63.78198021985186</v>
      </c>
      <c r="I42" s="70">
        <v>67.012382328693448</v>
      </c>
      <c r="J42" s="38">
        <v>140.13871585467072</v>
      </c>
      <c r="K42" s="217">
        <v>93.287173334313309</v>
      </c>
      <c r="L42" s="38">
        <v>51.75858303938422</v>
      </c>
      <c r="M42" s="38">
        <v>0</v>
      </c>
      <c r="N42" s="38">
        <v>0</v>
      </c>
      <c r="O42" s="38">
        <v>0</v>
      </c>
      <c r="P42" s="38">
        <v>0</v>
      </c>
      <c r="Q42" s="38">
        <v>103.90281148137228</v>
      </c>
      <c r="R42" s="38">
        <v>0</v>
      </c>
      <c r="S42" s="38">
        <v>0</v>
      </c>
      <c r="T42" s="38">
        <v>0</v>
      </c>
      <c r="U42" s="38">
        <v>0</v>
      </c>
      <c r="V42" s="38">
        <v>0</v>
      </c>
      <c r="W42" s="38">
        <v>0</v>
      </c>
      <c r="X42" s="38">
        <v>0</v>
      </c>
      <c r="Y42" s="38">
        <v>0</v>
      </c>
      <c r="Z42" s="38">
        <v>0</v>
      </c>
      <c r="AA42" s="38">
        <v>0</v>
      </c>
      <c r="AB42" s="38">
        <v>0</v>
      </c>
      <c r="AC42" s="38">
        <v>0</v>
      </c>
      <c r="AD42" s="38">
        <v>0</v>
      </c>
      <c r="AE42" s="38">
        <v>0</v>
      </c>
      <c r="AF42" s="38">
        <v>0</v>
      </c>
      <c r="AG42" s="38">
        <v>0</v>
      </c>
    </row>
    <row r="43" spans="1:33" customFormat="1">
      <c r="A43" s="36">
        <v>2037</v>
      </c>
      <c r="B43" s="38">
        <v>130.5267411900108</v>
      </c>
      <c r="C43" s="38">
        <v>168.48290283877614</v>
      </c>
      <c r="D43" s="38">
        <v>94.604439713113521</v>
      </c>
      <c r="E43" s="38">
        <v>28.430029972197161</v>
      </c>
      <c r="F43" s="70">
        <v>0</v>
      </c>
      <c r="G43" s="38">
        <v>40.322872058088471</v>
      </c>
      <c r="H43" s="38">
        <v>63.78198021985186</v>
      </c>
      <c r="I43" s="70">
        <v>67.012382328693448</v>
      </c>
      <c r="J43" s="38">
        <v>140.13871585467072</v>
      </c>
      <c r="K43" s="217">
        <v>93.287173334313309</v>
      </c>
      <c r="L43" s="38">
        <v>51.75858303938422</v>
      </c>
      <c r="M43" s="38">
        <v>0</v>
      </c>
      <c r="N43" s="38">
        <v>0</v>
      </c>
      <c r="O43" s="38">
        <v>0</v>
      </c>
      <c r="P43" s="38">
        <v>0</v>
      </c>
      <c r="Q43" s="38">
        <v>103.90281148137228</v>
      </c>
      <c r="R43" s="38">
        <v>0</v>
      </c>
      <c r="S43" s="38">
        <v>0</v>
      </c>
      <c r="T43" s="38">
        <v>0</v>
      </c>
      <c r="U43" s="38">
        <v>0</v>
      </c>
      <c r="V43" s="38">
        <v>0</v>
      </c>
      <c r="W43" s="38">
        <v>0</v>
      </c>
      <c r="X43" s="38">
        <v>0</v>
      </c>
      <c r="Y43" s="38">
        <v>0</v>
      </c>
      <c r="Z43" s="38">
        <v>0</v>
      </c>
      <c r="AA43" s="38">
        <v>0</v>
      </c>
      <c r="AB43" s="38">
        <v>0</v>
      </c>
      <c r="AC43" s="38">
        <v>0</v>
      </c>
      <c r="AD43" s="38">
        <v>0</v>
      </c>
      <c r="AE43" s="38">
        <v>0</v>
      </c>
      <c r="AF43" s="38">
        <v>0</v>
      </c>
      <c r="AG43" s="38">
        <v>0</v>
      </c>
    </row>
    <row r="44" spans="1:33" customFormat="1">
      <c r="A44" s="36">
        <v>2038</v>
      </c>
      <c r="B44" s="38">
        <v>130.5267411900108</v>
      </c>
      <c r="C44" s="38">
        <v>168.48290283877614</v>
      </c>
      <c r="D44" s="38">
        <v>94.604439713113521</v>
      </c>
      <c r="E44" s="38">
        <v>28.430029972197161</v>
      </c>
      <c r="F44" s="70">
        <v>0</v>
      </c>
      <c r="G44" s="38">
        <v>40.322872058088471</v>
      </c>
      <c r="H44" s="38">
        <v>63.78198021985186</v>
      </c>
      <c r="I44" s="70">
        <v>67.012382328693448</v>
      </c>
      <c r="J44" s="38">
        <v>140.13871585467072</v>
      </c>
      <c r="K44" s="217">
        <v>93.287173334313309</v>
      </c>
      <c r="L44" s="38">
        <v>51.75858303938422</v>
      </c>
      <c r="M44" s="38">
        <v>0</v>
      </c>
      <c r="N44" s="38">
        <v>0</v>
      </c>
      <c r="O44" s="38">
        <v>0</v>
      </c>
      <c r="P44" s="38">
        <v>0</v>
      </c>
      <c r="Q44" s="38">
        <v>103.90281148137228</v>
      </c>
      <c r="R44" s="38">
        <v>0</v>
      </c>
      <c r="S44" s="38">
        <v>0</v>
      </c>
      <c r="T44" s="38">
        <v>0</v>
      </c>
      <c r="U44" s="38">
        <v>0</v>
      </c>
      <c r="V44" s="38">
        <v>0</v>
      </c>
      <c r="W44" s="38">
        <v>0</v>
      </c>
      <c r="X44" s="38">
        <v>0</v>
      </c>
      <c r="Y44" s="38">
        <v>0</v>
      </c>
      <c r="Z44" s="38">
        <v>0</v>
      </c>
      <c r="AA44" s="38">
        <v>0</v>
      </c>
      <c r="AB44" s="38">
        <v>0</v>
      </c>
      <c r="AC44" s="38">
        <v>0</v>
      </c>
      <c r="AD44" s="38">
        <v>0</v>
      </c>
      <c r="AE44" s="38">
        <v>0</v>
      </c>
      <c r="AF44" s="38">
        <v>0</v>
      </c>
      <c r="AG44" s="38">
        <v>0</v>
      </c>
    </row>
    <row r="45" spans="1:33" customFormat="1">
      <c r="A45" s="36">
        <v>2039</v>
      </c>
      <c r="B45" s="38">
        <v>130.5267411900108</v>
      </c>
      <c r="C45" s="38">
        <v>168.48290283877614</v>
      </c>
      <c r="D45" s="38">
        <v>94.604439713113521</v>
      </c>
      <c r="E45" s="38">
        <v>28.430029972197161</v>
      </c>
      <c r="F45" s="70">
        <v>0</v>
      </c>
      <c r="G45" s="38">
        <v>40.322872058088471</v>
      </c>
      <c r="H45" s="38">
        <v>63.78198021985186</v>
      </c>
      <c r="I45" s="70">
        <v>67.012382328693448</v>
      </c>
      <c r="J45" s="38">
        <v>140.13871585467072</v>
      </c>
      <c r="K45" s="217">
        <v>93.287173334313309</v>
      </c>
      <c r="L45" s="38">
        <v>51.75858303938422</v>
      </c>
      <c r="M45" s="38">
        <v>0</v>
      </c>
      <c r="N45" s="38">
        <v>0</v>
      </c>
      <c r="O45" s="38">
        <v>0</v>
      </c>
      <c r="P45" s="38">
        <v>0</v>
      </c>
      <c r="Q45" s="38">
        <v>103.90281148137228</v>
      </c>
      <c r="R45" s="38">
        <v>0</v>
      </c>
      <c r="S45" s="38">
        <v>0</v>
      </c>
      <c r="T45" s="38">
        <v>0</v>
      </c>
      <c r="U45" s="38">
        <v>0</v>
      </c>
      <c r="V45" s="38">
        <v>0</v>
      </c>
      <c r="W45" s="38">
        <v>0</v>
      </c>
      <c r="X45" s="38">
        <v>0</v>
      </c>
      <c r="Y45" s="38">
        <v>0</v>
      </c>
      <c r="Z45" s="38">
        <v>0</v>
      </c>
      <c r="AA45" s="38">
        <v>0</v>
      </c>
      <c r="AB45" s="38">
        <v>0</v>
      </c>
      <c r="AC45" s="38">
        <v>0</v>
      </c>
      <c r="AD45" s="38">
        <v>0</v>
      </c>
      <c r="AE45" s="38">
        <v>0</v>
      </c>
      <c r="AF45" s="38">
        <v>0</v>
      </c>
      <c r="AG45" s="38">
        <v>0</v>
      </c>
    </row>
    <row r="46" spans="1:33" customFormat="1">
      <c r="A46" s="36">
        <v>2040</v>
      </c>
      <c r="B46" s="38">
        <v>130.5267411900108</v>
      </c>
      <c r="C46" s="38">
        <v>168.48290283877614</v>
      </c>
      <c r="D46" s="38">
        <v>94.604439713113521</v>
      </c>
      <c r="E46" s="38">
        <v>28.430029972197161</v>
      </c>
      <c r="F46" s="70">
        <v>0</v>
      </c>
      <c r="G46" s="38">
        <v>40.322872058088471</v>
      </c>
      <c r="H46" s="38">
        <v>63.78198021985186</v>
      </c>
      <c r="I46" s="70">
        <v>67.012382328693448</v>
      </c>
      <c r="J46" s="38">
        <v>140.13871585467072</v>
      </c>
      <c r="K46" s="217">
        <v>93.287173334313309</v>
      </c>
      <c r="L46" s="38">
        <v>51.75858303938422</v>
      </c>
      <c r="M46" s="38">
        <v>0</v>
      </c>
      <c r="N46" s="38">
        <v>0</v>
      </c>
      <c r="O46" s="38">
        <v>0</v>
      </c>
      <c r="P46" s="38">
        <v>0</v>
      </c>
      <c r="Q46" s="38">
        <v>103.90281148137228</v>
      </c>
      <c r="R46" s="38">
        <v>0</v>
      </c>
      <c r="S46" s="38">
        <v>0</v>
      </c>
      <c r="T46" s="38">
        <v>0</v>
      </c>
      <c r="U46" s="38">
        <v>0</v>
      </c>
      <c r="V46" s="38">
        <v>0</v>
      </c>
      <c r="W46" s="38">
        <v>0</v>
      </c>
      <c r="X46" s="38">
        <v>0</v>
      </c>
      <c r="Y46" s="38">
        <v>0</v>
      </c>
      <c r="Z46" s="38">
        <v>0</v>
      </c>
      <c r="AA46" s="38">
        <v>0</v>
      </c>
      <c r="AB46" s="38">
        <v>0</v>
      </c>
      <c r="AC46" s="38">
        <v>0</v>
      </c>
      <c r="AD46" s="38">
        <v>0</v>
      </c>
      <c r="AE46" s="38">
        <v>0</v>
      </c>
      <c r="AF46" s="38">
        <v>0</v>
      </c>
      <c r="AG46" s="38">
        <v>0</v>
      </c>
    </row>
    <row r="47" spans="1:33" customFormat="1">
      <c r="A47" s="36">
        <v>2041</v>
      </c>
      <c r="B47" s="38">
        <v>130.5267411900108</v>
      </c>
      <c r="C47" s="38">
        <v>168.48290283877614</v>
      </c>
      <c r="D47" s="38">
        <v>94.604439713113521</v>
      </c>
      <c r="E47" s="38">
        <v>28.430029972197161</v>
      </c>
      <c r="F47" s="70">
        <v>0</v>
      </c>
      <c r="G47" s="38">
        <v>40.322872058088471</v>
      </c>
      <c r="H47" s="38">
        <v>63.78198021985186</v>
      </c>
      <c r="I47" s="70">
        <v>67.012382328693448</v>
      </c>
      <c r="J47" s="38">
        <v>140.13871585467072</v>
      </c>
      <c r="K47" s="217">
        <v>93.287173334313309</v>
      </c>
      <c r="L47" s="38">
        <v>51.75858303938422</v>
      </c>
      <c r="M47" s="38">
        <v>0</v>
      </c>
      <c r="N47" s="38">
        <v>0</v>
      </c>
      <c r="O47" s="38">
        <v>0</v>
      </c>
      <c r="P47" s="38">
        <v>0</v>
      </c>
      <c r="Q47" s="38">
        <v>103.90281148137228</v>
      </c>
      <c r="R47" s="38">
        <v>0</v>
      </c>
      <c r="S47" s="38">
        <v>0</v>
      </c>
      <c r="T47" s="38">
        <v>0</v>
      </c>
      <c r="U47" s="38">
        <v>0</v>
      </c>
      <c r="V47" s="38">
        <v>0</v>
      </c>
      <c r="W47" s="38">
        <v>0</v>
      </c>
      <c r="X47" s="38">
        <v>0</v>
      </c>
      <c r="Y47" s="38">
        <v>0</v>
      </c>
      <c r="Z47" s="38">
        <v>0</v>
      </c>
      <c r="AA47" s="38">
        <v>0</v>
      </c>
      <c r="AB47" s="38">
        <v>0</v>
      </c>
      <c r="AC47" s="38">
        <v>0</v>
      </c>
      <c r="AD47" s="38">
        <v>0</v>
      </c>
      <c r="AE47" s="38">
        <v>0</v>
      </c>
      <c r="AF47" s="38">
        <v>0</v>
      </c>
      <c r="AG47" s="38">
        <v>0</v>
      </c>
    </row>
    <row r="48" spans="1:33" customFormat="1">
      <c r="A48" s="36">
        <v>2042</v>
      </c>
      <c r="B48" s="38">
        <v>130.5267411900108</v>
      </c>
      <c r="C48" s="38">
        <v>168.48290283877614</v>
      </c>
      <c r="D48" s="38">
        <v>94.604439713113521</v>
      </c>
      <c r="E48" s="38">
        <v>28.430029972197161</v>
      </c>
      <c r="F48" s="70">
        <v>0</v>
      </c>
      <c r="G48" s="38">
        <v>40.322872058088471</v>
      </c>
      <c r="H48" s="38">
        <v>63.78198021985186</v>
      </c>
      <c r="I48" s="70">
        <v>67.012382328693448</v>
      </c>
      <c r="J48" s="38">
        <v>140.13871585467072</v>
      </c>
      <c r="K48" s="217">
        <v>93.287173334313309</v>
      </c>
      <c r="L48" s="38">
        <v>51.75858303938422</v>
      </c>
      <c r="M48" s="38">
        <v>0</v>
      </c>
      <c r="N48" s="38">
        <v>0</v>
      </c>
      <c r="O48" s="38">
        <v>0</v>
      </c>
      <c r="P48" s="38">
        <v>0</v>
      </c>
      <c r="Q48" s="38">
        <v>103.90281148137228</v>
      </c>
      <c r="R48" s="38">
        <v>0</v>
      </c>
      <c r="S48" s="38">
        <v>0</v>
      </c>
      <c r="T48" s="38">
        <v>0</v>
      </c>
      <c r="U48" s="38">
        <v>0</v>
      </c>
      <c r="V48" s="38">
        <v>0</v>
      </c>
      <c r="W48" s="38">
        <v>0</v>
      </c>
      <c r="X48" s="38">
        <v>0</v>
      </c>
      <c r="Y48" s="38">
        <v>0</v>
      </c>
      <c r="Z48" s="38">
        <v>0</v>
      </c>
      <c r="AA48" s="38">
        <v>0</v>
      </c>
      <c r="AB48" s="38">
        <v>0</v>
      </c>
      <c r="AC48" s="38">
        <v>0</v>
      </c>
      <c r="AD48" s="38">
        <v>0</v>
      </c>
      <c r="AE48" s="38">
        <v>0</v>
      </c>
      <c r="AF48" s="38">
        <v>0</v>
      </c>
      <c r="AG48" s="38">
        <v>0</v>
      </c>
    </row>
    <row r="49" spans="1:33" customFormat="1">
      <c r="A49" s="36">
        <v>2043</v>
      </c>
      <c r="B49" s="38">
        <v>130.5267411900108</v>
      </c>
      <c r="C49" s="38">
        <v>168.48290283877614</v>
      </c>
      <c r="D49" s="38">
        <v>94.604439713113521</v>
      </c>
      <c r="E49" s="38">
        <v>28.430029972197161</v>
      </c>
      <c r="F49" s="70">
        <v>0</v>
      </c>
      <c r="G49" s="38">
        <v>40.322872058088471</v>
      </c>
      <c r="H49" s="38">
        <v>63.78198021985186</v>
      </c>
      <c r="I49" s="70">
        <v>67.012382328693448</v>
      </c>
      <c r="J49" s="38">
        <v>140.13871585467072</v>
      </c>
      <c r="K49" s="217">
        <v>93.287173334313309</v>
      </c>
      <c r="L49" s="38">
        <v>51.75858303938422</v>
      </c>
      <c r="M49" s="38">
        <v>0</v>
      </c>
      <c r="N49" s="38">
        <v>0</v>
      </c>
      <c r="O49" s="38">
        <v>0</v>
      </c>
      <c r="P49" s="38">
        <v>0</v>
      </c>
      <c r="Q49" s="38">
        <v>103.90281148137228</v>
      </c>
      <c r="R49" s="38">
        <v>0</v>
      </c>
      <c r="S49" s="38">
        <v>0</v>
      </c>
      <c r="T49" s="38">
        <v>0</v>
      </c>
      <c r="U49" s="38">
        <v>0</v>
      </c>
      <c r="V49" s="38">
        <v>0</v>
      </c>
      <c r="W49" s="38">
        <v>0</v>
      </c>
      <c r="X49" s="38">
        <v>0</v>
      </c>
      <c r="Y49" s="38">
        <v>0</v>
      </c>
      <c r="Z49" s="38">
        <v>0</v>
      </c>
      <c r="AA49" s="38">
        <v>0</v>
      </c>
      <c r="AB49" s="38">
        <v>0</v>
      </c>
      <c r="AC49" s="38">
        <v>0</v>
      </c>
      <c r="AD49" s="38">
        <v>0</v>
      </c>
      <c r="AE49" s="38">
        <v>0</v>
      </c>
      <c r="AF49" s="38">
        <v>0</v>
      </c>
      <c r="AG49" s="38">
        <v>0</v>
      </c>
    </row>
    <row r="50" spans="1:33" customFormat="1">
      <c r="A50" s="36">
        <v>2044</v>
      </c>
      <c r="B50" s="38">
        <v>130.5267411900108</v>
      </c>
      <c r="C50" s="38">
        <v>168.48290283877614</v>
      </c>
      <c r="D50" s="38">
        <v>94.604439713113521</v>
      </c>
      <c r="E50" s="38">
        <v>28.430029972197161</v>
      </c>
      <c r="F50" s="70">
        <v>0</v>
      </c>
      <c r="G50" s="38">
        <v>40.322872058088471</v>
      </c>
      <c r="H50" s="38">
        <v>63.78198021985186</v>
      </c>
      <c r="I50" s="70">
        <v>67.012382328693448</v>
      </c>
      <c r="J50" s="38">
        <v>140.13871585467072</v>
      </c>
      <c r="K50" s="217">
        <v>93.287173334313309</v>
      </c>
      <c r="L50" s="38">
        <v>51.75858303938422</v>
      </c>
      <c r="M50" s="38">
        <v>0</v>
      </c>
      <c r="N50" s="38">
        <v>0</v>
      </c>
      <c r="O50" s="38">
        <v>0</v>
      </c>
      <c r="P50" s="38">
        <v>0</v>
      </c>
      <c r="Q50" s="38">
        <v>103.90281148137228</v>
      </c>
      <c r="R50" s="38">
        <v>0</v>
      </c>
      <c r="S50" s="38">
        <v>0</v>
      </c>
      <c r="T50" s="38">
        <v>0</v>
      </c>
      <c r="U50" s="38">
        <v>0</v>
      </c>
      <c r="V50" s="38">
        <v>0</v>
      </c>
      <c r="W50" s="38">
        <v>0</v>
      </c>
      <c r="X50" s="38">
        <v>0</v>
      </c>
      <c r="Y50" s="38">
        <v>0</v>
      </c>
      <c r="Z50" s="38">
        <v>0</v>
      </c>
      <c r="AA50" s="38">
        <v>0</v>
      </c>
      <c r="AB50" s="38">
        <v>0</v>
      </c>
      <c r="AC50" s="38">
        <v>0</v>
      </c>
      <c r="AD50" s="38">
        <v>0</v>
      </c>
      <c r="AE50" s="38">
        <v>0</v>
      </c>
      <c r="AF50" s="38">
        <v>0</v>
      </c>
      <c r="AG50" s="38">
        <v>0</v>
      </c>
    </row>
    <row r="51" spans="1:33" customFormat="1">
      <c r="A51" s="36">
        <v>2045</v>
      </c>
      <c r="B51" s="38">
        <v>130.5267411900108</v>
      </c>
      <c r="C51" s="38">
        <v>168.48290283877614</v>
      </c>
      <c r="D51" s="38">
        <v>94.604439713113521</v>
      </c>
      <c r="E51" s="38">
        <v>28.430029972197161</v>
      </c>
      <c r="F51" s="70">
        <v>0</v>
      </c>
      <c r="G51" s="38">
        <v>40.322872058088471</v>
      </c>
      <c r="H51" s="38">
        <v>63.78198021985186</v>
      </c>
      <c r="I51" s="70">
        <v>67.012382328693448</v>
      </c>
      <c r="J51" s="38">
        <v>140.13871585467072</v>
      </c>
      <c r="K51" s="217">
        <v>93.287173334313309</v>
      </c>
      <c r="L51" s="38">
        <v>51.75858303938422</v>
      </c>
      <c r="M51" s="38">
        <v>0</v>
      </c>
      <c r="N51" s="38">
        <v>0</v>
      </c>
      <c r="O51" s="38">
        <v>0</v>
      </c>
      <c r="P51" s="38">
        <v>0</v>
      </c>
      <c r="Q51" s="38">
        <v>103.90281148137228</v>
      </c>
      <c r="R51" s="38">
        <v>0</v>
      </c>
      <c r="S51" s="38">
        <v>0</v>
      </c>
      <c r="T51" s="38">
        <v>0</v>
      </c>
      <c r="U51" s="38">
        <v>0</v>
      </c>
      <c r="V51" s="38">
        <v>0</v>
      </c>
      <c r="W51" s="38">
        <v>0</v>
      </c>
      <c r="X51" s="38">
        <v>0</v>
      </c>
      <c r="Y51" s="38">
        <v>0</v>
      </c>
      <c r="Z51" s="38">
        <v>0</v>
      </c>
      <c r="AA51" s="38">
        <v>0</v>
      </c>
      <c r="AB51" s="38">
        <v>0</v>
      </c>
      <c r="AC51" s="38">
        <v>0</v>
      </c>
      <c r="AD51" s="38">
        <v>0</v>
      </c>
      <c r="AE51" s="38">
        <v>0</v>
      </c>
      <c r="AF51" s="38">
        <v>0</v>
      </c>
      <c r="AG51" s="38">
        <v>0</v>
      </c>
    </row>
    <row r="52" spans="1:33" customFormat="1">
      <c r="A52" s="36">
        <v>2046</v>
      </c>
      <c r="B52" s="38">
        <v>130.5267411900108</v>
      </c>
      <c r="C52" s="38">
        <v>168.48290283877614</v>
      </c>
      <c r="D52" s="38">
        <v>94.604439713113521</v>
      </c>
      <c r="E52" s="38">
        <v>28.430029972197161</v>
      </c>
      <c r="F52" s="70">
        <v>0</v>
      </c>
      <c r="G52" s="38">
        <v>40.322872058088471</v>
      </c>
      <c r="H52" s="38">
        <v>63.78198021985186</v>
      </c>
      <c r="I52" s="70">
        <v>67.012382328693448</v>
      </c>
      <c r="J52" s="38">
        <v>140.13871585467072</v>
      </c>
      <c r="K52" s="217">
        <v>93.287173334313309</v>
      </c>
      <c r="L52" s="38">
        <v>51.75858303938422</v>
      </c>
      <c r="M52" s="38">
        <v>0</v>
      </c>
      <c r="N52" s="38">
        <v>0</v>
      </c>
      <c r="O52" s="38">
        <v>0</v>
      </c>
      <c r="P52" s="38">
        <v>0</v>
      </c>
      <c r="Q52" s="38">
        <v>103.90281148137228</v>
      </c>
      <c r="R52" s="38">
        <v>0</v>
      </c>
      <c r="S52" s="38">
        <v>0</v>
      </c>
      <c r="T52" s="38">
        <v>0</v>
      </c>
      <c r="U52" s="38">
        <v>0</v>
      </c>
      <c r="V52" s="38">
        <v>0</v>
      </c>
      <c r="W52" s="38">
        <v>0</v>
      </c>
      <c r="X52" s="38">
        <v>0</v>
      </c>
      <c r="Y52" s="38">
        <v>0</v>
      </c>
      <c r="Z52" s="38">
        <v>0</v>
      </c>
      <c r="AA52" s="38">
        <v>0</v>
      </c>
      <c r="AB52" s="38">
        <v>0</v>
      </c>
      <c r="AC52" s="38">
        <v>0</v>
      </c>
      <c r="AD52" s="38">
        <v>0</v>
      </c>
      <c r="AE52" s="38">
        <v>0</v>
      </c>
      <c r="AF52" s="38">
        <v>0</v>
      </c>
      <c r="AG52" s="38">
        <v>0</v>
      </c>
    </row>
    <row r="53" spans="1:33" customFormat="1">
      <c r="A53" s="36">
        <v>2047</v>
      </c>
      <c r="B53" s="38">
        <v>130.5267411900108</v>
      </c>
      <c r="C53" s="38">
        <v>168.48290283877614</v>
      </c>
      <c r="D53" s="38">
        <v>94.604439713113521</v>
      </c>
      <c r="E53" s="38">
        <v>28.430029972197161</v>
      </c>
      <c r="F53" s="70">
        <v>0</v>
      </c>
      <c r="G53" s="38">
        <v>40.322872058088471</v>
      </c>
      <c r="H53" s="38">
        <v>63.78198021985186</v>
      </c>
      <c r="I53" s="70">
        <v>67.012382328693448</v>
      </c>
      <c r="J53" s="38">
        <v>140.13871585467072</v>
      </c>
      <c r="K53" s="217">
        <v>93.287173334313309</v>
      </c>
      <c r="L53" s="38">
        <v>51.75858303938422</v>
      </c>
      <c r="M53" s="38">
        <v>0</v>
      </c>
      <c r="N53" s="38">
        <v>0</v>
      </c>
      <c r="O53" s="38">
        <v>0</v>
      </c>
      <c r="P53" s="38">
        <v>0</v>
      </c>
      <c r="Q53" s="38">
        <v>103.90281148137228</v>
      </c>
      <c r="R53" s="38">
        <v>0</v>
      </c>
      <c r="S53" s="38">
        <v>0</v>
      </c>
      <c r="T53" s="38">
        <v>0</v>
      </c>
      <c r="U53" s="38">
        <v>0</v>
      </c>
      <c r="V53" s="38">
        <v>0</v>
      </c>
      <c r="W53" s="38">
        <v>0</v>
      </c>
      <c r="X53" s="38">
        <v>0</v>
      </c>
      <c r="Y53" s="38">
        <v>0</v>
      </c>
      <c r="Z53" s="38">
        <v>0</v>
      </c>
      <c r="AA53" s="38">
        <v>0</v>
      </c>
      <c r="AB53" s="38">
        <v>0</v>
      </c>
      <c r="AC53" s="38">
        <v>0</v>
      </c>
      <c r="AD53" s="38">
        <v>0</v>
      </c>
      <c r="AE53" s="38">
        <v>0</v>
      </c>
      <c r="AF53" s="38">
        <v>0</v>
      </c>
      <c r="AG53" s="38">
        <v>0</v>
      </c>
    </row>
    <row r="54" spans="1:33" customFormat="1">
      <c r="A54" s="36">
        <v>2048</v>
      </c>
      <c r="B54" s="38">
        <v>130.5267411900108</v>
      </c>
      <c r="C54" s="38">
        <v>168.48290283877614</v>
      </c>
      <c r="D54" s="38">
        <v>94.604439713113521</v>
      </c>
      <c r="E54" s="38">
        <v>28.430029972197161</v>
      </c>
      <c r="F54" s="70">
        <v>0</v>
      </c>
      <c r="G54" s="38">
        <v>40.322872058088471</v>
      </c>
      <c r="H54" s="38">
        <v>63.78198021985186</v>
      </c>
      <c r="I54" s="70">
        <v>67.012382328693448</v>
      </c>
      <c r="J54" s="38">
        <v>140.13871585467072</v>
      </c>
      <c r="K54" s="217">
        <v>93.287173334313309</v>
      </c>
      <c r="L54" s="38">
        <v>51.75858303938422</v>
      </c>
      <c r="M54" s="38">
        <v>0</v>
      </c>
      <c r="N54" s="38">
        <v>0</v>
      </c>
      <c r="O54" s="38">
        <v>0</v>
      </c>
      <c r="P54" s="38">
        <v>0</v>
      </c>
      <c r="Q54" s="38">
        <v>103.90281148137228</v>
      </c>
      <c r="R54" s="38">
        <v>0</v>
      </c>
      <c r="S54" s="38">
        <v>0</v>
      </c>
      <c r="T54" s="38">
        <v>0</v>
      </c>
      <c r="U54" s="38">
        <v>0</v>
      </c>
      <c r="V54" s="38">
        <v>0</v>
      </c>
      <c r="W54" s="38">
        <v>0</v>
      </c>
      <c r="X54" s="38">
        <v>0</v>
      </c>
      <c r="Y54" s="38">
        <v>0</v>
      </c>
      <c r="Z54" s="38">
        <v>0</v>
      </c>
      <c r="AA54" s="38">
        <v>0</v>
      </c>
      <c r="AB54" s="38">
        <v>0</v>
      </c>
      <c r="AC54" s="38">
        <v>0</v>
      </c>
      <c r="AD54" s="38">
        <v>0</v>
      </c>
      <c r="AE54" s="38">
        <v>0</v>
      </c>
      <c r="AF54" s="38">
        <v>0</v>
      </c>
      <c r="AG54" s="38">
        <v>0</v>
      </c>
    </row>
    <row r="55" spans="1:33" customFormat="1">
      <c r="A55" s="36">
        <v>2049</v>
      </c>
      <c r="B55" s="38">
        <v>130.5267411900108</v>
      </c>
      <c r="C55" s="38">
        <v>168.48290283877614</v>
      </c>
      <c r="D55" s="38">
        <v>94.604439713113521</v>
      </c>
      <c r="E55" s="38">
        <v>28.430029972197161</v>
      </c>
      <c r="F55" s="70">
        <v>0</v>
      </c>
      <c r="G55" s="38">
        <v>40.322872058088471</v>
      </c>
      <c r="H55" s="38">
        <v>63.78198021985186</v>
      </c>
      <c r="I55" s="70">
        <v>67.012382328693448</v>
      </c>
      <c r="J55" s="38">
        <v>140.13871585467072</v>
      </c>
      <c r="K55" s="217">
        <v>93.287173334313309</v>
      </c>
      <c r="L55" s="38">
        <v>51.75858303938422</v>
      </c>
      <c r="M55" s="38">
        <v>0</v>
      </c>
      <c r="N55" s="38">
        <v>0</v>
      </c>
      <c r="O55" s="38">
        <v>0</v>
      </c>
      <c r="P55" s="38">
        <v>0</v>
      </c>
      <c r="Q55" s="38">
        <v>103.90281148137228</v>
      </c>
      <c r="R55" s="38">
        <v>0</v>
      </c>
      <c r="S55" s="38">
        <v>0</v>
      </c>
      <c r="T55" s="38">
        <v>0</v>
      </c>
      <c r="U55" s="38">
        <v>0</v>
      </c>
      <c r="V55" s="38">
        <v>0</v>
      </c>
      <c r="W55" s="38">
        <v>0</v>
      </c>
      <c r="X55" s="38">
        <v>0</v>
      </c>
      <c r="Y55" s="38">
        <v>0</v>
      </c>
      <c r="Z55" s="38">
        <v>0</v>
      </c>
      <c r="AA55" s="38">
        <v>0</v>
      </c>
      <c r="AB55" s="38">
        <v>0</v>
      </c>
      <c r="AC55" s="38">
        <v>0</v>
      </c>
      <c r="AD55" s="38">
        <v>0</v>
      </c>
      <c r="AE55" s="38">
        <v>0</v>
      </c>
      <c r="AF55" s="38">
        <v>0</v>
      </c>
      <c r="AG55" s="38">
        <v>0</v>
      </c>
    </row>
    <row r="56" spans="1:33" customFormat="1">
      <c r="A56" s="36">
        <v>2050</v>
      </c>
      <c r="B56" s="38">
        <v>130.5267411900108</v>
      </c>
      <c r="C56" s="38">
        <v>168.48290283877614</v>
      </c>
      <c r="D56" s="38">
        <v>94.604439713113521</v>
      </c>
      <c r="E56" s="38">
        <v>28.430029972197161</v>
      </c>
      <c r="F56" s="70">
        <v>0</v>
      </c>
      <c r="G56" s="38">
        <v>40.322872058088471</v>
      </c>
      <c r="H56" s="38">
        <v>63.78198021985186</v>
      </c>
      <c r="I56" s="70">
        <v>67.012382328693448</v>
      </c>
      <c r="J56" s="38">
        <v>140.13871585467072</v>
      </c>
      <c r="K56" s="217">
        <v>93.287173334313309</v>
      </c>
      <c r="L56" s="38">
        <v>51.75858303938422</v>
      </c>
      <c r="M56" s="38">
        <v>0</v>
      </c>
      <c r="N56" s="38">
        <v>0</v>
      </c>
      <c r="O56" s="38">
        <v>0</v>
      </c>
      <c r="P56" s="38">
        <v>0</v>
      </c>
      <c r="Q56" s="38">
        <v>103.90281148137228</v>
      </c>
      <c r="R56" s="38">
        <v>0</v>
      </c>
      <c r="S56" s="38">
        <v>0</v>
      </c>
      <c r="T56" s="38">
        <v>0</v>
      </c>
      <c r="U56" s="38">
        <v>0</v>
      </c>
      <c r="V56" s="38">
        <v>0</v>
      </c>
      <c r="W56" s="38">
        <v>0</v>
      </c>
      <c r="X56" s="38">
        <v>0</v>
      </c>
      <c r="Y56" s="38">
        <v>0</v>
      </c>
      <c r="Z56" s="38">
        <v>0</v>
      </c>
      <c r="AA56" s="38">
        <v>0</v>
      </c>
      <c r="AB56" s="38">
        <v>0</v>
      </c>
      <c r="AC56" s="38">
        <v>0</v>
      </c>
      <c r="AD56" s="38">
        <v>0</v>
      </c>
      <c r="AE56" s="38">
        <v>0</v>
      </c>
      <c r="AF56" s="38">
        <v>0</v>
      </c>
      <c r="AG56" s="38">
        <v>0</v>
      </c>
    </row>
    <row r="57" spans="1:33" s="27" customFormat="1">
      <c r="A57" s="36"/>
      <c r="B57" s="38"/>
      <c r="C57" s="38"/>
      <c r="D57" s="38"/>
      <c r="E57" s="38"/>
      <c r="F57" s="70"/>
      <c r="G57" s="38"/>
      <c r="H57" s="38"/>
      <c r="I57" s="70"/>
      <c r="J57" s="38"/>
      <c r="L57" s="38"/>
      <c r="M57" s="38"/>
      <c r="N57" s="38"/>
      <c r="O57" s="38"/>
      <c r="P57" s="38"/>
      <c r="Q57" s="38"/>
      <c r="R57" s="38"/>
      <c r="S57" s="38"/>
      <c r="T57" s="38"/>
      <c r="U57" s="38"/>
      <c r="V57" s="38"/>
      <c r="W57" s="38"/>
      <c r="X57" s="38"/>
      <c r="Y57" s="38"/>
      <c r="Z57" s="38"/>
      <c r="AA57" s="38"/>
      <c r="AB57" s="38"/>
      <c r="AC57" s="38"/>
      <c r="AD57" s="38"/>
      <c r="AE57" s="38"/>
      <c r="AF57" s="38"/>
      <c r="AG57" s="3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J458"/>
  <sheetViews>
    <sheetView zoomScale="80" zoomScaleNormal="80" workbookViewId="0">
      <selection activeCell="A8" sqref="A8"/>
    </sheetView>
  </sheetViews>
  <sheetFormatPr defaultRowHeight="14.4"/>
  <cols>
    <col min="1" max="1" width="3.5546875" customWidth="1"/>
    <col min="2" max="4" width="14" customWidth="1"/>
    <col min="5" max="5" width="38.21875" customWidth="1"/>
    <col min="6" max="8" width="14" customWidth="1"/>
    <col min="9" max="11" width="14" style="35" customWidth="1"/>
    <col min="12" max="12" width="12.77734375" customWidth="1"/>
    <col min="13" max="14" width="16" customWidth="1"/>
    <col min="15" max="15" width="3.5546875" customWidth="1"/>
    <col min="16" max="22" width="14" customWidth="1"/>
    <col min="30" max="30" width="12.77734375" customWidth="1"/>
  </cols>
  <sheetData>
    <row r="1" spans="2:36" ht="18">
      <c r="B1" s="1"/>
      <c r="P1" s="1"/>
      <c r="AA1" s="1"/>
    </row>
    <row r="2" spans="2:36" ht="18">
      <c r="B2" s="19" t="s">
        <v>69</v>
      </c>
      <c r="P2" s="19" t="s">
        <v>59</v>
      </c>
      <c r="AA2" s="19" t="s">
        <v>62</v>
      </c>
    </row>
    <row r="3" spans="2:36" ht="18">
      <c r="B3" s="19"/>
      <c r="P3" s="19"/>
      <c r="AA3" s="19"/>
    </row>
    <row r="4" spans="2:36" ht="18">
      <c r="B4" s="19"/>
      <c r="P4" s="19" t="s">
        <v>60</v>
      </c>
      <c r="AA4" s="19" t="s">
        <v>60</v>
      </c>
    </row>
    <row r="6" spans="2:36">
      <c r="B6" s="4" t="s">
        <v>298</v>
      </c>
      <c r="C6" s="5"/>
      <c r="D6" s="5"/>
      <c r="E6" s="5"/>
      <c r="F6" s="5"/>
      <c r="G6" s="5"/>
      <c r="H6" s="5"/>
      <c r="I6" s="5"/>
      <c r="J6" s="5"/>
      <c r="K6" s="29" t="s">
        <v>314</v>
      </c>
      <c r="P6" s="4" t="s">
        <v>24</v>
      </c>
      <c r="Q6" s="5"/>
      <c r="R6" s="5"/>
      <c r="S6" s="5"/>
      <c r="T6" s="5"/>
      <c r="U6" s="5"/>
      <c r="V6" s="5"/>
      <c r="AA6" s="4" t="s">
        <v>24</v>
      </c>
      <c r="AB6" s="5"/>
      <c r="AC6" s="5"/>
      <c r="AD6" s="5"/>
      <c r="AE6" s="5"/>
      <c r="AF6" s="5"/>
      <c r="AG6" s="5"/>
    </row>
    <row r="7" spans="2:36" ht="15" thickBot="1">
      <c r="B7" s="64" t="s">
        <v>9</v>
      </c>
      <c r="C7" s="64" t="s">
        <v>10</v>
      </c>
      <c r="D7" s="64" t="s">
        <v>11</v>
      </c>
      <c r="E7" s="65" t="s">
        <v>12</v>
      </c>
      <c r="F7" s="65" t="s">
        <v>13</v>
      </c>
      <c r="G7" s="66" t="s">
        <v>16</v>
      </c>
      <c r="H7" s="67" t="s">
        <v>312</v>
      </c>
      <c r="I7" s="129" t="s">
        <v>313</v>
      </c>
      <c r="J7" s="60"/>
      <c r="K7" s="129" t="s">
        <v>313</v>
      </c>
      <c r="M7" s="7" t="s">
        <v>12</v>
      </c>
      <c r="N7" s="7" t="s">
        <v>13</v>
      </c>
      <c r="P7" s="6" t="s">
        <v>9</v>
      </c>
      <c r="Q7" s="6" t="s">
        <v>10</v>
      </c>
      <c r="R7" s="6" t="s">
        <v>11</v>
      </c>
      <c r="S7" s="7" t="s">
        <v>12</v>
      </c>
      <c r="T7" s="7" t="s">
        <v>13</v>
      </c>
      <c r="U7" s="15" t="s">
        <v>16</v>
      </c>
      <c r="V7" s="8"/>
      <c r="X7" s="7" t="s">
        <v>12</v>
      </c>
      <c r="Y7" s="7" t="s">
        <v>13</v>
      </c>
      <c r="AA7" s="6" t="s">
        <v>9</v>
      </c>
      <c r="AB7" s="6" t="s">
        <v>10</v>
      </c>
      <c r="AC7" s="6" t="s">
        <v>11</v>
      </c>
      <c r="AD7" s="7" t="s">
        <v>12</v>
      </c>
      <c r="AE7" s="7" t="s">
        <v>13</v>
      </c>
      <c r="AF7" s="15" t="s">
        <v>16</v>
      </c>
      <c r="AG7" s="8"/>
      <c r="AI7" s="7" t="s">
        <v>12</v>
      </c>
      <c r="AJ7" s="7" t="s">
        <v>13</v>
      </c>
    </row>
    <row r="8" spans="2:36">
      <c r="B8" s="11"/>
      <c r="C8" s="11" t="s">
        <v>14</v>
      </c>
      <c r="D8" s="59">
        <v>2010</v>
      </c>
      <c r="E8" s="35" t="s">
        <v>78</v>
      </c>
      <c r="F8" s="35" t="s">
        <v>79</v>
      </c>
      <c r="G8" s="68" t="s">
        <v>318</v>
      </c>
      <c r="H8" s="60">
        <f>HLOOKUP(F8,TraTAX,D8-2007,FALSE)</f>
        <v>120.86733889216207</v>
      </c>
      <c r="I8" s="60">
        <f>H8</f>
        <v>120.86733889216207</v>
      </c>
      <c r="J8" s="60"/>
      <c r="K8" s="60"/>
      <c r="M8" t="s">
        <v>55</v>
      </c>
      <c r="N8" t="s">
        <v>42</v>
      </c>
      <c r="Q8" t="s">
        <v>14</v>
      </c>
      <c r="R8" s="9">
        <v>2010</v>
      </c>
      <c r="S8" t="s">
        <v>58</v>
      </c>
      <c r="T8" s="10" t="s">
        <v>42</v>
      </c>
      <c r="U8" s="68" t="s">
        <v>318</v>
      </c>
      <c r="V8" s="13" t="e">
        <f t="shared" ref="V8:V71" si="0">HLOOKUP(T8,TraTAX,R8-2007,FALSE)</f>
        <v>#N/A</v>
      </c>
      <c r="X8" t="s">
        <v>58</v>
      </c>
      <c r="Y8" t="s">
        <v>42</v>
      </c>
      <c r="AB8" t="s">
        <v>14</v>
      </c>
      <c r="AC8" s="9">
        <v>2010</v>
      </c>
      <c r="AD8" t="s">
        <v>63</v>
      </c>
      <c r="AE8" s="10" t="s">
        <v>42</v>
      </c>
      <c r="AF8" s="14" t="s">
        <v>15</v>
      </c>
      <c r="AG8" s="13" t="e">
        <f t="shared" ref="AG8:AG71" si="1">HLOOKUP(AE8,TraTAX,AC8-2007,FALSE)</f>
        <v>#N/A</v>
      </c>
      <c r="AI8" s="11" t="s">
        <v>63</v>
      </c>
      <c r="AJ8" s="11" t="s">
        <v>42</v>
      </c>
    </row>
    <row r="9" spans="2:36">
      <c r="B9" s="11"/>
      <c r="C9" s="11" t="s">
        <v>14</v>
      </c>
      <c r="D9" s="59">
        <v>2011</v>
      </c>
      <c r="E9" s="35" t="s">
        <v>78</v>
      </c>
      <c r="F9" s="35" t="s">
        <v>79</v>
      </c>
      <c r="G9" s="68" t="s">
        <v>318</v>
      </c>
      <c r="H9" s="60">
        <f t="shared" ref="H9:H48" si="2">HLOOKUP(F9,TraTAX,D9-2007,FALSE)</f>
        <v>120.86733889216207</v>
      </c>
      <c r="I9" s="60">
        <f t="shared" ref="I9:I72" si="3">H9</f>
        <v>120.86733889216207</v>
      </c>
      <c r="J9" s="60"/>
      <c r="K9" s="60"/>
      <c r="M9" t="s">
        <v>55</v>
      </c>
      <c r="N9" t="s">
        <v>48</v>
      </c>
      <c r="Q9" t="s">
        <v>14</v>
      </c>
      <c r="R9" s="9">
        <v>2011</v>
      </c>
      <c r="S9" t="s">
        <v>58</v>
      </c>
      <c r="T9" s="11" t="s">
        <v>42</v>
      </c>
      <c r="U9" s="68" t="s">
        <v>318</v>
      </c>
      <c r="V9" s="13" t="e">
        <f t="shared" si="0"/>
        <v>#N/A</v>
      </c>
      <c r="X9" t="s">
        <v>58</v>
      </c>
      <c r="Y9" t="s">
        <v>48</v>
      </c>
      <c r="AB9" t="s">
        <v>14</v>
      </c>
      <c r="AC9" s="9">
        <v>2011</v>
      </c>
      <c r="AD9" t="s">
        <v>63</v>
      </c>
      <c r="AE9" s="11" t="s">
        <v>42</v>
      </c>
      <c r="AF9" s="14" t="s">
        <v>15</v>
      </c>
      <c r="AG9" s="13" t="e">
        <f t="shared" si="1"/>
        <v>#N/A</v>
      </c>
      <c r="AI9" s="11" t="s">
        <v>63</v>
      </c>
      <c r="AJ9" s="11" t="s">
        <v>48</v>
      </c>
    </row>
    <row r="10" spans="2:36">
      <c r="B10" s="11"/>
      <c r="C10" s="11" t="s">
        <v>14</v>
      </c>
      <c r="D10" s="59">
        <v>2012</v>
      </c>
      <c r="E10" s="35" t="s">
        <v>78</v>
      </c>
      <c r="F10" s="35" t="s">
        <v>79</v>
      </c>
      <c r="G10" s="68" t="s">
        <v>318</v>
      </c>
      <c r="H10" s="60">
        <f t="shared" si="2"/>
        <v>122.87649311575287</v>
      </c>
      <c r="I10" s="60">
        <f t="shared" si="3"/>
        <v>122.87649311575287</v>
      </c>
      <c r="J10" s="60"/>
      <c r="K10" s="60"/>
      <c r="M10" t="s">
        <v>55</v>
      </c>
      <c r="N10" t="s">
        <v>43</v>
      </c>
      <c r="Q10" t="s">
        <v>14</v>
      </c>
      <c r="R10" s="9">
        <v>2012</v>
      </c>
      <c r="S10" t="s">
        <v>58</v>
      </c>
      <c r="T10" s="11" t="s">
        <v>42</v>
      </c>
      <c r="U10" s="68" t="s">
        <v>318</v>
      </c>
      <c r="V10" s="13" t="e">
        <f t="shared" si="0"/>
        <v>#N/A</v>
      </c>
      <c r="X10" t="s">
        <v>58</v>
      </c>
      <c r="Y10" t="s">
        <v>45</v>
      </c>
      <c r="AB10" t="s">
        <v>14</v>
      </c>
      <c r="AC10" s="9">
        <v>2012</v>
      </c>
      <c r="AD10" t="s">
        <v>63</v>
      </c>
      <c r="AE10" s="11" t="s">
        <v>42</v>
      </c>
      <c r="AF10" s="14" t="s">
        <v>15</v>
      </c>
      <c r="AG10" s="13" t="e">
        <f t="shared" si="1"/>
        <v>#N/A</v>
      </c>
      <c r="AI10" s="11" t="s">
        <v>63</v>
      </c>
      <c r="AJ10" s="11" t="s">
        <v>45</v>
      </c>
    </row>
    <row r="11" spans="2:36">
      <c r="B11" s="11"/>
      <c r="C11" s="11" t="s">
        <v>14</v>
      </c>
      <c r="D11" s="59">
        <v>2013</v>
      </c>
      <c r="E11" s="35" t="s">
        <v>78</v>
      </c>
      <c r="F11" s="35" t="s">
        <v>79</v>
      </c>
      <c r="G11" s="68" t="s">
        <v>318</v>
      </c>
      <c r="H11" s="60">
        <f t="shared" si="2"/>
        <v>123.80068090374496</v>
      </c>
      <c r="I11" s="60">
        <f t="shared" si="3"/>
        <v>123.80068090374496</v>
      </c>
      <c r="J11" s="60"/>
      <c r="K11" s="60"/>
      <c r="M11" t="s">
        <v>55</v>
      </c>
      <c r="N11" t="s">
        <v>49</v>
      </c>
      <c r="Q11" t="s">
        <v>14</v>
      </c>
      <c r="R11" s="9">
        <v>2013</v>
      </c>
      <c r="S11" t="s">
        <v>58</v>
      </c>
      <c r="T11" s="11" t="s">
        <v>42</v>
      </c>
      <c r="U11" s="68" t="s">
        <v>318</v>
      </c>
      <c r="V11" s="13" t="e">
        <f t="shared" si="0"/>
        <v>#N/A</v>
      </c>
      <c r="X11" t="s">
        <v>58</v>
      </c>
      <c r="Y11" t="s">
        <v>46</v>
      </c>
      <c r="AB11" t="s">
        <v>14</v>
      </c>
      <c r="AC11" s="9">
        <v>2013</v>
      </c>
      <c r="AD11" t="s">
        <v>63</v>
      </c>
      <c r="AE11" s="11" t="s">
        <v>42</v>
      </c>
      <c r="AF11" s="14" t="s">
        <v>15</v>
      </c>
      <c r="AG11" s="13" t="e">
        <f t="shared" si="1"/>
        <v>#N/A</v>
      </c>
      <c r="AI11" s="11" t="s">
        <v>63</v>
      </c>
      <c r="AJ11" s="11" t="s">
        <v>46</v>
      </c>
    </row>
    <row r="12" spans="2:36">
      <c r="B12" s="11"/>
      <c r="C12" s="11" t="s">
        <v>14</v>
      </c>
      <c r="D12" s="59">
        <v>2014</v>
      </c>
      <c r="E12" s="35" t="s">
        <v>78</v>
      </c>
      <c r="F12" s="35" t="s">
        <v>79</v>
      </c>
      <c r="G12" s="68" t="s">
        <v>318</v>
      </c>
      <c r="H12" s="60">
        <f t="shared" si="2"/>
        <v>123.67688022284122</v>
      </c>
      <c r="I12" s="60">
        <f t="shared" si="3"/>
        <v>123.67688022284122</v>
      </c>
      <c r="J12" s="60"/>
      <c r="K12" s="60"/>
      <c r="M12" t="s">
        <v>55</v>
      </c>
      <c r="N12" t="s">
        <v>45</v>
      </c>
      <c r="Q12" t="s">
        <v>14</v>
      </c>
      <c r="R12" s="9">
        <v>2014</v>
      </c>
      <c r="S12" t="s">
        <v>58</v>
      </c>
      <c r="T12" s="11" t="s">
        <v>42</v>
      </c>
      <c r="U12" s="68" t="s">
        <v>318</v>
      </c>
      <c r="V12" s="13" t="e">
        <f t="shared" si="0"/>
        <v>#N/A</v>
      </c>
      <c r="X12" t="s">
        <v>58</v>
      </c>
      <c r="Y12" t="s">
        <v>47</v>
      </c>
      <c r="AB12" t="s">
        <v>14</v>
      </c>
      <c r="AC12" s="9">
        <v>2014</v>
      </c>
      <c r="AD12" t="s">
        <v>63</v>
      </c>
      <c r="AE12" s="11" t="s">
        <v>42</v>
      </c>
      <c r="AF12" s="14" t="s">
        <v>15</v>
      </c>
      <c r="AG12" s="13" t="e">
        <f t="shared" si="1"/>
        <v>#N/A</v>
      </c>
      <c r="AI12" s="11" t="s">
        <v>63</v>
      </c>
      <c r="AJ12" s="11" t="s">
        <v>47</v>
      </c>
    </row>
    <row r="13" spans="2:36">
      <c r="B13" s="11"/>
      <c r="C13" s="11" t="s">
        <v>14</v>
      </c>
      <c r="D13" s="59">
        <v>2015</v>
      </c>
      <c r="E13" s="35" t="s">
        <v>78</v>
      </c>
      <c r="F13" s="35" t="s">
        <v>79</v>
      </c>
      <c r="G13" s="68" t="s">
        <v>318</v>
      </c>
      <c r="H13" s="60">
        <f t="shared" si="2"/>
        <v>123.95543175487464</v>
      </c>
      <c r="I13" s="60">
        <f t="shared" si="3"/>
        <v>123.95543175487464</v>
      </c>
      <c r="J13" s="60"/>
      <c r="K13" s="60"/>
      <c r="M13" t="s">
        <v>55</v>
      </c>
      <c r="N13" t="s">
        <v>46</v>
      </c>
      <c r="Q13" t="s">
        <v>14</v>
      </c>
      <c r="R13" s="9">
        <v>2015</v>
      </c>
      <c r="S13" t="s">
        <v>58</v>
      </c>
      <c r="T13" s="11" t="s">
        <v>42</v>
      </c>
      <c r="U13" s="68" t="s">
        <v>318</v>
      </c>
      <c r="V13" s="13" t="e">
        <f t="shared" si="0"/>
        <v>#N/A</v>
      </c>
      <c r="X13" t="s">
        <v>61</v>
      </c>
      <c r="AB13" t="s">
        <v>14</v>
      </c>
      <c r="AC13" s="9">
        <v>2015</v>
      </c>
      <c r="AD13" t="s">
        <v>63</v>
      </c>
      <c r="AE13" s="11" t="s">
        <v>42</v>
      </c>
      <c r="AF13" s="14" t="s">
        <v>15</v>
      </c>
      <c r="AG13" s="13" t="e">
        <f t="shared" si="1"/>
        <v>#N/A</v>
      </c>
      <c r="AI13" t="s">
        <v>61</v>
      </c>
      <c r="AJ13" s="11"/>
    </row>
    <row r="14" spans="2:36">
      <c r="B14" s="11"/>
      <c r="C14" s="11" t="s">
        <v>14</v>
      </c>
      <c r="D14" s="59">
        <v>2016</v>
      </c>
      <c r="E14" s="35" t="s">
        <v>78</v>
      </c>
      <c r="F14" s="35" t="s">
        <v>79</v>
      </c>
      <c r="G14" s="68" t="s">
        <v>318</v>
      </c>
      <c r="H14" s="60">
        <f t="shared" si="2"/>
        <v>119.97221096306117</v>
      </c>
      <c r="I14" s="60">
        <f t="shared" si="3"/>
        <v>119.97221096306117</v>
      </c>
      <c r="J14" s="60"/>
      <c r="K14" s="60"/>
      <c r="M14" t="s">
        <v>55</v>
      </c>
      <c r="N14" t="s">
        <v>47</v>
      </c>
      <c r="Q14" t="s">
        <v>14</v>
      </c>
      <c r="R14" s="9">
        <v>2016</v>
      </c>
      <c r="S14" t="s">
        <v>58</v>
      </c>
      <c r="T14" s="11" t="s">
        <v>42</v>
      </c>
      <c r="U14" s="68" t="s">
        <v>318</v>
      </c>
      <c r="V14" s="13" t="e">
        <f t="shared" si="0"/>
        <v>#N/A</v>
      </c>
      <c r="AB14" t="s">
        <v>14</v>
      </c>
      <c r="AC14" s="9">
        <v>2016</v>
      </c>
      <c r="AD14" t="s">
        <v>63</v>
      </c>
      <c r="AE14" s="11" t="s">
        <v>42</v>
      </c>
      <c r="AF14" s="14" t="s">
        <v>15</v>
      </c>
      <c r="AG14" s="13" t="e">
        <f t="shared" si="1"/>
        <v>#N/A</v>
      </c>
      <c r="AJ14" s="11"/>
    </row>
    <row r="15" spans="2:36">
      <c r="B15" s="11"/>
      <c r="C15" s="11" t="s">
        <v>14</v>
      </c>
      <c r="D15" s="59">
        <v>2017</v>
      </c>
      <c r="E15" s="35" t="s">
        <v>78</v>
      </c>
      <c r="F15" s="35" t="s">
        <v>79</v>
      </c>
      <c r="G15" s="68" t="s">
        <v>318</v>
      </c>
      <c r="H15" s="60">
        <f t="shared" si="2"/>
        <v>131.54847693318112</v>
      </c>
      <c r="I15" s="60">
        <f t="shared" si="3"/>
        <v>131.54847693318112</v>
      </c>
      <c r="J15" s="60"/>
      <c r="K15" s="60"/>
      <c r="M15" t="s">
        <v>61</v>
      </c>
      <c r="Q15" t="s">
        <v>14</v>
      </c>
      <c r="R15" s="9">
        <v>2017</v>
      </c>
      <c r="S15" t="s">
        <v>58</v>
      </c>
      <c r="T15" s="11" t="s">
        <v>42</v>
      </c>
      <c r="U15" s="68" t="s">
        <v>318</v>
      </c>
      <c r="V15" s="13" t="e">
        <f t="shared" si="0"/>
        <v>#N/A</v>
      </c>
      <c r="AB15" t="s">
        <v>14</v>
      </c>
      <c r="AC15" s="9">
        <v>2017</v>
      </c>
      <c r="AD15" t="s">
        <v>63</v>
      </c>
      <c r="AE15" s="11" t="s">
        <v>42</v>
      </c>
      <c r="AF15" s="14" t="s">
        <v>15</v>
      </c>
      <c r="AG15" s="13" t="e">
        <f t="shared" si="1"/>
        <v>#N/A</v>
      </c>
      <c r="AJ15" s="11"/>
    </row>
    <row r="16" spans="2:36">
      <c r="B16" s="11"/>
      <c r="C16" s="11" t="s">
        <v>14</v>
      </c>
      <c r="D16" s="59">
        <v>2018</v>
      </c>
      <c r="E16" s="35" t="s">
        <v>78</v>
      </c>
      <c r="F16" s="35" t="s">
        <v>79</v>
      </c>
      <c r="G16" s="68" t="s">
        <v>318</v>
      </c>
      <c r="H16" s="60">
        <f t="shared" si="2"/>
        <v>128.48326970367009</v>
      </c>
      <c r="I16" s="60">
        <f t="shared" si="3"/>
        <v>128.48326970367009</v>
      </c>
      <c r="J16" s="60"/>
      <c r="K16" s="60"/>
      <c r="Q16" t="s">
        <v>14</v>
      </c>
      <c r="R16" s="9">
        <v>2018</v>
      </c>
      <c r="S16" t="s">
        <v>58</v>
      </c>
      <c r="T16" s="11" t="s">
        <v>42</v>
      </c>
      <c r="U16" s="68" t="s">
        <v>318</v>
      </c>
      <c r="V16" s="13" t="e">
        <f t="shared" si="0"/>
        <v>#N/A</v>
      </c>
      <c r="AB16" t="s">
        <v>14</v>
      </c>
      <c r="AC16" s="9">
        <v>2018</v>
      </c>
      <c r="AD16" t="s">
        <v>63</v>
      </c>
      <c r="AE16" s="11" t="s">
        <v>42</v>
      </c>
      <c r="AF16" s="14" t="s">
        <v>15</v>
      </c>
      <c r="AG16" s="13" t="e">
        <f t="shared" si="1"/>
        <v>#N/A</v>
      </c>
      <c r="AJ16" s="11"/>
    </row>
    <row r="17" spans="2:36">
      <c r="B17" s="11"/>
      <c r="C17" s="11" t="s">
        <v>14</v>
      </c>
      <c r="D17" s="59">
        <v>2019</v>
      </c>
      <c r="E17" s="35" t="s">
        <v>78</v>
      </c>
      <c r="F17" s="35" t="s">
        <v>79</v>
      </c>
      <c r="G17" s="68" t="s">
        <v>318</v>
      </c>
      <c r="H17" s="60">
        <f t="shared" si="2"/>
        <v>130.5267411900108</v>
      </c>
      <c r="I17" s="60">
        <f t="shared" si="3"/>
        <v>130.5267411900108</v>
      </c>
      <c r="J17" s="60"/>
      <c r="K17" s="60"/>
      <c r="Q17" t="s">
        <v>14</v>
      </c>
      <c r="R17" s="9">
        <v>2019</v>
      </c>
      <c r="S17" t="s">
        <v>58</v>
      </c>
      <c r="T17" s="11" t="s">
        <v>42</v>
      </c>
      <c r="U17" s="68" t="s">
        <v>318</v>
      </c>
      <c r="V17" s="13" t="e">
        <f t="shared" si="0"/>
        <v>#N/A</v>
      </c>
      <c r="AB17" t="s">
        <v>14</v>
      </c>
      <c r="AC17" s="9">
        <v>2019</v>
      </c>
      <c r="AD17" t="s">
        <v>63</v>
      </c>
      <c r="AE17" s="11" t="s">
        <v>42</v>
      </c>
      <c r="AF17" s="14" t="s">
        <v>15</v>
      </c>
      <c r="AG17" s="13" t="e">
        <f t="shared" si="1"/>
        <v>#N/A</v>
      </c>
      <c r="AJ17" s="11"/>
    </row>
    <row r="18" spans="2:36">
      <c r="B18" s="11"/>
      <c r="C18" s="11" t="s">
        <v>14</v>
      </c>
      <c r="D18" s="59">
        <v>2020</v>
      </c>
      <c r="E18" s="35" t="s">
        <v>78</v>
      </c>
      <c r="F18" s="35" t="s">
        <v>79</v>
      </c>
      <c r="G18" s="68" t="s">
        <v>318</v>
      </c>
      <c r="H18" s="60">
        <f t="shared" si="2"/>
        <v>130.5267411900108</v>
      </c>
      <c r="I18" s="60">
        <f t="shared" si="3"/>
        <v>130.5267411900108</v>
      </c>
      <c r="J18" s="60"/>
      <c r="K18" s="60"/>
      <c r="Q18" t="s">
        <v>14</v>
      </c>
      <c r="R18" s="9">
        <v>2020</v>
      </c>
      <c r="S18" t="s">
        <v>58</v>
      </c>
      <c r="T18" s="11" t="s">
        <v>42</v>
      </c>
      <c r="U18" s="68" t="s">
        <v>318</v>
      </c>
      <c r="V18" s="13" t="e">
        <f t="shared" si="0"/>
        <v>#N/A</v>
      </c>
      <c r="AB18" t="s">
        <v>14</v>
      </c>
      <c r="AC18" s="9">
        <v>2020</v>
      </c>
      <c r="AD18" t="s">
        <v>63</v>
      </c>
      <c r="AE18" s="11" t="s">
        <v>42</v>
      </c>
      <c r="AF18" s="14" t="s">
        <v>15</v>
      </c>
      <c r="AG18" s="13" t="e">
        <f t="shared" si="1"/>
        <v>#N/A</v>
      </c>
      <c r="AJ18" s="11"/>
    </row>
    <row r="19" spans="2:36">
      <c r="B19" s="11"/>
      <c r="C19" s="11" t="s">
        <v>14</v>
      </c>
      <c r="D19" s="59">
        <v>2021</v>
      </c>
      <c r="E19" s="35" t="s">
        <v>78</v>
      </c>
      <c r="F19" s="35" t="s">
        <v>79</v>
      </c>
      <c r="G19" s="68" t="s">
        <v>318</v>
      </c>
      <c r="H19" s="60">
        <f t="shared" si="2"/>
        <v>130.5267411900108</v>
      </c>
      <c r="I19" s="60">
        <f t="shared" si="3"/>
        <v>130.5267411900108</v>
      </c>
      <c r="J19" s="60"/>
      <c r="K19" s="60"/>
      <c r="M19" s="35"/>
      <c r="N19" s="35"/>
      <c r="O19" s="57"/>
      <c r="Q19" t="s">
        <v>14</v>
      </c>
      <c r="R19" s="9">
        <v>2021</v>
      </c>
      <c r="S19" t="s">
        <v>58</v>
      </c>
      <c r="T19" s="11" t="s">
        <v>42</v>
      </c>
      <c r="U19" s="68" t="s">
        <v>318</v>
      </c>
      <c r="V19" s="13" t="e">
        <f t="shared" si="0"/>
        <v>#N/A</v>
      </c>
      <c r="AB19" t="s">
        <v>14</v>
      </c>
      <c r="AC19" s="9">
        <v>2021</v>
      </c>
      <c r="AD19" t="s">
        <v>63</v>
      </c>
      <c r="AE19" s="11" t="s">
        <v>42</v>
      </c>
      <c r="AF19" s="14" t="s">
        <v>15</v>
      </c>
      <c r="AG19" s="13" t="e">
        <f t="shared" si="1"/>
        <v>#N/A</v>
      </c>
      <c r="AJ19" s="11"/>
    </row>
    <row r="20" spans="2:36">
      <c r="B20" s="11"/>
      <c r="C20" s="11" t="s">
        <v>14</v>
      </c>
      <c r="D20" s="59">
        <v>2022</v>
      </c>
      <c r="E20" s="35" t="s">
        <v>78</v>
      </c>
      <c r="F20" s="35" t="s">
        <v>79</v>
      </c>
      <c r="G20" s="68" t="s">
        <v>318</v>
      </c>
      <c r="H20" s="60">
        <f t="shared" si="2"/>
        <v>130.5267411900108</v>
      </c>
      <c r="I20" s="60">
        <f t="shared" si="3"/>
        <v>130.5267411900108</v>
      </c>
      <c r="J20" s="60"/>
      <c r="K20" s="60"/>
      <c r="M20" s="35"/>
      <c r="N20" s="35"/>
      <c r="O20" s="57"/>
      <c r="Q20" t="s">
        <v>14</v>
      </c>
      <c r="R20" s="9">
        <v>2022</v>
      </c>
      <c r="S20" t="s">
        <v>58</v>
      </c>
      <c r="T20" s="11" t="s">
        <v>42</v>
      </c>
      <c r="U20" s="68" t="s">
        <v>318</v>
      </c>
      <c r="V20" s="13" t="e">
        <f t="shared" si="0"/>
        <v>#N/A</v>
      </c>
      <c r="AB20" t="s">
        <v>14</v>
      </c>
      <c r="AC20" s="9">
        <v>2022</v>
      </c>
      <c r="AD20" t="s">
        <v>63</v>
      </c>
      <c r="AE20" s="11" t="s">
        <v>42</v>
      </c>
      <c r="AF20" s="14" t="s">
        <v>15</v>
      </c>
      <c r="AG20" s="13" t="e">
        <f t="shared" si="1"/>
        <v>#N/A</v>
      </c>
      <c r="AJ20" s="11"/>
    </row>
    <row r="21" spans="2:36">
      <c r="B21" s="11"/>
      <c r="C21" s="11" t="s">
        <v>14</v>
      </c>
      <c r="D21" s="59">
        <v>2023</v>
      </c>
      <c r="E21" s="35" t="s">
        <v>78</v>
      </c>
      <c r="F21" s="35" t="s">
        <v>79</v>
      </c>
      <c r="G21" s="68" t="s">
        <v>318</v>
      </c>
      <c r="H21" s="60">
        <f t="shared" si="2"/>
        <v>130.5267411900108</v>
      </c>
      <c r="I21" s="60">
        <f t="shared" si="3"/>
        <v>130.5267411900108</v>
      </c>
      <c r="J21" s="60"/>
      <c r="K21" s="60"/>
      <c r="M21" s="35"/>
      <c r="N21" s="35"/>
      <c r="O21" s="35"/>
      <c r="Q21" t="s">
        <v>14</v>
      </c>
      <c r="R21" s="9">
        <v>2023</v>
      </c>
      <c r="S21" t="s">
        <v>58</v>
      </c>
      <c r="T21" s="11" t="s">
        <v>42</v>
      </c>
      <c r="U21" s="68" t="s">
        <v>318</v>
      </c>
      <c r="V21" s="13" t="e">
        <f t="shared" si="0"/>
        <v>#N/A</v>
      </c>
      <c r="Y21" s="28"/>
      <c r="AB21" t="s">
        <v>14</v>
      </c>
      <c r="AC21" s="9">
        <v>2023</v>
      </c>
      <c r="AD21" t="s">
        <v>63</v>
      </c>
      <c r="AE21" s="11" t="s">
        <v>42</v>
      </c>
      <c r="AF21" s="14" t="s">
        <v>15</v>
      </c>
      <c r="AG21" s="13" t="e">
        <f t="shared" si="1"/>
        <v>#N/A</v>
      </c>
      <c r="AJ21" s="11"/>
    </row>
    <row r="22" spans="2:36">
      <c r="B22" s="11"/>
      <c r="C22" s="11" t="s">
        <v>14</v>
      </c>
      <c r="D22" s="59">
        <v>2024</v>
      </c>
      <c r="E22" s="35" t="s">
        <v>78</v>
      </c>
      <c r="F22" s="35" t="s">
        <v>79</v>
      </c>
      <c r="G22" s="68" t="s">
        <v>318</v>
      </c>
      <c r="H22" s="60">
        <f t="shared" si="2"/>
        <v>130.5267411900108</v>
      </c>
      <c r="I22" s="60">
        <f t="shared" si="3"/>
        <v>130.5267411900108</v>
      </c>
      <c r="J22" s="60"/>
      <c r="K22" s="60"/>
      <c r="M22" s="35"/>
      <c r="N22" s="35"/>
      <c r="O22" s="57"/>
      <c r="Q22" t="s">
        <v>14</v>
      </c>
      <c r="R22" s="9">
        <v>2024</v>
      </c>
      <c r="S22" t="s">
        <v>58</v>
      </c>
      <c r="T22" s="11" t="s">
        <v>42</v>
      </c>
      <c r="U22" s="68" t="s">
        <v>318</v>
      </c>
      <c r="V22" s="13" t="e">
        <f t="shared" si="0"/>
        <v>#N/A</v>
      </c>
      <c r="Y22" s="28"/>
      <c r="AB22" t="s">
        <v>14</v>
      </c>
      <c r="AC22" s="9">
        <v>2024</v>
      </c>
      <c r="AD22" t="s">
        <v>63</v>
      </c>
      <c r="AE22" s="11" t="s">
        <v>42</v>
      </c>
      <c r="AF22" s="14" t="s">
        <v>15</v>
      </c>
      <c r="AG22" s="13" t="e">
        <f t="shared" si="1"/>
        <v>#N/A</v>
      </c>
      <c r="AJ22" s="11"/>
    </row>
    <row r="23" spans="2:36">
      <c r="B23" s="11"/>
      <c r="C23" s="11" t="s">
        <v>14</v>
      </c>
      <c r="D23" s="59">
        <v>2025</v>
      </c>
      <c r="E23" s="35" t="s">
        <v>78</v>
      </c>
      <c r="F23" s="35" t="s">
        <v>79</v>
      </c>
      <c r="G23" s="68" t="s">
        <v>318</v>
      </c>
      <c r="H23" s="60">
        <f t="shared" si="2"/>
        <v>130.5267411900108</v>
      </c>
      <c r="I23" s="60">
        <f t="shared" si="3"/>
        <v>130.5267411900108</v>
      </c>
      <c r="J23" s="60"/>
      <c r="K23" s="60"/>
      <c r="M23" s="35"/>
      <c r="N23" s="35"/>
      <c r="O23" s="57"/>
      <c r="Q23" t="s">
        <v>14</v>
      </c>
      <c r="R23" s="9">
        <v>2025</v>
      </c>
      <c r="S23" t="s">
        <v>58</v>
      </c>
      <c r="T23" s="11" t="s">
        <v>42</v>
      </c>
      <c r="U23" s="68" t="s">
        <v>318</v>
      </c>
      <c r="V23" s="13" t="e">
        <f t="shared" si="0"/>
        <v>#N/A</v>
      </c>
      <c r="AB23" t="s">
        <v>14</v>
      </c>
      <c r="AC23" s="9">
        <v>2025</v>
      </c>
      <c r="AD23" t="s">
        <v>63</v>
      </c>
      <c r="AE23" s="11" t="s">
        <v>42</v>
      </c>
      <c r="AF23" s="14" t="s">
        <v>15</v>
      </c>
      <c r="AG23" s="13" t="e">
        <f t="shared" si="1"/>
        <v>#N/A</v>
      </c>
      <c r="AJ23" s="11"/>
    </row>
    <row r="24" spans="2:36">
      <c r="B24" s="11"/>
      <c r="C24" s="11" t="s">
        <v>14</v>
      </c>
      <c r="D24" s="59">
        <v>2026</v>
      </c>
      <c r="E24" s="35" t="s">
        <v>78</v>
      </c>
      <c r="F24" s="35" t="s">
        <v>79</v>
      </c>
      <c r="G24" s="68" t="s">
        <v>318</v>
      </c>
      <c r="H24" s="60">
        <f t="shared" si="2"/>
        <v>130.5267411900108</v>
      </c>
      <c r="I24" s="60">
        <f t="shared" si="3"/>
        <v>130.5267411900108</v>
      </c>
      <c r="J24" s="60"/>
      <c r="K24" s="60"/>
      <c r="M24" s="35"/>
      <c r="N24" s="35"/>
      <c r="O24" s="35"/>
      <c r="Q24" t="s">
        <v>14</v>
      </c>
      <c r="R24" s="9">
        <v>2026</v>
      </c>
      <c r="S24" t="s">
        <v>58</v>
      </c>
      <c r="T24" s="11" t="s">
        <v>42</v>
      </c>
      <c r="U24" s="68" t="s">
        <v>318</v>
      </c>
      <c r="V24" s="13" t="e">
        <f t="shared" si="0"/>
        <v>#N/A</v>
      </c>
      <c r="AB24" t="s">
        <v>14</v>
      </c>
      <c r="AC24" s="9">
        <v>2026</v>
      </c>
      <c r="AD24" t="s">
        <v>63</v>
      </c>
      <c r="AE24" s="11" t="s">
        <v>42</v>
      </c>
      <c r="AF24" s="14" t="s">
        <v>15</v>
      </c>
      <c r="AG24" s="13" t="e">
        <f t="shared" si="1"/>
        <v>#N/A</v>
      </c>
      <c r="AJ24" s="11"/>
    </row>
    <row r="25" spans="2:36">
      <c r="B25" s="11"/>
      <c r="C25" s="11" t="s">
        <v>14</v>
      </c>
      <c r="D25" s="59">
        <v>2027</v>
      </c>
      <c r="E25" s="35" t="s">
        <v>78</v>
      </c>
      <c r="F25" s="35" t="s">
        <v>79</v>
      </c>
      <c r="G25" s="68" t="s">
        <v>318</v>
      </c>
      <c r="H25" s="60">
        <f t="shared" si="2"/>
        <v>130.5267411900108</v>
      </c>
      <c r="I25" s="60">
        <f t="shared" si="3"/>
        <v>130.5267411900108</v>
      </c>
      <c r="J25" s="60"/>
      <c r="K25" s="60"/>
      <c r="M25" s="58"/>
      <c r="N25" s="35"/>
      <c r="O25" s="58"/>
      <c r="Q25" t="s">
        <v>14</v>
      </c>
      <c r="R25" s="9">
        <v>2027</v>
      </c>
      <c r="S25" t="s">
        <v>58</v>
      </c>
      <c r="T25" s="11" t="s">
        <v>42</v>
      </c>
      <c r="U25" s="68" t="s">
        <v>318</v>
      </c>
      <c r="V25" s="13" t="e">
        <f t="shared" si="0"/>
        <v>#N/A</v>
      </c>
      <c r="AB25" t="s">
        <v>14</v>
      </c>
      <c r="AC25" s="9">
        <v>2027</v>
      </c>
      <c r="AD25" t="s">
        <v>63</v>
      </c>
      <c r="AE25" s="11" t="s">
        <v>42</v>
      </c>
      <c r="AF25" s="14" t="s">
        <v>15</v>
      </c>
      <c r="AG25" s="13" t="e">
        <f t="shared" si="1"/>
        <v>#N/A</v>
      </c>
      <c r="AJ25" s="11"/>
    </row>
    <row r="26" spans="2:36">
      <c r="B26" s="11"/>
      <c r="C26" s="11" t="s">
        <v>14</v>
      </c>
      <c r="D26" s="59">
        <v>2028</v>
      </c>
      <c r="E26" s="35" t="s">
        <v>78</v>
      </c>
      <c r="F26" s="35" t="s">
        <v>79</v>
      </c>
      <c r="G26" s="68" t="s">
        <v>318</v>
      </c>
      <c r="H26" s="60">
        <f t="shared" si="2"/>
        <v>130.5267411900108</v>
      </c>
      <c r="I26" s="60">
        <f t="shared" si="3"/>
        <v>130.5267411900108</v>
      </c>
      <c r="J26" s="60"/>
      <c r="K26" s="60"/>
      <c r="M26" s="35"/>
      <c r="N26" s="35"/>
      <c r="O26" s="58"/>
      <c r="Q26" t="s">
        <v>14</v>
      </c>
      <c r="R26" s="9">
        <v>2028</v>
      </c>
      <c r="S26" t="s">
        <v>58</v>
      </c>
      <c r="T26" s="11" t="s">
        <v>42</v>
      </c>
      <c r="U26" s="68" t="s">
        <v>318</v>
      </c>
      <c r="V26" s="13" t="e">
        <f t="shared" si="0"/>
        <v>#N/A</v>
      </c>
      <c r="AB26" t="s">
        <v>14</v>
      </c>
      <c r="AC26" s="9">
        <v>2028</v>
      </c>
      <c r="AD26" t="s">
        <v>63</v>
      </c>
      <c r="AE26" s="11" t="s">
        <v>42</v>
      </c>
      <c r="AF26" s="14" t="s">
        <v>15</v>
      </c>
      <c r="AG26" s="13" t="e">
        <f t="shared" si="1"/>
        <v>#N/A</v>
      </c>
      <c r="AJ26" s="11"/>
    </row>
    <row r="27" spans="2:36">
      <c r="B27" s="11"/>
      <c r="C27" s="11" t="s">
        <v>14</v>
      </c>
      <c r="D27" s="59">
        <v>2029</v>
      </c>
      <c r="E27" s="35" t="s">
        <v>78</v>
      </c>
      <c r="F27" s="35" t="s">
        <v>79</v>
      </c>
      <c r="G27" s="68" t="s">
        <v>318</v>
      </c>
      <c r="H27" s="60">
        <f t="shared" si="2"/>
        <v>130.5267411900108</v>
      </c>
      <c r="I27" s="60">
        <f t="shared" si="3"/>
        <v>130.5267411900108</v>
      </c>
      <c r="J27" s="60"/>
      <c r="K27" s="60"/>
      <c r="Q27" t="s">
        <v>14</v>
      </c>
      <c r="R27" s="9">
        <v>2029</v>
      </c>
      <c r="S27" t="s">
        <v>58</v>
      </c>
      <c r="T27" s="11" t="s">
        <v>42</v>
      </c>
      <c r="U27" s="68" t="s">
        <v>318</v>
      </c>
      <c r="V27" s="13" t="e">
        <f t="shared" si="0"/>
        <v>#N/A</v>
      </c>
      <c r="AB27" t="s">
        <v>14</v>
      </c>
      <c r="AC27" s="9">
        <v>2029</v>
      </c>
      <c r="AD27" t="s">
        <v>63</v>
      </c>
      <c r="AE27" s="11" t="s">
        <v>42</v>
      </c>
      <c r="AF27" s="14" t="s">
        <v>15</v>
      </c>
      <c r="AG27" s="13" t="e">
        <f t="shared" si="1"/>
        <v>#N/A</v>
      </c>
      <c r="AJ27" s="11"/>
    </row>
    <row r="28" spans="2:36">
      <c r="B28" s="11"/>
      <c r="C28" s="11" t="s">
        <v>14</v>
      </c>
      <c r="D28" s="59">
        <v>2030</v>
      </c>
      <c r="E28" s="35" t="s">
        <v>78</v>
      </c>
      <c r="F28" s="35" t="s">
        <v>79</v>
      </c>
      <c r="G28" s="68" t="s">
        <v>318</v>
      </c>
      <c r="H28" s="60">
        <f t="shared" si="2"/>
        <v>130.5267411900108</v>
      </c>
      <c r="I28" s="60">
        <f t="shared" si="3"/>
        <v>130.5267411900108</v>
      </c>
      <c r="J28" s="60"/>
      <c r="K28" s="60"/>
      <c r="Q28" t="s">
        <v>14</v>
      </c>
      <c r="R28" s="9">
        <v>2030</v>
      </c>
      <c r="S28" t="s">
        <v>58</v>
      </c>
      <c r="T28" s="11" t="s">
        <v>42</v>
      </c>
      <c r="U28" s="68" t="s">
        <v>318</v>
      </c>
      <c r="V28" s="13" t="e">
        <f t="shared" si="0"/>
        <v>#N/A</v>
      </c>
      <c r="AB28" t="s">
        <v>14</v>
      </c>
      <c r="AC28" s="9">
        <v>2030</v>
      </c>
      <c r="AD28" t="s">
        <v>63</v>
      </c>
      <c r="AE28" s="11" t="s">
        <v>42</v>
      </c>
      <c r="AF28" s="14" t="s">
        <v>15</v>
      </c>
      <c r="AG28" s="13" t="e">
        <f t="shared" si="1"/>
        <v>#N/A</v>
      </c>
      <c r="AJ28" s="11"/>
    </row>
    <row r="29" spans="2:36">
      <c r="B29" s="11"/>
      <c r="C29" s="11" t="s">
        <v>14</v>
      </c>
      <c r="D29" s="59">
        <v>2031</v>
      </c>
      <c r="E29" s="35" t="s">
        <v>78</v>
      </c>
      <c r="F29" s="35" t="s">
        <v>79</v>
      </c>
      <c r="G29" s="68" t="s">
        <v>318</v>
      </c>
      <c r="H29" s="60">
        <f t="shared" si="2"/>
        <v>130.5267411900108</v>
      </c>
      <c r="I29" s="60">
        <f t="shared" si="3"/>
        <v>130.5267411900108</v>
      </c>
      <c r="J29" s="60"/>
      <c r="K29" s="60"/>
      <c r="Q29" t="s">
        <v>14</v>
      </c>
      <c r="R29" s="9">
        <v>2031</v>
      </c>
      <c r="S29" t="s">
        <v>58</v>
      </c>
      <c r="T29" s="11" t="s">
        <v>42</v>
      </c>
      <c r="U29" s="68" t="s">
        <v>318</v>
      </c>
      <c r="V29" s="13" t="e">
        <f t="shared" si="0"/>
        <v>#N/A</v>
      </c>
      <c r="AB29" t="s">
        <v>14</v>
      </c>
      <c r="AC29" s="9">
        <v>2031</v>
      </c>
      <c r="AD29" t="s">
        <v>63</v>
      </c>
      <c r="AE29" s="11" t="s">
        <v>42</v>
      </c>
      <c r="AF29" s="14" t="s">
        <v>15</v>
      </c>
      <c r="AG29" s="13" t="e">
        <f t="shared" si="1"/>
        <v>#N/A</v>
      </c>
      <c r="AJ29" s="11"/>
    </row>
    <row r="30" spans="2:36">
      <c r="B30" s="11"/>
      <c r="C30" s="11" t="s">
        <v>14</v>
      </c>
      <c r="D30" s="59">
        <v>2032</v>
      </c>
      <c r="E30" s="35" t="s">
        <v>78</v>
      </c>
      <c r="F30" s="35" t="s">
        <v>79</v>
      </c>
      <c r="G30" s="68" t="s">
        <v>318</v>
      </c>
      <c r="H30" s="60">
        <f t="shared" si="2"/>
        <v>130.5267411900108</v>
      </c>
      <c r="I30" s="60">
        <f t="shared" si="3"/>
        <v>130.5267411900108</v>
      </c>
      <c r="J30" s="60"/>
      <c r="K30" s="60"/>
      <c r="Q30" t="s">
        <v>14</v>
      </c>
      <c r="R30" s="9">
        <v>2032</v>
      </c>
      <c r="S30" t="s">
        <v>58</v>
      </c>
      <c r="T30" s="11" t="s">
        <v>42</v>
      </c>
      <c r="U30" s="68" t="s">
        <v>318</v>
      </c>
      <c r="V30" s="13" t="e">
        <f t="shared" si="0"/>
        <v>#N/A</v>
      </c>
      <c r="AB30" t="s">
        <v>14</v>
      </c>
      <c r="AC30" s="9">
        <v>2032</v>
      </c>
      <c r="AD30" t="s">
        <v>63</v>
      </c>
      <c r="AE30" s="11" t="s">
        <v>42</v>
      </c>
      <c r="AF30" s="14" t="s">
        <v>15</v>
      </c>
      <c r="AG30" s="13" t="e">
        <f t="shared" si="1"/>
        <v>#N/A</v>
      </c>
      <c r="AJ30" s="11"/>
    </row>
    <row r="31" spans="2:36">
      <c r="B31" s="11"/>
      <c r="C31" s="11" t="s">
        <v>14</v>
      </c>
      <c r="D31" s="59">
        <v>2033</v>
      </c>
      <c r="E31" s="35" t="s">
        <v>78</v>
      </c>
      <c r="F31" s="35" t="s">
        <v>79</v>
      </c>
      <c r="G31" s="68" t="s">
        <v>318</v>
      </c>
      <c r="H31" s="60">
        <f t="shared" si="2"/>
        <v>130.5267411900108</v>
      </c>
      <c r="I31" s="60">
        <f t="shared" si="3"/>
        <v>130.5267411900108</v>
      </c>
      <c r="J31" s="60"/>
      <c r="K31" s="60"/>
      <c r="Q31" t="s">
        <v>14</v>
      </c>
      <c r="R31" s="9">
        <v>2033</v>
      </c>
      <c r="S31" t="s">
        <v>58</v>
      </c>
      <c r="T31" s="11" t="s">
        <v>42</v>
      </c>
      <c r="U31" s="68" t="s">
        <v>318</v>
      </c>
      <c r="V31" s="13" t="e">
        <f t="shared" si="0"/>
        <v>#N/A</v>
      </c>
      <c r="AB31" t="s">
        <v>14</v>
      </c>
      <c r="AC31" s="9">
        <v>2033</v>
      </c>
      <c r="AD31" t="s">
        <v>63</v>
      </c>
      <c r="AE31" s="11" t="s">
        <v>42</v>
      </c>
      <c r="AF31" s="14" t="s">
        <v>15</v>
      </c>
      <c r="AG31" s="13" t="e">
        <f t="shared" si="1"/>
        <v>#N/A</v>
      </c>
      <c r="AJ31" s="11"/>
    </row>
    <row r="32" spans="2:36">
      <c r="B32" s="11"/>
      <c r="C32" s="11" t="s">
        <v>14</v>
      </c>
      <c r="D32" s="59">
        <v>2034</v>
      </c>
      <c r="E32" s="35" t="s">
        <v>78</v>
      </c>
      <c r="F32" s="35" t="s">
        <v>79</v>
      </c>
      <c r="G32" s="68" t="s">
        <v>318</v>
      </c>
      <c r="H32" s="60">
        <f t="shared" si="2"/>
        <v>130.5267411900108</v>
      </c>
      <c r="I32" s="60">
        <f t="shared" si="3"/>
        <v>130.5267411900108</v>
      </c>
      <c r="J32" s="60"/>
      <c r="K32" s="60"/>
      <c r="Q32" t="s">
        <v>14</v>
      </c>
      <c r="R32" s="9">
        <v>2034</v>
      </c>
      <c r="S32" t="s">
        <v>58</v>
      </c>
      <c r="T32" s="11" t="s">
        <v>42</v>
      </c>
      <c r="U32" s="68" t="s">
        <v>318</v>
      </c>
      <c r="V32" s="13" t="e">
        <f t="shared" si="0"/>
        <v>#N/A</v>
      </c>
      <c r="AB32" t="s">
        <v>14</v>
      </c>
      <c r="AC32" s="9">
        <v>2034</v>
      </c>
      <c r="AD32" t="s">
        <v>63</v>
      </c>
      <c r="AE32" s="11" t="s">
        <v>42</v>
      </c>
      <c r="AF32" s="14" t="s">
        <v>15</v>
      </c>
      <c r="AG32" s="13" t="e">
        <f t="shared" si="1"/>
        <v>#N/A</v>
      </c>
      <c r="AJ32" s="11"/>
    </row>
    <row r="33" spans="2:36">
      <c r="B33" s="11"/>
      <c r="C33" s="11" t="s">
        <v>14</v>
      </c>
      <c r="D33" s="59">
        <v>2035</v>
      </c>
      <c r="E33" s="35" t="s">
        <v>78</v>
      </c>
      <c r="F33" s="35" t="s">
        <v>79</v>
      </c>
      <c r="G33" s="68" t="s">
        <v>318</v>
      </c>
      <c r="H33" s="60">
        <f t="shared" si="2"/>
        <v>130.5267411900108</v>
      </c>
      <c r="I33" s="60">
        <f t="shared" si="3"/>
        <v>130.5267411900108</v>
      </c>
      <c r="J33" s="60"/>
      <c r="K33" s="60"/>
      <c r="Q33" t="s">
        <v>14</v>
      </c>
      <c r="R33" s="9">
        <v>2035</v>
      </c>
      <c r="S33" t="s">
        <v>58</v>
      </c>
      <c r="T33" s="11" t="s">
        <v>42</v>
      </c>
      <c r="U33" s="68" t="s">
        <v>318</v>
      </c>
      <c r="V33" s="13" t="e">
        <f t="shared" si="0"/>
        <v>#N/A</v>
      </c>
      <c r="AB33" t="s">
        <v>14</v>
      </c>
      <c r="AC33" s="9">
        <v>2035</v>
      </c>
      <c r="AD33" t="s">
        <v>63</v>
      </c>
      <c r="AE33" s="11" t="s">
        <v>42</v>
      </c>
      <c r="AF33" s="14" t="s">
        <v>15</v>
      </c>
      <c r="AG33" s="13" t="e">
        <f t="shared" si="1"/>
        <v>#N/A</v>
      </c>
      <c r="AJ33" s="11"/>
    </row>
    <row r="34" spans="2:36">
      <c r="B34" s="11"/>
      <c r="C34" s="11" t="s">
        <v>14</v>
      </c>
      <c r="D34" s="59">
        <v>2036</v>
      </c>
      <c r="E34" s="35" t="s">
        <v>78</v>
      </c>
      <c r="F34" s="35" t="s">
        <v>79</v>
      </c>
      <c r="G34" s="68" t="s">
        <v>318</v>
      </c>
      <c r="H34" s="60">
        <f t="shared" si="2"/>
        <v>130.5267411900108</v>
      </c>
      <c r="I34" s="60">
        <f t="shared" si="3"/>
        <v>130.5267411900108</v>
      </c>
      <c r="J34" s="60"/>
      <c r="K34" s="60"/>
      <c r="Q34" t="s">
        <v>14</v>
      </c>
      <c r="R34" s="9">
        <v>2036</v>
      </c>
      <c r="S34" t="s">
        <v>58</v>
      </c>
      <c r="T34" s="11" t="s">
        <v>42</v>
      </c>
      <c r="U34" s="68" t="s">
        <v>318</v>
      </c>
      <c r="V34" s="13" t="e">
        <f t="shared" si="0"/>
        <v>#N/A</v>
      </c>
      <c r="AB34" t="s">
        <v>14</v>
      </c>
      <c r="AC34" s="9">
        <v>2036</v>
      </c>
      <c r="AD34" t="s">
        <v>63</v>
      </c>
      <c r="AE34" s="11" t="s">
        <v>42</v>
      </c>
      <c r="AF34" s="14" t="s">
        <v>15</v>
      </c>
      <c r="AG34" s="13" t="e">
        <f t="shared" si="1"/>
        <v>#N/A</v>
      </c>
      <c r="AJ34" s="11"/>
    </row>
    <row r="35" spans="2:36">
      <c r="B35" s="11"/>
      <c r="C35" s="11" t="s">
        <v>14</v>
      </c>
      <c r="D35" s="59">
        <v>2037</v>
      </c>
      <c r="E35" s="35" t="s">
        <v>78</v>
      </c>
      <c r="F35" s="35" t="s">
        <v>79</v>
      </c>
      <c r="G35" s="68" t="s">
        <v>318</v>
      </c>
      <c r="H35" s="60">
        <f t="shared" si="2"/>
        <v>130.5267411900108</v>
      </c>
      <c r="I35" s="60">
        <f t="shared" si="3"/>
        <v>130.5267411900108</v>
      </c>
      <c r="J35" s="60"/>
      <c r="K35" s="60"/>
      <c r="Q35" t="s">
        <v>14</v>
      </c>
      <c r="R35" s="9">
        <v>2037</v>
      </c>
      <c r="S35" t="s">
        <v>58</v>
      </c>
      <c r="T35" s="11" t="s">
        <v>42</v>
      </c>
      <c r="U35" s="68" t="s">
        <v>318</v>
      </c>
      <c r="V35" s="13" t="e">
        <f t="shared" si="0"/>
        <v>#N/A</v>
      </c>
      <c r="AB35" t="s">
        <v>14</v>
      </c>
      <c r="AC35" s="9">
        <v>2037</v>
      </c>
      <c r="AD35" t="s">
        <v>63</v>
      </c>
      <c r="AE35" s="11" t="s">
        <v>42</v>
      </c>
      <c r="AF35" s="14" t="s">
        <v>15</v>
      </c>
      <c r="AG35" s="13" t="e">
        <f t="shared" si="1"/>
        <v>#N/A</v>
      </c>
      <c r="AJ35" s="11"/>
    </row>
    <row r="36" spans="2:36">
      <c r="B36" s="11"/>
      <c r="C36" s="11" t="s">
        <v>14</v>
      </c>
      <c r="D36" s="59">
        <v>2038</v>
      </c>
      <c r="E36" s="35" t="s">
        <v>78</v>
      </c>
      <c r="F36" s="35" t="s">
        <v>79</v>
      </c>
      <c r="G36" s="68" t="s">
        <v>318</v>
      </c>
      <c r="H36" s="60">
        <f t="shared" si="2"/>
        <v>130.5267411900108</v>
      </c>
      <c r="I36" s="60">
        <f t="shared" si="3"/>
        <v>130.5267411900108</v>
      </c>
      <c r="J36" s="60"/>
      <c r="K36" s="60"/>
      <c r="Q36" t="s">
        <v>14</v>
      </c>
      <c r="R36" s="9">
        <v>2038</v>
      </c>
      <c r="S36" t="s">
        <v>58</v>
      </c>
      <c r="T36" s="11" t="s">
        <v>42</v>
      </c>
      <c r="U36" s="68" t="s">
        <v>318</v>
      </c>
      <c r="V36" s="13" t="e">
        <f t="shared" si="0"/>
        <v>#N/A</v>
      </c>
      <c r="AB36" t="s">
        <v>14</v>
      </c>
      <c r="AC36" s="9">
        <v>2038</v>
      </c>
      <c r="AD36" t="s">
        <v>63</v>
      </c>
      <c r="AE36" s="11" t="s">
        <v>42</v>
      </c>
      <c r="AF36" s="14" t="s">
        <v>15</v>
      </c>
      <c r="AG36" s="13" t="e">
        <f t="shared" si="1"/>
        <v>#N/A</v>
      </c>
      <c r="AJ36" s="11"/>
    </row>
    <row r="37" spans="2:36">
      <c r="B37" s="11"/>
      <c r="C37" s="11" t="s">
        <v>14</v>
      </c>
      <c r="D37" s="59">
        <v>2039</v>
      </c>
      <c r="E37" s="35" t="s">
        <v>78</v>
      </c>
      <c r="F37" s="35" t="s">
        <v>79</v>
      </c>
      <c r="G37" s="68" t="s">
        <v>318</v>
      </c>
      <c r="H37" s="60">
        <f t="shared" si="2"/>
        <v>130.5267411900108</v>
      </c>
      <c r="I37" s="60">
        <f t="shared" si="3"/>
        <v>130.5267411900108</v>
      </c>
      <c r="J37" s="60"/>
      <c r="K37" s="60"/>
      <c r="Q37" t="s">
        <v>14</v>
      </c>
      <c r="R37" s="9">
        <v>2039</v>
      </c>
      <c r="S37" t="s">
        <v>58</v>
      </c>
      <c r="T37" s="11" t="s">
        <v>42</v>
      </c>
      <c r="U37" s="68" t="s">
        <v>318</v>
      </c>
      <c r="V37" s="13" t="e">
        <f t="shared" si="0"/>
        <v>#N/A</v>
      </c>
      <c r="AB37" t="s">
        <v>14</v>
      </c>
      <c r="AC37" s="9">
        <v>2039</v>
      </c>
      <c r="AD37" t="s">
        <v>63</v>
      </c>
      <c r="AE37" s="11" t="s">
        <v>42</v>
      </c>
      <c r="AF37" s="14" t="s">
        <v>15</v>
      </c>
      <c r="AG37" s="13" t="e">
        <f t="shared" si="1"/>
        <v>#N/A</v>
      </c>
      <c r="AJ37" s="11"/>
    </row>
    <row r="38" spans="2:36">
      <c r="B38" s="11"/>
      <c r="C38" s="11" t="s">
        <v>14</v>
      </c>
      <c r="D38" s="59">
        <v>2040</v>
      </c>
      <c r="E38" s="35" t="s">
        <v>78</v>
      </c>
      <c r="F38" s="35" t="s">
        <v>79</v>
      </c>
      <c r="G38" s="68" t="s">
        <v>318</v>
      </c>
      <c r="H38" s="60">
        <f t="shared" si="2"/>
        <v>130.5267411900108</v>
      </c>
      <c r="I38" s="60">
        <f t="shared" si="3"/>
        <v>130.5267411900108</v>
      </c>
      <c r="J38" s="60"/>
      <c r="K38" s="60"/>
      <c r="Q38" t="s">
        <v>14</v>
      </c>
      <c r="R38" s="9">
        <v>2040</v>
      </c>
      <c r="S38" t="s">
        <v>58</v>
      </c>
      <c r="T38" s="11" t="s">
        <v>42</v>
      </c>
      <c r="U38" s="68" t="s">
        <v>318</v>
      </c>
      <c r="V38" s="13" t="e">
        <f t="shared" si="0"/>
        <v>#N/A</v>
      </c>
      <c r="AB38" t="s">
        <v>14</v>
      </c>
      <c r="AC38" s="9">
        <v>2040</v>
      </c>
      <c r="AD38" t="s">
        <v>63</v>
      </c>
      <c r="AE38" s="11" t="s">
        <v>42</v>
      </c>
      <c r="AF38" s="14" t="s">
        <v>15</v>
      </c>
      <c r="AG38" s="13" t="e">
        <f t="shared" si="1"/>
        <v>#N/A</v>
      </c>
      <c r="AJ38" s="11"/>
    </row>
    <row r="39" spans="2:36">
      <c r="B39" s="11"/>
      <c r="C39" s="11" t="s">
        <v>14</v>
      </c>
      <c r="D39" s="59">
        <v>2041</v>
      </c>
      <c r="E39" s="35" t="s">
        <v>78</v>
      </c>
      <c r="F39" s="35" t="s">
        <v>79</v>
      </c>
      <c r="G39" s="68" t="s">
        <v>318</v>
      </c>
      <c r="H39" s="60">
        <f t="shared" si="2"/>
        <v>130.5267411900108</v>
      </c>
      <c r="I39" s="60">
        <f t="shared" si="3"/>
        <v>130.5267411900108</v>
      </c>
      <c r="J39" s="60"/>
      <c r="K39" s="60"/>
      <c r="Q39" t="s">
        <v>14</v>
      </c>
      <c r="R39" s="9">
        <v>2041</v>
      </c>
      <c r="S39" t="s">
        <v>58</v>
      </c>
      <c r="T39" s="11" t="s">
        <v>42</v>
      </c>
      <c r="U39" s="68" t="s">
        <v>318</v>
      </c>
      <c r="V39" s="13" t="e">
        <f t="shared" si="0"/>
        <v>#N/A</v>
      </c>
      <c r="AB39" t="s">
        <v>14</v>
      </c>
      <c r="AC39" s="9">
        <v>2041</v>
      </c>
      <c r="AD39" t="s">
        <v>63</v>
      </c>
      <c r="AE39" s="11" t="s">
        <v>42</v>
      </c>
      <c r="AF39" s="14" t="s">
        <v>15</v>
      </c>
      <c r="AG39" s="13" t="e">
        <f t="shared" si="1"/>
        <v>#N/A</v>
      </c>
      <c r="AJ39" s="11"/>
    </row>
    <row r="40" spans="2:36">
      <c r="B40" s="11"/>
      <c r="C40" s="11" t="s">
        <v>14</v>
      </c>
      <c r="D40" s="59">
        <v>2042</v>
      </c>
      <c r="E40" s="35" t="s">
        <v>78</v>
      </c>
      <c r="F40" s="35" t="s">
        <v>79</v>
      </c>
      <c r="G40" s="68" t="s">
        <v>318</v>
      </c>
      <c r="H40" s="60">
        <f t="shared" si="2"/>
        <v>130.5267411900108</v>
      </c>
      <c r="I40" s="60">
        <f t="shared" si="3"/>
        <v>130.5267411900108</v>
      </c>
      <c r="J40" s="60"/>
      <c r="K40" s="60"/>
      <c r="Q40" t="s">
        <v>14</v>
      </c>
      <c r="R40" s="9">
        <v>2042</v>
      </c>
      <c r="S40" t="s">
        <v>58</v>
      </c>
      <c r="T40" s="11" t="s">
        <v>42</v>
      </c>
      <c r="U40" s="68" t="s">
        <v>318</v>
      </c>
      <c r="V40" s="13" t="e">
        <f t="shared" si="0"/>
        <v>#N/A</v>
      </c>
      <c r="AB40" t="s">
        <v>14</v>
      </c>
      <c r="AC40" s="9">
        <v>2042</v>
      </c>
      <c r="AD40" t="s">
        <v>63</v>
      </c>
      <c r="AE40" s="11" t="s">
        <v>42</v>
      </c>
      <c r="AF40" s="14" t="s">
        <v>15</v>
      </c>
      <c r="AG40" s="13" t="e">
        <f t="shared" si="1"/>
        <v>#N/A</v>
      </c>
      <c r="AJ40" s="11"/>
    </row>
    <row r="41" spans="2:36">
      <c r="B41" s="11"/>
      <c r="C41" s="11" t="s">
        <v>14</v>
      </c>
      <c r="D41" s="59">
        <v>2043</v>
      </c>
      <c r="E41" s="35" t="s">
        <v>78</v>
      </c>
      <c r="F41" s="35" t="s">
        <v>79</v>
      </c>
      <c r="G41" s="68" t="s">
        <v>318</v>
      </c>
      <c r="H41" s="60">
        <f t="shared" si="2"/>
        <v>130.5267411900108</v>
      </c>
      <c r="I41" s="60">
        <f t="shared" si="3"/>
        <v>130.5267411900108</v>
      </c>
      <c r="J41" s="60"/>
      <c r="K41" s="60"/>
      <c r="Q41" t="s">
        <v>14</v>
      </c>
      <c r="R41" s="9">
        <v>2043</v>
      </c>
      <c r="S41" t="s">
        <v>58</v>
      </c>
      <c r="T41" s="11" t="s">
        <v>42</v>
      </c>
      <c r="U41" s="68" t="s">
        <v>318</v>
      </c>
      <c r="V41" s="13" t="e">
        <f t="shared" si="0"/>
        <v>#N/A</v>
      </c>
      <c r="AB41" t="s">
        <v>14</v>
      </c>
      <c r="AC41" s="9">
        <v>2043</v>
      </c>
      <c r="AD41" t="s">
        <v>63</v>
      </c>
      <c r="AE41" s="11" t="s">
        <v>42</v>
      </c>
      <c r="AF41" s="14" t="s">
        <v>15</v>
      </c>
      <c r="AG41" s="13" t="e">
        <f t="shared" si="1"/>
        <v>#N/A</v>
      </c>
      <c r="AJ41" s="11"/>
    </row>
    <row r="42" spans="2:36">
      <c r="B42" s="11"/>
      <c r="C42" s="11" t="s">
        <v>14</v>
      </c>
      <c r="D42" s="59">
        <v>2044</v>
      </c>
      <c r="E42" s="35" t="s">
        <v>78</v>
      </c>
      <c r="F42" s="35" t="s">
        <v>79</v>
      </c>
      <c r="G42" s="68" t="s">
        <v>318</v>
      </c>
      <c r="H42" s="60">
        <f t="shared" si="2"/>
        <v>130.5267411900108</v>
      </c>
      <c r="I42" s="60">
        <f t="shared" si="3"/>
        <v>130.5267411900108</v>
      </c>
      <c r="J42" s="60"/>
      <c r="K42" s="60"/>
      <c r="Q42" t="s">
        <v>14</v>
      </c>
      <c r="R42" s="9">
        <v>2044</v>
      </c>
      <c r="S42" t="s">
        <v>58</v>
      </c>
      <c r="T42" s="11" t="s">
        <v>42</v>
      </c>
      <c r="U42" s="68" t="s">
        <v>318</v>
      </c>
      <c r="V42" s="13" t="e">
        <f t="shared" si="0"/>
        <v>#N/A</v>
      </c>
      <c r="AB42" t="s">
        <v>14</v>
      </c>
      <c r="AC42" s="9">
        <v>2044</v>
      </c>
      <c r="AD42" t="s">
        <v>63</v>
      </c>
      <c r="AE42" s="11" t="s">
        <v>42</v>
      </c>
      <c r="AF42" s="14" t="s">
        <v>15</v>
      </c>
      <c r="AG42" s="13" t="e">
        <f t="shared" si="1"/>
        <v>#N/A</v>
      </c>
      <c r="AJ42" s="11"/>
    </row>
    <row r="43" spans="2:36">
      <c r="B43" s="11"/>
      <c r="C43" s="11" t="s">
        <v>14</v>
      </c>
      <c r="D43" s="59">
        <v>2045</v>
      </c>
      <c r="E43" s="35" t="s">
        <v>78</v>
      </c>
      <c r="F43" s="35" t="s">
        <v>79</v>
      </c>
      <c r="G43" s="68" t="s">
        <v>318</v>
      </c>
      <c r="H43" s="60">
        <f t="shared" si="2"/>
        <v>130.5267411900108</v>
      </c>
      <c r="I43" s="60">
        <f t="shared" si="3"/>
        <v>130.5267411900108</v>
      </c>
      <c r="J43" s="60"/>
      <c r="K43" s="60"/>
      <c r="Q43" t="s">
        <v>14</v>
      </c>
      <c r="R43" s="9">
        <v>2045</v>
      </c>
      <c r="S43" t="s">
        <v>58</v>
      </c>
      <c r="T43" s="11" t="s">
        <v>42</v>
      </c>
      <c r="U43" s="68" t="s">
        <v>318</v>
      </c>
      <c r="V43" s="13" t="e">
        <f t="shared" si="0"/>
        <v>#N/A</v>
      </c>
      <c r="AB43" t="s">
        <v>14</v>
      </c>
      <c r="AC43" s="9">
        <v>2045</v>
      </c>
      <c r="AD43" t="s">
        <v>63</v>
      </c>
      <c r="AE43" s="11" t="s">
        <v>42</v>
      </c>
      <c r="AF43" s="14" t="s">
        <v>15</v>
      </c>
      <c r="AG43" s="13" t="e">
        <f t="shared" si="1"/>
        <v>#N/A</v>
      </c>
      <c r="AJ43" s="11"/>
    </row>
    <row r="44" spans="2:36">
      <c r="B44" s="11"/>
      <c r="C44" s="11" t="s">
        <v>14</v>
      </c>
      <c r="D44" s="59">
        <v>2046</v>
      </c>
      <c r="E44" s="35" t="s">
        <v>78</v>
      </c>
      <c r="F44" s="35" t="s">
        <v>79</v>
      </c>
      <c r="G44" s="68" t="s">
        <v>318</v>
      </c>
      <c r="H44" s="60">
        <f t="shared" si="2"/>
        <v>130.5267411900108</v>
      </c>
      <c r="I44" s="60">
        <f t="shared" si="3"/>
        <v>130.5267411900108</v>
      </c>
      <c r="J44" s="60"/>
      <c r="K44" s="60"/>
      <c r="Q44" t="s">
        <v>14</v>
      </c>
      <c r="R44" s="9">
        <v>2046</v>
      </c>
      <c r="S44" t="s">
        <v>58</v>
      </c>
      <c r="T44" s="11" t="s">
        <v>42</v>
      </c>
      <c r="U44" s="68" t="s">
        <v>318</v>
      </c>
      <c r="V44" s="13" t="e">
        <f t="shared" si="0"/>
        <v>#N/A</v>
      </c>
      <c r="AB44" t="s">
        <v>14</v>
      </c>
      <c r="AC44" s="9">
        <v>2046</v>
      </c>
      <c r="AD44" t="s">
        <v>63</v>
      </c>
      <c r="AE44" s="11" t="s">
        <v>42</v>
      </c>
      <c r="AF44" s="14" t="s">
        <v>15</v>
      </c>
      <c r="AG44" s="13" t="e">
        <f t="shared" si="1"/>
        <v>#N/A</v>
      </c>
      <c r="AJ44" s="11"/>
    </row>
    <row r="45" spans="2:36">
      <c r="B45" s="11"/>
      <c r="C45" s="11" t="s">
        <v>14</v>
      </c>
      <c r="D45" s="59">
        <v>2047</v>
      </c>
      <c r="E45" s="35" t="s">
        <v>78</v>
      </c>
      <c r="F45" s="35" t="s">
        <v>79</v>
      </c>
      <c r="G45" s="68" t="s">
        <v>318</v>
      </c>
      <c r="H45" s="60">
        <f t="shared" si="2"/>
        <v>130.5267411900108</v>
      </c>
      <c r="I45" s="60">
        <f t="shared" si="3"/>
        <v>130.5267411900108</v>
      </c>
      <c r="J45" s="60"/>
      <c r="K45" s="60"/>
      <c r="Q45" t="s">
        <v>14</v>
      </c>
      <c r="R45" s="9">
        <v>2047</v>
      </c>
      <c r="S45" t="s">
        <v>58</v>
      </c>
      <c r="T45" s="11" t="s">
        <v>42</v>
      </c>
      <c r="U45" s="68" t="s">
        <v>318</v>
      </c>
      <c r="V45" s="13" t="e">
        <f t="shared" si="0"/>
        <v>#N/A</v>
      </c>
      <c r="AB45" t="s">
        <v>14</v>
      </c>
      <c r="AC45" s="9">
        <v>2047</v>
      </c>
      <c r="AD45" t="s">
        <v>63</v>
      </c>
      <c r="AE45" s="11" t="s">
        <v>42</v>
      </c>
      <c r="AF45" s="14" t="s">
        <v>15</v>
      </c>
      <c r="AG45" s="13" t="e">
        <f t="shared" si="1"/>
        <v>#N/A</v>
      </c>
      <c r="AJ45" s="11"/>
    </row>
    <row r="46" spans="2:36">
      <c r="B46" s="11"/>
      <c r="C46" s="11" t="s">
        <v>14</v>
      </c>
      <c r="D46" s="59">
        <v>2048</v>
      </c>
      <c r="E46" s="35" t="s">
        <v>78</v>
      </c>
      <c r="F46" s="35" t="s">
        <v>79</v>
      </c>
      <c r="G46" s="68" t="s">
        <v>318</v>
      </c>
      <c r="H46" s="60">
        <f t="shared" si="2"/>
        <v>130.5267411900108</v>
      </c>
      <c r="I46" s="60">
        <f t="shared" si="3"/>
        <v>130.5267411900108</v>
      </c>
      <c r="J46" s="60"/>
      <c r="K46" s="60"/>
      <c r="Q46" t="s">
        <v>14</v>
      </c>
      <c r="R46" s="9">
        <v>2048</v>
      </c>
      <c r="S46" t="s">
        <v>58</v>
      </c>
      <c r="T46" s="11" t="s">
        <v>42</v>
      </c>
      <c r="U46" s="68" t="s">
        <v>318</v>
      </c>
      <c r="V46" s="13" t="e">
        <f t="shared" si="0"/>
        <v>#N/A</v>
      </c>
      <c r="AB46" t="s">
        <v>14</v>
      </c>
      <c r="AC46" s="9">
        <v>2048</v>
      </c>
      <c r="AD46" t="s">
        <v>63</v>
      </c>
      <c r="AE46" s="11" t="s">
        <v>42</v>
      </c>
      <c r="AF46" s="14" t="s">
        <v>15</v>
      </c>
      <c r="AG46" s="13" t="e">
        <f t="shared" si="1"/>
        <v>#N/A</v>
      </c>
      <c r="AJ46" s="11"/>
    </row>
    <row r="47" spans="2:36">
      <c r="B47" s="11"/>
      <c r="C47" s="11" t="s">
        <v>14</v>
      </c>
      <c r="D47" s="59">
        <v>2049</v>
      </c>
      <c r="E47" s="35" t="s">
        <v>78</v>
      </c>
      <c r="F47" s="35" t="s">
        <v>79</v>
      </c>
      <c r="G47" s="68" t="s">
        <v>318</v>
      </c>
      <c r="H47" s="60">
        <f t="shared" si="2"/>
        <v>130.5267411900108</v>
      </c>
      <c r="I47" s="60">
        <f t="shared" si="3"/>
        <v>130.5267411900108</v>
      </c>
      <c r="J47" s="60"/>
      <c r="K47" s="60"/>
      <c r="Q47" t="s">
        <v>14</v>
      </c>
      <c r="R47" s="9">
        <v>2049</v>
      </c>
      <c r="S47" t="s">
        <v>58</v>
      </c>
      <c r="T47" s="11" t="s">
        <v>42</v>
      </c>
      <c r="U47" s="68" t="s">
        <v>318</v>
      </c>
      <c r="V47" s="13" t="e">
        <f t="shared" si="0"/>
        <v>#N/A</v>
      </c>
      <c r="AB47" t="s">
        <v>14</v>
      </c>
      <c r="AC47" s="9">
        <v>2049</v>
      </c>
      <c r="AD47" t="s">
        <v>63</v>
      </c>
      <c r="AE47" s="11" t="s">
        <v>42</v>
      </c>
      <c r="AF47" s="14" t="s">
        <v>15</v>
      </c>
      <c r="AG47" s="13" t="e">
        <f t="shared" si="1"/>
        <v>#N/A</v>
      </c>
      <c r="AJ47" s="11"/>
    </row>
    <row r="48" spans="2:36" ht="15" thickBot="1">
      <c r="B48" s="11"/>
      <c r="C48" s="11" t="s">
        <v>14</v>
      </c>
      <c r="D48" s="59">
        <v>2050</v>
      </c>
      <c r="E48" s="35" t="s">
        <v>78</v>
      </c>
      <c r="F48" s="35" t="s">
        <v>79</v>
      </c>
      <c r="G48" s="68" t="s">
        <v>318</v>
      </c>
      <c r="H48" s="60">
        <f t="shared" si="2"/>
        <v>130.5267411900108</v>
      </c>
      <c r="I48" s="60">
        <f t="shared" si="3"/>
        <v>130.5267411900108</v>
      </c>
      <c r="J48" s="60"/>
      <c r="K48" s="60"/>
      <c r="P48" s="12"/>
      <c r="Q48" s="12" t="s">
        <v>14</v>
      </c>
      <c r="R48" s="16">
        <v>2050</v>
      </c>
      <c r="S48" t="s">
        <v>58</v>
      </c>
      <c r="T48" s="12" t="s">
        <v>42</v>
      </c>
      <c r="U48" s="68" t="s">
        <v>318</v>
      </c>
      <c r="V48" s="18" t="e">
        <f t="shared" si="0"/>
        <v>#N/A</v>
      </c>
      <c r="AA48" s="12"/>
      <c r="AB48" s="12" t="s">
        <v>14</v>
      </c>
      <c r="AC48" s="16">
        <v>2050</v>
      </c>
      <c r="AD48" t="s">
        <v>63</v>
      </c>
      <c r="AE48" s="12" t="s">
        <v>42</v>
      </c>
      <c r="AF48" s="17" t="s">
        <v>15</v>
      </c>
      <c r="AG48" s="18" t="e">
        <f t="shared" si="1"/>
        <v>#N/A</v>
      </c>
      <c r="AJ48" s="12"/>
    </row>
    <row r="49" spans="2:36">
      <c r="B49" s="11"/>
      <c r="C49" s="11" t="s">
        <v>14</v>
      </c>
      <c r="D49" s="59">
        <v>2010</v>
      </c>
      <c r="E49" s="35" t="s">
        <v>78</v>
      </c>
      <c r="F49" s="11" t="s">
        <v>80</v>
      </c>
      <c r="G49" s="68" t="s">
        <v>318</v>
      </c>
      <c r="H49" s="60">
        <f t="shared" ref="H49:H89" si="4">HLOOKUP(F49,TraTAX,D49-2007,FALSE)</f>
        <v>164.24594496962311</v>
      </c>
      <c r="I49" s="60">
        <f t="shared" si="3"/>
        <v>164.24594496962311</v>
      </c>
      <c r="J49" s="60"/>
      <c r="K49" s="60"/>
      <c r="Q49" t="s">
        <v>14</v>
      </c>
      <c r="R49" s="9">
        <v>2010</v>
      </c>
      <c r="S49" t="s">
        <v>58</v>
      </c>
      <c r="T49" s="10" t="s">
        <v>48</v>
      </c>
      <c r="U49" s="68" t="s">
        <v>318</v>
      </c>
      <c r="V49" s="13">
        <f t="shared" si="0"/>
        <v>46.788894952398799</v>
      </c>
      <c r="AB49" t="s">
        <v>14</v>
      </c>
      <c r="AC49" s="9">
        <v>2010</v>
      </c>
      <c r="AD49" t="s">
        <v>63</v>
      </c>
      <c r="AE49" s="10" t="s">
        <v>48</v>
      </c>
      <c r="AF49" s="14" t="s">
        <v>15</v>
      </c>
      <c r="AG49" s="13">
        <f t="shared" si="1"/>
        <v>46.788894952398799</v>
      </c>
      <c r="AJ49" s="10"/>
    </row>
    <row r="50" spans="2:36">
      <c r="B50" s="11"/>
      <c r="C50" s="11" t="s">
        <v>14</v>
      </c>
      <c r="D50" s="59">
        <v>2011</v>
      </c>
      <c r="E50" s="35" t="s">
        <v>78</v>
      </c>
      <c r="F50" s="11" t="s">
        <v>80</v>
      </c>
      <c r="G50" s="68" t="s">
        <v>318</v>
      </c>
      <c r="H50" s="60">
        <f t="shared" si="4"/>
        <v>164.24594496962311</v>
      </c>
      <c r="I50" s="60">
        <f t="shared" si="3"/>
        <v>164.24594496962311</v>
      </c>
      <c r="J50" s="60"/>
      <c r="K50" s="60"/>
      <c r="Q50" t="s">
        <v>14</v>
      </c>
      <c r="R50" s="9">
        <v>2011</v>
      </c>
      <c r="S50" t="s">
        <v>58</v>
      </c>
      <c r="T50" s="11" t="s">
        <v>48</v>
      </c>
      <c r="U50" s="68" t="s">
        <v>318</v>
      </c>
      <c r="V50" s="13">
        <f t="shared" si="0"/>
        <v>46.788894952398799</v>
      </c>
      <c r="AB50" t="s">
        <v>14</v>
      </c>
      <c r="AC50" s="9">
        <v>2011</v>
      </c>
      <c r="AD50" t="s">
        <v>63</v>
      </c>
      <c r="AE50" s="11" t="s">
        <v>48</v>
      </c>
      <c r="AF50" s="14" t="s">
        <v>15</v>
      </c>
      <c r="AG50" s="13">
        <f t="shared" si="1"/>
        <v>46.788894952398799</v>
      </c>
      <c r="AJ50" s="11"/>
    </row>
    <row r="51" spans="2:36">
      <c r="B51" s="11"/>
      <c r="C51" s="11" t="s">
        <v>14</v>
      </c>
      <c r="D51" s="59">
        <v>2012</v>
      </c>
      <c r="E51" s="35" t="s">
        <v>78</v>
      </c>
      <c r="F51" s="11" t="s">
        <v>80</v>
      </c>
      <c r="G51" s="68" t="s">
        <v>318</v>
      </c>
      <c r="H51" s="60">
        <f t="shared" si="4"/>
        <v>166.63755157255926</v>
      </c>
      <c r="I51" s="60">
        <f t="shared" si="3"/>
        <v>166.63755157255926</v>
      </c>
      <c r="J51" s="60"/>
      <c r="K51" s="60"/>
      <c r="Q51" t="s">
        <v>14</v>
      </c>
      <c r="R51" s="9">
        <v>2012</v>
      </c>
      <c r="S51" t="s">
        <v>58</v>
      </c>
      <c r="T51" s="11" t="s">
        <v>48</v>
      </c>
      <c r="U51" s="68" t="s">
        <v>318</v>
      </c>
      <c r="V51" s="13">
        <f t="shared" si="0"/>
        <v>47.564401498571151</v>
      </c>
      <c r="AB51" t="s">
        <v>14</v>
      </c>
      <c r="AC51" s="9">
        <v>2012</v>
      </c>
      <c r="AD51" t="s">
        <v>63</v>
      </c>
      <c r="AE51" s="11" t="s">
        <v>48</v>
      </c>
      <c r="AF51" s="14" t="s">
        <v>15</v>
      </c>
      <c r="AG51" s="13">
        <f t="shared" si="1"/>
        <v>47.564401498571151</v>
      </c>
      <c r="AJ51" s="11"/>
    </row>
    <row r="52" spans="2:36">
      <c r="B52" s="11"/>
      <c r="C52" s="11" t="s">
        <v>14</v>
      </c>
      <c r="D52" s="59">
        <v>2013</v>
      </c>
      <c r="E52" s="35" t="s">
        <v>78</v>
      </c>
      <c r="F52" s="11" t="s">
        <v>80</v>
      </c>
      <c r="G52" s="68" t="s">
        <v>318</v>
      </c>
      <c r="H52" s="60">
        <f t="shared" si="4"/>
        <v>165.85577090124596</v>
      </c>
      <c r="I52" s="60">
        <f t="shared" si="3"/>
        <v>165.85577090124596</v>
      </c>
      <c r="J52" s="60"/>
      <c r="K52" s="60"/>
      <c r="Q52" t="s">
        <v>14</v>
      </c>
      <c r="R52" s="9">
        <v>2013</v>
      </c>
      <c r="S52" t="s">
        <v>58</v>
      </c>
      <c r="T52" s="11" t="s">
        <v>48</v>
      </c>
      <c r="U52" s="68" t="s">
        <v>318</v>
      </c>
      <c r="V52" s="13">
        <f t="shared" si="0"/>
        <v>120.6083911143408</v>
      </c>
      <c r="AB52" t="s">
        <v>14</v>
      </c>
      <c r="AC52" s="9">
        <v>2013</v>
      </c>
      <c r="AD52" t="s">
        <v>63</v>
      </c>
      <c r="AE52" s="11" t="s">
        <v>48</v>
      </c>
      <c r="AF52" s="14" t="s">
        <v>15</v>
      </c>
      <c r="AG52" s="13">
        <f t="shared" si="1"/>
        <v>120.6083911143408</v>
      </c>
      <c r="AJ52" s="11"/>
    </row>
    <row r="53" spans="2:36">
      <c r="B53" s="11"/>
      <c r="C53" s="11" t="s">
        <v>14</v>
      </c>
      <c r="D53" s="59">
        <v>2014</v>
      </c>
      <c r="E53" s="35" t="s">
        <v>78</v>
      </c>
      <c r="F53" s="11" t="s">
        <v>80</v>
      </c>
      <c r="G53" s="68" t="s">
        <v>318</v>
      </c>
      <c r="H53" s="60">
        <f t="shared" si="4"/>
        <v>165.84782121474086</v>
      </c>
      <c r="I53" s="60">
        <f t="shared" si="3"/>
        <v>165.84782121474086</v>
      </c>
      <c r="J53" s="60"/>
      <c r="K53" s="60"/>
      <c r="Q53" t="s">
        <v>14</v>
      </c>
      <c r="R53" s="9">
        <v>2014</v>
      </c>
      <c r="S53" t="s">
        <v>58</v>
      </c>
      <c r="T53" s="11" t="s">
        <v>48</v>
      </c>
      <c r="U53" s="68" t="s">
        <v>318</v>
      </c>
      <c r="V53" s="13">
        <f t="shared" si="0"/>
        <v>120.54455445544555</v>
      </c>
      <c r="AB53" t="s">
        <v>14</v>
      </c>
      <c r="AC53" s="9">
        <v>2014</v>
      </c>
      <c r="AD53" t="s">
        <v>63</v>
      </c>
      <c r="AE53" s="11" t="s">
        <v>48</v>
      </c>
      <c r="AF53" s="14" t="s">
        <v>15</v>
      </c>
      <c r="AG53" s="13">
        <f t="shared" si="1"/>
        <v>120.54455445544555</v>
      </c>
      <c r="AJ53" s="11"/>
    </row>
    <row r="54" spans="2:36">
      <c r="B54" s="11"/>
      <c r="C54" s="11" t="s">
        <v>14</v>
      </c>
      <c r="D54" s="59">
        <v>2015</v>
      </c>
      <c r="E54" s="35" t="s">
        <v>78</v>
      </c>
      <c r="F54" s="11" t="s">
        <v>80</v>
      </c>
      <c r="G54" s="68" t="s">
        <v>318</v>
      </c>
      <c r="H54" s="60">
        <f t="shared" si="4"/>
        <v>166.4049242788077</v>
      </c>
      <c r="I54" s="60">
        <f t="shared" si="3"/>
        <v>166.4049242788077</v>
      </c>
      <c r="J54" s="60"/>
      <c r="K54" s="60"/>
      <c r="Q54" t="s">
        <v>14</v>
      </c>
      <c r="R54" s="9">
        <v>2015</v>
      </c>
      <c r="S54" t="s">
        <v>58</v>
      </c>
      <c r="T54" s="11" t="s">
        <v>48</v>
      </c>
      <c r="U54" s="68" t="s">
        <v>318</v>
      </c>
      <c r="V54" s="13">
        <f t="shared" si="0"/>
        <v>120.54455445544555</v>
      </c>
      <c r="AB54" t="s">
        <v>14</v>
      </c>
      <c r="AC54" s="9">
        <v>2015</v>
      </c>
      <c r="AD54" t="s">
        <v>63</v>
      </c>
      <c r="AE54" s="11" t="s">
        <v>48</v>
      </c>
      <c r="AF54" s="14" t="s">
        <v>15</v>
      </c>
      <c r="AG54" s="13">
        <f t="shared" si="1"/>
        <v>120.54455445544555</v>
      </c>
      <c r="AJ54" s="11"/>
    </row>
    <row r="55" spans="2:36">
      <c r="B55" s="11"/>
      <c r="C55" s="11" t="s">
        <v>14</v>
      </c>
      <c r="D55" s="59">
        <v>2016</v>
      </c>
      <c r="E55" s="35" t="s">
        <v>78</v>
      </c>
      <c r="F55" s="11" t="s">
        <v>80</v>
      </c>
      <c r="G55" s="68" t="s">
        <v>318</v>
      </c>
      <c r="H55" s="60">
        <f t="shared" si="4"/>
        <v>160.95560973358312</v>
      </c>
      <c r="I55" s="60">
        <f t="shared" si="3"/>
        <v>160.95560973358312</v>
      </c>
      <c r="J55" s="60"/>
      <c r="K55" s="60"/>
      <c r="Q55" t="s">
        <v>14</v>
      </c>
      <c r="R55" s="9">
        <v>2016</v>
      </c>
      <c r="S55" t="s">
        <v>58</v>
      </c>
      <c r="T55" s="11" t="s">
        <v>48</v>
      </c>
      <c r="U55" s="68" t="s">
        <v>318</v>
      </c>
      <c r="V55" s="13">
        <f t="shared" si="0"/>
        <v>80.424310432376899</v>
      </c>
      <c r="AB55" t="s">
        <v>14</v>
      </c>
      <c r="AC55" s="9">
        <v>2016</v>
      </c>
      <c r="AD55" t="s">
        <v>63</v>
      </c>
      <c r="AE55" s="11" t="s">
        <v>48</v>
      </c>
      <c r="AF55" s="14" t="s">
        <v>15</v>
      </c>
      <c r="AG55" s="13">
        <f t="shared" si="1"/>
        <v>80.424310432376899</v>
      </c>
      <c r="AJ55" s="11"/>
    </row>
    <row r="56" spans="2:36">
      <c r="B56" s="11"/>
      <c r="C56" s="11" t="s">
        <v>14</v>
      </c>
      <c r="D56" s="59">
        <v>2017</v>
      </c>
      <c r="E56" s="35" t="s">
        <v>78</v>
      </c>
      <c r="F56" s="11" t="s">
        <v>80</v>
      </c>
      <c r="G56" s="68" t="s">
        <v>318</v>
      </c>
      <c r="H56" s="60">
        <f t="shared" si="4"/>
        <v>168.22555314846511</v>
      </c>
      <c r="I56" s="60">
        <f t="shared" si="3"/>
        <v>168.22555314846511</v>
      </c>
      <c r="J56" s="60"/>
      <c r="K56" s="60"/>
      <c r="Q56" t="s">
        <v>14</v>
      </c>
      <c r="R56" s="9">
        <v>2017</v>
      </c>
      <c r="S56" t="s">
        <v>58</v>
      </c>
      <c r="T56" s="11" t="s">
        <v>48</v>
      </c>
      <c r="U56" s="68" t="s">
        <v>318</v>
      </c>
      <c r="V56" s="13">
        <f t="shared" si="0"/>
        <v>88.840808035765193</v>
      </c>
      <c r="AB56" t="s">
        <v>14</v>
      </c>
      <c r="AC56" s="9">
        <v>2017</v>
      </c>
      <c r="AD56" t="s">
        <v>63</v>
      </c>
      <c r="AE56" s="11" t="s">
        <v>48</v>
      </c>
      <c r="AF56" s="14" t="s">
        <v>15</v>
      </c>
      <c r="AG56" s="13">
        <f t="shared" si="1"/>
        <v>88.840808035765193</v>
      </c>
      <c r="AJ56" s="11"/>
    </row>
    <row r="57" spans="2:36">
      <c r="B57" s="11"/>
      <c r="C57" s="11" t="s">
        <v>14</v>
      </c>
      <c r="D57" s="59">
        <v>2018</v>
      </c>
      <c r="E57" s="35" t="s">
        <v>78</v>
      </c>
      <c r="F57" s="11" t="s">
        <v>80</v>
      </c>
      <c r="G57" s="68" t="s">
        <v>318</v>
      </c>
      <c r="H57" s="60">
        <f t="shared" si="4"/>
        <v>165.86397099133953</v>
      </c>
      <c r="I57" s="60">
        <f t="shared" si="3"/>
        <v>165.86397099133953</v>
      </c>
      <c r="J57" s="60"/>
      <c r="K57" s="60"/>
      <c r="Q57" t="s">
        <v>14</v>
      </c>
      <c r="R57" s="9">
        <v>2018</v>
      </c>
      <c r="S57" t="s">
        <v>58</v>
      </c>
      <c r="T57" s="11" t="s">
        <v>48</v>
      </c>
      <c r="U57" s="68" t="s">
        <v>318</v>
      </c>
      <c r="V57" s="13">
        <f t="shared" si="0"/>
        <v>85.118301005140381</v>
      </c>
      <c r="AB57" t="s">
        <v>14</v>
      </c>
      <c r="AC57" s="9">
        <v>2018</v>
      </c>
      <c r="AD57" t="s">
        <v>63</v>
      </c>
      <c r="AE57" s="11" t="s">
        <v>48</v>
      </c>
      <c r="AF57" s="14" t="s">
        <v>15</v>
      </c>
      <c r="AG57" s="13">
        <f t="shared" si="1"/>
        <v>85.118301005140381</v>
      </c>
      <c r="AJ57" s="11"/>
    </row>
    <row r="58" spans="2:36">
      <c r="B58" s="11"/>
      <c r="C58" s="11" t="s">
        <v>14</v>
      </c>
      <c r="D58" s="59">
        <v>2019</v>
      </c>
      <c r="E58" s="35" t="s">
        <v>78</v>
      </c>
      <c r="F58" s="11" t="s">
        <v>80</v>
      </c>
      <c r="G58" s="68" t="s">
        <v>318</v>
      </c>
      <c r="H58" s="60">
        <f t="shared" si="4"/>
        <v>168.48290283877614</v>
      </c>
      <c r="I58" s="60">
        <f t="shared" si="3"/>
        <v>168.48290283877614</v>
      </c>
      <c r="J58" s="60"/>
      <c r="K58" s="60"/>
      <c r="Q58" t="s">
        <v>14</v>
      </c>
      <c r="R58" s="9">
        <v>2019</v>
      </c>
      <c r="S58" t="s">
        <v>58</v>
      </c>
      <c r="T58" s="11" t="s">
        <v>48</v>
      </c>
      <c r="U58" s="68" t="s">
        <v>318</v>
      </c>
      <c r="V58" s="13">
        <f t="shared" si="0"/>
        <v>63.78198021985186</v>
      </c>
      <c r="AB58" t="s">
        <v>14</v>
      </c>
      <c r="AC58" s="9">
        <v>2019</v>
      </c>
      <c r="AD58" t="s">
        <v>63</v>
      </c>
      <c r="AE58" s="11" t="s">
        <v>48</v>
      </c>
      <c r="AF58" s="14" t="s">
        <v>15</v>
      </c>
      <c r="AG58" s="13">
        <f t="shared" si="1"/>
        <v>63.78198021985186</v>
      </c>
      <c r="AJ58" s="11"/>
    </row>
    <row r="59" spans="2:36">
      <c r="B59" s="11"/>
      <c r="C59" s="11" t="s">
        <v>14</v>
      </c>
      <c r="D59" s="59">
        <v>2020</v>
      </c>
      <c r="E59" s="35" t="s">
        <v>78</v>
      </c>
      <c r="F59" s="11" t="s">
        <v>80</v>
      </c>
      <c r="G59" s="68" t="s">
        <v>318</v>
      </c>
      <c r="H59" s="60">
        <f t="shared" si="4"/>
        <v>168.48290283877614</v>
      </c>
      <c r="I59" s="60">
        <f t="shared" si="3"/>
        <v>168.48290283877614</v>
      </c>
      <c r="J59" s="60"/>
      <c r="K59" s="60"/>
      <c r="Q59" t="s">
        <v>14</v>
      </c>
      <c r="R59" s="9">
        <v>2020</v>
      </c>
      <c r="S59" t="s">
        <v>58</v>
      </c>
      <c r="T59" s="11" t="s">
        <v>48</v>
      </c>
      <c r="U59" s="68" t="s">
        <v>318</v>
      </c>
      <c r="V59" s="13">
        <f t="shared" si="0"/>
        <v>63.78198021985186</v>
      </c>
      <c r="AB59" t="s">
        <v>14</v>
      </c>
      <c r="AC59" s="9">
        <v>2020</v>
      </c>
      <c r="AD59" t="s">
        <v>63</v>
      </c>
      <c r="AE59" s="11" t="s">
        <v>48</v>
      </c>
      <c r="AF59" s="14" t="s">
        <v>15</v>
      </c>
      <c r="AG59" s="13">
        <f t="shared" si="1"/>
        <v>63.78198021985186</v>
      </c>
      <c r="AJ59" s="11"/>
    </row>
    <row r="60" spans="2:36">
      <c r="B60" s="11"/>
      <c r="C60" s="11" t="s">
        <v>14</v>
      </c>
      <c r="D60" s="59">
        <v>2021</v>
      </c>
      <c r="E60" s="35" t="s">
        <v>78</v>
      </c>
      <c r="F60" s="11" t="s">
        <v>80</v>
      </c>
      <c r="G60" s="68" t="s">
        <v>318</v>
      </c>
      <c r="H60" s="60">
        <f t="shared" si="4"/>
        <v>168.48290283877614</v>
      </c>
      <c r="I60" s="60">
        <f t="shared" si="3"/>
        <v>168.48290283877614</v>
      </c>
      <c r="J60" s="60"/>
      <c r="K60" s="60"/>
      <c r="Q60" t="s">
        <v>14</v>
      </c>
      <c r="R60" s="9">
        <v>2021</v>
      </c>
      <c r="S60" t="s">
        <v>58</v>
      </c>
      <c r="T60" s="11" t="s">
        <v>48</v>
      </c>
      <c r="U60" s="68" t="s">
        <v>318</v>
      </c>
      <c r="V60" s="13">
        <f t="shared" si="0"/>
        <v>63.78198021985186</v>
      </c>
      <c r="AB60" t="s">
        <v>14</v>
      </c>
      <c r="AC60" s="9">
        <v>2021</v>
      </c>
      <c r="AD60" t="s">
        <v>63</v>
      </c>
      <c r="AE60" s="11" t="s">
        <v>48</v>
      </c>
      <c r="AF60" s="14" t="s">
        <v>15</v>
      </c>
      <c r="AG60" s="13">
        <f t="shared" si="1"/>
        <v>63.78198021985186</v>
      </c>
      <c r="AJ60" s="11"/>
    </row>
    <row r="61" spans="2:36">
      <c r="B61" s="11"/>
      <c r="C61" s="11" t="s">
        <v>14</v>
      </c>
      <c r="D61" s="59">
        <v>2022</v>
      </c>
      <c r="E61" s="35" t="s">
        <v>78</v>
      </c>
      <c r="F61" s="11" t="s">
        <v>80</v>
      </c>
      <c r="G61" s="68" t="s">
        <v>318</v>
      </c>
      <c r="H61" s="60">
        <f t="shared" si="4"/>
        <v>168.48290283877614</v>
      </c>
      <c r="I61" s="60">
        <f t="shared" si="3"/>
        <v>168.48290283877614</v>
      </c>
      <c r="J61" s="60"/>
      <c r="K61" s="60"/>
      <c r="Q61" t="s">
        <v>14</v>
      </c>
      <c r="R61" s="9">
        <v>2022</v>
      </c>
      <c r="S61" t="s">
        <v>58</v>
      </c>
      <c r="T61" s="11" t="s">
        <v>48</v>
      </c>
      <c r="U61" s="68" t="s">
        <v>318</v>
      </c>
      <c r="V61" s="13">
        <f t="shared" si="0"/>
        <v>63.78198021985186</v>
      </c>
      <c r="AB61" t="s">
        <v>14</v>
      </c>
      <c r="AC61" s="9">
        <v>2022</v>
      </c>
      <c r="AD61" t="s">
        <v>63</v>
      </c>
      <c r="AE61" s="11" t="s">
        <v>48</v>
      </c>
      <c r="AF61" s="14" t="s">
        <v>15</v>
      </c>
      <c r="AG61" s="13">
        <f t="shared" si="1"/>
        <v>63.78198021985186</v>
      </c>
      <c r="AJ61" s="11"/>
    </row>
    <row r="62" spans="2:36">
      <c r="B62" s="11"/>
      <c r="C62" s="11" t="s">
        <v>14</v>
      </c>
      <c r="D62" s="59">
        <v>2023</v>
      </c>
      <c r="E62" s="35" t="s">
        <v>78</v>
      </c>
      <c r="F62" s="11" t="s">
        <v>80</v>
      </c>
      <c r="G62" s="68" t="s">
        <v>318</v>
      </c>
      <c r="H62" s="60">
        <f t="shared" si="4"/>
        <v>168.48290283877614</v>
      </c>
      <c r="I62" s="60">
        <f t="shared" si="3"/>
        <v>168.48290283877614</v>
      </c>
      <c r="J62" s="60"/>
      <c r="K62" s="60"/>
      <c r="Q62" t="s">
        <v>14</v>
      </c>
      <c r="R62" s="9">
        <v>2023</v>
      </c>
      <c r="S62" t="s">
        <v>58</v>
      </c>
      <c r="T62" s="11" t="s">
        <v>48</v>
      </c>
      <c r="U62" s="68" t="s">
        <v>318</v>
      </c>
      <c r="V62" s="13">
        <f t="shared" si="0"/>
        <v>63.78198021985186</v>
      </c>
      <c r="AB62" t="s">
        <v>14</v>
      </c>
      <c r="AC62" s="9">
        <v>2023</v>
      </c>
      <c r="AD62" t="s">
        <v>63</v>
      </c>
      <c r="AE62" s="11" t="s">
        <v>48</v>
      </c>
      <c r="AF62" s="14" t="s">
        <v>15</v>
      </c>
      <c r="AG62" s="13">
        <f t="shared" si="1"/>
        <v>63.78198021985186</v>
      </c>
      <c r="AJ62" s="11"/>
    </row>
    <row r="63" spans="2:36">
      <c r="B63" s="11"/>
      <c r="C63" s="11" t="s">
        <v>14</v>
      </c>
      <c r="D63" s="59">
        <v>2024</v>
      </c>
      <c r="E63" s="35" t="s">
        <v>78</v>
      </c>
      <c r="F63" s="11" t="s">
        <v>80</v>
      </c>
      <c r="G63" s="68" t="s">
        <v>318</v>
      </c>
      <c r="H63" s="60">
        <f t="shared" si="4"/>
        <v>168.48290283877614</v>
      </c>
      <c r="I63" s="60">
        <f t="shared" si="3"/>
        <v>168.48290283877614</v>
      </c>
      <c r="J63" s="60"/>
      <c r="K63" s="60"/>
      <c r="Q63" t="s">
        <v>14</v>
      </c>
      <c r="R63" s="9">
        <v>2024</v>
      </c>
      <c r="S63" t="s">
        <v>58</v>
      </c>
      <c r="T63" s="11" t="s">
        <v>48</v>
      </c>
      <c r="U63" s="68" t="s">
        <v>318</v>
      </c>
      <c r="V63" s="13">
        <f t="shared" si="0"/>
        <v>63.78198021985186</v>
      </c>
      <c r="AB63" t="s">
        <v>14</v>
      </c>
      <c r="AC63" s="9">
        <v>2024</v>
      </c>
      <c r="AD63" t="s">
        <v>63</v>
      </c>
      <c r="AE63" s="11" t="s">
        <v>48</v>
      </c>
      <c r="AF63" s="14" t="s">
        <v>15</v>
      </c>
      <c r="AG63" s="13">
        <f t="shared" si="1"/>
        <v>63.78198021985186</v>
      </c>
      <c r="AJ63" s="11"/>
    </row>
    <row r="64" spans="2:36">
      <c r="B64" s="11"/>
      <c r="C64" s="11" t="s">
        <v>14</v>
      </c>
      <c r="D64" s="59">
        <v>2025</v>
      </c>
      <c r="E64" s="35" t="s">
        <v>78</v>
      </c>
      <c r="F64" s="11" t="s">
        <v>80</v>
      </c>
      <c r="G64" s="68" t="s">
        <v>318</v>
      </c>
      <c r="H64" s="60">
        <f t="shared" si="4"/>
        <v>168.48290283877614</v>
      </c>
      <c r="I64" s="60">
        <f t="shared" si="3"/>
        <v>168.48290283877614</v>
      </c>
      <c r="J64" s="60"/>
      <c r="K64" s="60"/>
      <c r="Q64" t="s">
        <v>14</v>
      </c>
      <c r="R64" s="9">
        <v>2025</v>
      </c>
      <c r="S64" t="s">
        <v>58</v>
      </c>
      <c r="T64" s="11" t="s">
        <v>48</v>
      </c>
      <c r="U64" s="68" t="s">
        <v>318</v>
      </c>
      <c r="V64" s="13">
        <f t="shared" si="0"/>
        <v>63.78198021985186</v>
      </c>
      <c r="AB64" t="s">
        <v>14</v>
      </c>
      <c r="AC64" s="9">
        <v>2025</v>
      </c>
      <c r="AD64" t="s">
        <v>63</v>
      </c>
      <c r="AE64" s="11" t="s">
        <v>48</v>
      </c>
      <c r="AF64" s="14" t="s">
        <v>15</v>
      </c>
      <c r="AG64" s="13">
        <f t="shared" si="1"/>
        <v>63.78198021985186</v>
      </c>
      <c r="AJ64" s="11"/>
    </row>
    <row r="65" spans="2:36">
      <c r="B65" s="11"/>
      <c r="C65" s="11" t="s">
        <v>14</v>
      </c>
      <c r="D65" s="59">
        <v>2026</v>
      </c>
      <c r="E65" s="35" t="s">
        <v>78</v>
      </c>
      <c r="F65" s="11" t="s">
        <v>80</v>
      </c>
      <c r="G65" s="68" t="s">
        <v>318</v>
      </c>
      <c r="H65" s="60">
        <f t="shared" si="4"/>
        <v>168.48290283877614</v>
      </c>
      <c r="I65" s="60">
        <f t="shared" si="3"/>
        <v>168.48290283877614</v>
      </c>
      <c r="J65" s="60"/>
      <c r="K65" s="60"/>
      <c r="Q65" t="s">
        <v>14</v>
      </c>
      <c r="R65" s="9">
        <v>2026</v>
      </c>
      <c r="S65" t="s">
        <v>58</v>
      </c>
      <c r="T65" s="11" t="s">
        <v>48</v>
      </c>
      <c r="U65" s="68" t="s">
        <v>318</v>
      </c>
      <c r="V65" s="13">
        <f t="shared" si="0"/>
        <v>63.78198021985186</v>
      </c>
      <c r="AB65" t="s">
        <v>14</v>
      </c>
      <c r="AC65" s="9">
        <v>2026</v>
      </c>
      <c r="AD65" t="s">
        <v>63</v>
      </c>
      <c r="AE65" s="11" t="s">
        <v>48</v>
      </c>
      <c r="AF65" s="14" t="s">
        <v>15</v>
      </c>
      <c r="AG65" s="13">
        <f t="shared" si="1"/>
        <v>63.78198021985186</v>
      </c>
      <c r="AJ65" s="11"/>
    </row>
    <row r="66" spans="2:36">
      <c r="B66" s="11"/>
      <c r="C66" s="11" t="s">
        <v>14</v>
      </c>
      <c r="D66" s="59">
        <v>2027</v>
      </c>
      <c r="E66" s="35" t="s">
        <v>78</v>
      </c>
      <c r="F66" s="11" t="s">
        <v>80</v>
      </c>
      <c r="G66" s="68" t="s">
        <v>318</v>
      </c>
      <c r="H66" s="60">
        <f t="shared" si="4"/>
        <v>168.48290283877614</v>
      </c>
      <c r="I66" s="60">
        <f t="shared" si="3"/>
        <v>168.48290283877614</v>
      </c>
      <c r="J66" s="60"/>
      <c r="K66" s="60"/>
      <c r="Q66" t="s">
        <v>14</v>
      </c>
      <c r="R66" s="9">
        <v>2027</v>
      </c>
      <c r="S66" t="s">
        <v>58</v>
      </c>
      <c r="T66" s="11" t="s">
        <v>48</v>
      </c>
      <c r="U66" s="68" t="s">
        <v>318</v>
      </c>
      <c r="V66" s="13">
        <f t="shared" si="0"/>
        <v>63.78198021985186</v>
      </c>
      <c r="AB66" t="s">
        <v>14</v>
      </c>
      <c r="AC66" s="9">
        <v>2027</v>
      </c>
      <c r="AD66" t="s">
        <v>63</v>
      </c>
      <c r="AE66" s="11" t="s">
        <v>48</v>
      </c>
      <c r="AF66" s="14" t="s">
        <v>15</v>
      </c>
      <c r="AG66" s="13">
        <f t="shared" si="1"/>
        <v>63.78198021985186</v>
      </c>
      <c r="AJ66" s="11"/>
    </row>
    <row r="67" spans="2:36">
      <c r="B67" s="11"/>
      <c r="C67" s="11" t="s">
        <v>14</v>
      </c>
      <c r="D67" s="59">
        <v>2028</v>
      </c>
      <c r="E67" s="35" t="s">
        <v>78</v>
      </c>
      <c r="F67" s="11" t="s">
        <v>80</v>
      </c>
      <c r="G67" s="68" t="s">
        <v>318</v>
      </c>
      <c r="H67" s="60">
        <f t="shared" si="4"/>
        <v>168.48290283877614</v>
      </c>
      <c r="I67" s="60">
        <f t="shared" si="3"/>
        <v>168.48290283877614</v>
      </c>
      <c r="J67" s="60"/>
      <c r="K67" s="60"/>
      <c r="Q67" t="s">
        <v>14</v>
      </c>
      <c r="R67" s="9">
        <v>2028</v>
      </c>
      <c r="S67" t="s">
        <v>58</v>
      </c>
      <c r="T67" s="11" t="s">
        <v>48</v>
      </c>
      <c r="U67" s="68" t="s">
        <v>318</v>
      </c>
      <c r="V67" s="13">
        <f t="shared" si="0"/>
        <v>63.78198021985186</v>
      </c>
      <c r="AB67" t="s">
        <v>14</v>
      </c>
      <c r="AC67" s="9">
        <v>2028</v>
      </c>
      <c r="AD67" t="s">
        <v>63</v>
      </c>
      <c r="AE67" s="11" t="s">
        <v>48</v>
      </c>
      <c r="AF67" s="14" t="s">
        <v>15</v>
      </c>
      <c r="AG67" s="13">
        <f t="shared" si="1"/>
        <v>63.78198021985186</v>
      </c>
      <c r="AJ67" s="11"/>
    </row>
    <row r="68" spans="2:36">
      <c r="B68" s="11"/>
      <c r="C68" s="11" t="s">
        <v>14</v>
      </c>
      <c r="D68" s="59">
        <v>2029</v>
      </c>
      <c r="E68" s="35" t="s">
        <v>78</v>
      </c>
      <c r="F68" s="11" t="s">
        <v>80</v>
      </c>
      <c r="G68" s="68" t="s">
        <v>318</v>
      </c>
      <c r="H68" s="60">
        <f t="shared" si="4"/>
        <v>168.48290283877614</v>
      </c>
      <c r="I68" s="60">
        <f t="shared" si="3"/>
        <v>168.48290283877614</v>
      </c>
      <c r="J68" s="60"/>
      <c r="K68" s="60"/>
      <c r="Q68" t="s">
        <v>14</v>
      </c>
      <c r="R68" s="9">
        <v>2029</v>
      </c>
      <c r="S68" t="s">
        <v>58</v>
      </c>
      <c r="T68" s="11" t="s">
        <v>48</v>
      </c>
      <c r="U68" s="68" t="s">
        <v>318</v>
      </c>
      <c r="V68" s="13">
        <f t="shared" si="0"/>
        <v>63.78198021985186</v>
      </c>
      <c r="AB68" t="s">
        <v>14</v>
      </c>
      <c r="AC68" s="9">
        <v>2029</v>
      </c>
      <c r="AD68" t="s">
        <v>63</v>
      </c>
      <c r="AE68" s="11" t="s">
        <v>48</v>
      </c>
      <c r="AF68" s="14" t="s">
        <v>15</v>
      </c>
      <c r="AG68" s="13">
        <f t="shared" si="1"/>
        <v>63.78198021985186</v>
      </c>
      <c r="AJ68" s="11"/>
    </row>
    <row r="69" spans="2:36">
      <c r="B69" s="11"/>
      <c r="C69" s="11" t="s">
        <v>14</v>
      </c>
      <c r="D69" s="59">
        <v>2030</v>
      </c>
      <c r="E69" s="35" t="s">
        <v>78</v>
      </c>
      <c r="F69" s="11" t="s">
        <v>80</v>
      </c>
      <c r="G69" s="68" t="s">
        <v>318</v>
      </c>
      <c r="H69" s="60">
        <f t="shared" si="4"/>
        <v>168.48290283877614</v>
      </c>
      <c r="I69" s="60">
        <f t="shared" si="3"/>
        <v>168.48290283877614</v>
      </c>
      <c r="J69" s="60"/>
      <c r="K69" s="60"/>
      <c r="Q69" t="s">
        <v>14</v>
      </c>
      <c r="R69" s="9">
        <v>2030</v>
      </c>
      <c r="S69" t="s">
        <v>58</v>
      </c>
      <c r="T69" s="11" t="s">
        <v>48</v>
      </c>
      <c r="U69" s="68" t="s">
        <v>318</v>
      </c>
      <c r="V69" s="13">
        <f t="shared" si="0"/>
        <v>63.78198021985186</v>
      </c>
      <c r="AB69" t="s">
        <v>14</v>
      </c>
      <c r="AC69" s="9">
        <v>2030</v>
      </c>
      <c r="AD69" t="s">
        <v>63</v>
      </c>
      <c r="AE69" s="11" t="s">
        <v>48</v>
      </c>
      <c r="AF69" s="14" t="s">
        <v>15</v>
      </c>
      <c r="AG69" s="13">
        <f t="shared" si="1"/>
        <v>63.78198021985186</v>
      </c>
      <c r="AJ69" s="11"/>
    </row>
    <row r="70" spans="2:36">
      <c r="B70" s="11"/>
      <c r="C70" s="11" t="s">
        <v>14</v>
      </c>
      <c r="D70" s="59">
        <v>2031</v>
      </c>
      <c r="E70" s="35" t="s">
        <v>78</v>
      </c>
      <c r="F70" s="11" t="s">
        <v>80</v>
      </c>
      <c r="G70" s="68" t="s">
        <v>318</v>
      </c>
      <c r="H70" s="60">
        <f t="shared" si="4"/>
        <v>168.48290283877614</v>
      </c>
      <c r="I70" s="60">
        <f t="shared" si="3"/>
        <v>168.48290283877614</v>
      </c>
      <c r="J70" s="60"/>
      <c r="K70" s="60"/>
      <c r="Q70" t="s">
        <v>14</v>
      </c>
      <c r="R70" s="9">
        <v>2031</v>
      </c>
      <c r="S70" t="s">
        <v>58</v>
      </c>
      <c r="T70" s="11" t="s">
        <v>48</v>
      </c>
      <c r="U70" s="68" t="s">
        <v>318</v>
      </c>
      <c r="V70" s="13">
        <f t="shared" si="0"/>
        <v>63.78198021985186</v>
      </c>
      <c r="AB70" t="s">
        <v>14</v>
      </c>
      <c r="AC70" s="9">
        <v>2031</v>
      </c>
      <c r="AD70" t="s">
        <v>63</v>
      </c>
      <c r="AE70" s="11" t="s">
        <v>48</v>
      </c>
      <c r="AF70" s="14" t="s">
        <v>15</v>
      </c>
      <c r="AG70" s="13">
        <f t="shared" si="1"/>
        <v>63.78198021985186</v>
      </c>
      <c r="AJ70" s="11"/>
    </row>
    <row r="71" spans="2:36">
      <c r="B71" s="11"/>
      <c r="C71" s="11" t="s">
        <v>14</v>
      </c>
      <c r="D71" s="59">
        <v>2032</v>
      </c>
      <c r="E71" s="35" t="s">
        <v>78</v>
      </c>
      <c r="F71" s="11" t="s">
        <v>80</v>
      </c>
      <c r="G71" s="68" t="s">
        <v>318</v>
      </c>
      <c r="H71" s="60">
        <f t="shared" si="4"/>
        <v>168.48290283877614</v>
      </c>
      <c r="I71" s="60">
        <f t="shared" si="3"/>
        <v>168.48290283877614</v>
      </c>
      <c r="J71" s="60"/>
      <c r="K71" s="60"/>
      <c r="Q71" t="s">
        <v>14</v>
      </c>
      <c r="R71" s="9">
        <v>2032</v>
      </c>
      <c r="S71" t="s">
        <v>58</v>
      </c>
      <c r="T71" s="11" t="s">
        <v>48</v>
      </c>
      <c r="U71" s="68" t="s">
        <v>318</v>
      </c>
      <c r="V71" s="13">
        <f t="shared" si="0"/>
        <v>63.78198021985186</v>
      </c>
      <c r="AB71" t="s">
        <v>14</v>
      </c>
      <c r="AC71" s="9">
        <v>2032</v>
      </c>
      <c r="AD71" t="s">
        <v>63</v>
      </c>
      <c r="AE71" s="11" t="s">
        <v>48</v>
      </c>
      <c r="AF71" s="14" t="s">
        <v>15</v>
      </c>
      <c r="AG71" s="13">
        <f t="shared" si="1"/>
        <v>63.78198021985186</v>
      </c>
      <c r="AJ71" s="11"/>
    </row>
    <row r="72" spans="2:36">
      <c r="B72" s="11"/>
      <c r="C72" s="11" t="s">
        <v>14</v>
      </c>
      <c r="D72" s="59">
        <v>2033</v>
      </c>
      <c r="E72" s="35" t="s">
        <v>78</v>
      </c>
      <c r="F72" s="11" t="s">
        <v>80</v>
      </c>
      <c r="G72" s="68" t="s">
        <v>318</v>
      </c>
      <c r="H72" s="60">
        <f t="shared" si="4"/>
        <v>168.48290283877614</v>
      </c>
      <c r="I72" s="60">
        <f t="shared" si="3"/>
        <v>168.48290283877614</v>
      </c>
      <c r="J72" s="60"/>
      <c r="K72" s="60"/>
      <c r="Q72" t="s">
        <v>14</v>
      </c>
      <c r="R72" s="9">
        <v>2033</v>
      </c>
      <c r="S72" t="s">
        <v>58</v>
      </c>
      <c r="T72" s="11" t="s">
        <v>48</v>
      </c>
      <c r="U72" s="68" t="s">
        <v>318</v>
      </c>
      <c r="V72" s="13">
        <f t="shared" ref="V72:V89" si="5">HLOOKUP(T72,TraTAX,R72-2007,FALSE)</f>
        <v>63.78198021985186</v>
      </c>
      <c r="AB72" t="s">
        <v>14</v>
      </c>
      <c r="AC72" s="9">
        <v>2033</v>
      </c>
      <c r="AD72" t="s">
        <v>63</v>
      </c>
      <c r="AE72" s="11" t="s">
        <v>48</v>
      </c>
      <c r="AF72" s="14" t="s">
        <v>15</v>
      </c>
      <c r="AG72" s="13">
        <f t="shared" ref="AG72:AG89" si="6">HLOOKUP(AE72,TraTAX,AC72-2007,FALSE)</f>
        <v>63.78198021985186</v>
      </c>
      <c r="AJ72" s="11"/>
    </row>
    <row r="73" spans="2:36">
      <c r="B73" s="11"/>
      <c r="C73" s="11" t="s">
        <v>14</v>
      </c>
      <c r="D73" s="59">
        <v>2034</v>
      </c>
      <c r="E73" s="35" t="s">
        <v>78</v>
      </c>
      <c r="F73" s="11" t="s">
        <v>80</v>
      </c>
      <c r="G73" s="68" t="s">
        <v>318</v>
      </c>
      <c r="H73" s="60">
        <f t="shared" si="4"/>
        <v>168.48290283877614</v>
      </c>
      <c r="I73" s="60">
        <f t="shared" ref="I73:I136" si="7">H73</f>
        <v>168.48290283877614</v>
      </c>
      <c r="J73" s="60"/>
      <c r="K73" s="60"/>
      <c r="Q73" t="s">
        <v>14</v>
      </c>
      <c r="R73" s="9">
        <v>2034</v>
      </c>
      <c r="S73" t="s">
        <v>58</v>
      </c>
      <c r="T73" s="11" t="s">
        <v>48</v>
      </c>
      <c r="U73" s="68" t="s">
        <v>318</v>
      </c>
      <c r="V73" s="13">
        <f t="shared" si="5"/>
        <v>63.78198021985186</v>
      </c>
      <c r="AB73" t="s">
        <v>14</v>
      </c>
      <c r="AC73" s="9">
        <v>2034</v>
      </c>
      <c r="AD73" t="s">
        <v>63</v>
      </c>
      <c r="AE73" s="11" t="s">
        <v>48</v>
      </c>
      <c r="AF73" s="14" t="s">
        <v>15</v>
      </c>
      <c r="AG73" s="13">
        <f t="shared" si="6"/>
        <v>63.78198021985186</v>
      </c>
      <c r="AJ73" s="11"/>
    </row>
    <row r="74" spans="2:36">
      <c r="B74" s="11"/>
      <c r="C74" s="11" t="s">
        <v>14</v>
      </c>
      <c r="D74" s="59">
        <v>2035</v>
      </c>
      <c r="E74" s="35" t="s">
        <v>78</v>
      </c>
      <c r="F74" s="11" t="s">
        <v>80</v>
      </c>
      <c r="G74" s="68" t="s">
        <v>318</v>
      </c>
      <c r="H74" s="60">
        <f t="shared" si="4"/>
        <v>168.48290283877614</v>
      </c>
      <c r="I74" s="60">
        <f t="shared" si="7"/>
        <v>168.48290283877614</v>
      </c>
      <c r="J74" s="60"/>
      <c r="K74" s="60"/>
      <c r="Q74" t="s">
        <v>14</v>
      </c>
      <c r="R74" s="9">
        <v>2035</v>
      </c>
      <c r="S74" t="s">
        <v>58</v>
      </c>
      <c r="T74" s="11" t="s">
        <v>48</v>
      </c>
      <c r="U74" s="68" t="s">
        <v>318</v>
      </c>
      <c r="V74" s="13">
        <f t="shared" si="5"/>
        <v>63.78198021985186</v>
      </c>
      <c r="AB74" t="s">
        <v>14</v>
      </c>
      <c r="AC74" s="9">
        <v>2035</v>
      </c>
      <c r="AD74" t="s">
        <v>63</v>
      </c>
      <c r="AE74" s="11" t="s">
        <v>48</v>
      </c>
      <c r="AF74" s="14" t="s">
        <v>15</v>
      </c>
      <c r="AG74" s="13">
        <f t="shared" si="6"/>
        <v>63.78198021985186</v>
      </c>
      <c r="AJ74" s="11"/>
    </row>
    <row r="75" spans="2:36">
      <c r="B75" s="11"/>
      <c r="C75" s="11" t="s">
        <v>14</v>
      </c>
      <c r="D75" s="59">
        <v>2036</v>
      </c>
      <c r="E75" s="35" t="s">
        <v>78</v>
      </c>
      <c r="F75" s="11" t="s">
        <v>80</v>
      </c>
      <c r="G75" s="68" t="s">
        <v>318</v>
      </c>
      <c r="H75" s="60">
        <f t="shared" si="4"/>
        <v>168.48290283877614</v>
      </c>
      <c r="I75" s="60">
        <f t="shared" si="7"/>
        <v>168.48290283877614</v>
      </c>
      <c r="J75" s="60"/>
      <c r="K75" s="60"/>
      <c r="Q75" t="s">
        <v>14</v>
      </c>
      <c r="R75" s="9">
        <v>2036</v>
      </c>
      <c r="S75" t="s">
        <v>58</v>
      </c>
      <c r="T75" s="11" t="s">
        <v>48</v>
      </c>
      <c r="U75" s="68" t="s">
        <v>318</v>
      </c>
      <c r="V75" s="13">
        <f t="shared" si="5"/>
        <v>63.78198021985186</v>
      </c>
      <c r="AB75" t="s">
        <v>14</v>
      </c>
      <c r="AC75" s="9">
        <v>2036</v>
      </c>
      <c r="AD75" t="s">
        <v>63</v>
      </c>
      <c r="AE75" s="11" t="s">
        <v>48</v>
      </c>
      <c r="AF75" s="14" t="s">
        <v>15</v>
      </c>
      <c r="AG75" s="13">
        <f t="shared" si="6"/>
        <v>63.78198021985186</v>
      </c>
      <c r="AJ75" s="11"/>
    </row>
    <row r="76" spans="2:36">
      <c r="B76" s="11"/>
      <c r="C76" s="11" t="s">
        <v>14</v>
      </c>
      <c r="D76" s="59">
        <v>2037</v>
      </c>
      <c r="E76" s="35" t="s">
        <v>78</v>
      </c>
      <c r="F76" s="11" t="s">
        <v>80</v>
      </c>
      <c r="G76" s="68" t="s">
        <v>318</v>
      </c>
      <c r="H76" s="60">
        <f t="shared" si="4"/>
        <v>168.48290283877614</v>
      </c>
      <c r="I76" s="60">
        <f t="shared" si="7"/>
        <v>168.48290283877614</v>
      </c>
      <c r="J76" s="60"/>
      <c r="K76" s="60"/>
      <c r="Q76" t="s">
        <v>14</v>
      </c>
      <c r="R76" s="9">
        <v>2037</v>
      </c>
      <c r="S76" t="s">
        <v>58</v>
      </c>
      <c r="T76" s="11" t="s">
        <v>48</v>
      </c>
      <c r="U76" s="68" t="s">
        <v>318</v>
      </c>
      <c r="V76" s="13">
        <f t="shared" si="5"/>
        <v>63.78198021985186</v>
      </c>
      <c r="AB76" t="s">
        <v>14</v>
      </c>
      <c r="AC76" s="9">
        <v>2037</v>
      </c>
      <c r="AD76" t="s">
        <v>63</v>
      </c>
      <c r="AE76" s="11" t="s">
        <v>48</v>
      </c>
      <c r="AF76" s="14" t="s">
        <v>15</v>
      </c>
      <c r="AG76" s="13">
        <f t="shared" si="6"/>
        <v>63.78198021985186</v>
      </c>
      <c r="AJ76" s="11"/>
    </row>
    <row r="77" spans="2:36">
      <c r="B77" s="11"/>
      <c r="C77" s="11" t="s">
        <v>14</v>
      </c>
      <c r="D77" s="59">
        <v>2038</v>
      </c>
      <c r="E77" s="35" t="s">
        <v>78</v>
      </c>
      <c r="F77" s="11" t="s">
        <v>80</v>
      </c>
      <c r="G77" s="68" t="s">
        <v>318</v>
      </c>
      <c r="H77" s="60">
        <f t="shared" si="4"/>
        <v>168.48290283877614</v>
      </c>
      <c r="I77" s="60">
        <f t="shared" si="7"/>
        <v>168.48290283877614</v>
      </c>
      <c r="J77" s="60"/>
      <c r="K77" s="60"/>
      <c r="Q77" t="s">
        <v>14</v>
      </c>
      <c r="R77" s="9">
        <v>2038</v>
      </c>
      <c r="S77" t="s">
        <v>58</v>
      </c>
      <c r="T77" s="11" t="s">
        <v>48</v>
      </c>
      <c r="U77" s="68" t="s">
        <v>318</v>
      </c>
      <c r="V77" s="13">
        <f t="shared" si="5"/>
        <v>63.78198021985186</v>
      </c>
      <c r="AB77" t="s">
        <v>14</v>
      </c>
      <c r="AC77" s="9">
        <v>2038</v>
      </c>
      <c r="AD77" t="s">
        <v>63</v>
      </c>
      <c r="AE77" s="11" t="s">
        <v>48</v>
      </c>
      <c r="AF77" s="14" t="s">
        <v>15</v>
      </c>
      <c r="AG77" s="13">
        <f t="shared" si="6"/>
        <v>63.78198021985186</v>
      </c>
      <c r="AJ77" s="11"/>
    </row>
    <row r="78" spans="2:36">
      <c r="B78" s="11"/>
      <c r="C78" s="11" t="s">
        <v>14</v>
      </c>
      <c r="D78" s="59">
        <v>2039</v>
      </c>
      <c r="E78" s="35" t="s">
        <v>78</v>
      </c>
      <c r="F78" s="11" t="s">
        <v>80</v>
      </c>
      <c r="G78" s="68" t="s">
        <v>318</v>
      </c>
      <c r="H78" s="60">
        <f t="shared" si="4"/>
        <v>168.48290283877614</v>
      </c>
      <c r="I78" s="60">
        <f t="shared" si="7"/>
        <v>168.48290283877614</v>
      </c>
      <c r="J78" s="60"/>
      <c r="K78" s="60"/>
      <c r="Q78" t="s">
        <v>14</v>
      </c>
      <c r="R78" s="9">
        <v>2039</v>
      </c>
      <c r="S78" t="s">
        <v>58</v>
      </c>
      <c r="T78" s="11" t="s">
        <v>48</v>
      </c>
      <c r="U78" s="68" t="s">
        <v>318</v>
      </c>
      <c r="V78" s="13">
        <f t="shared" si="5"/>
        <v>63.78198021985186</v>
      </c>
      <c r="AB78" t="s">
        <v>14</v>
      </c>
      <c r="AC78" s="9">
        <v>2039</v>
      </c>
      <c r="AD78" t="s">
        <v>63</v>
      </c>
      <c r="AE78" s="11" t="s">
        <v>48</v>
      </c>
      <c r="AF78" s="14" t="s">
        <v>15</v>
      </c>
      <c r="AG78" s="13">
        <f t="shared" si="6"/>
        <v>63.78198021985186</v>
      </c>
      <c r="AJ78" s="11"/>
    </row>
    <row r="79" spans="2:36">
      <c r="B79" s="11"/>
      <c r="C79" s="11" t="s">
        <v>14</v>
      </c>
      <c r="D79" s="59">
        <v>2040</v>
      </c>
      <c r="E79" s="35" t="s">
        <v>78</v>
      </c>
      <c r="F79" s="11" t="s">
        <v>80</v>
      </c>
      <c r="G79" s="68" t="s">
        <v>318</v>
      </c>
      <c r="H79" s="60">
        <f t="shared" si="4"/>
        <v>168.48290283877614</v>
      </c>
      <c r="I79" s="60">
        <f t="shared" si="7"/>
        <v>168.48290283877614</v>
      </c>
      <c r="J79" s="60"/>
      <c r="K79" s="60"/>
      <c r="Q79" t="s">
        <v>14</v>
      </c>
      <c r="R79" s="9">
        <v>2040</v>
      </c>
      <c r="S79" t="s">
        <v>58</v>
      </c>
      <c r="T79" s="11" t="s">
        <v>48</v>
      </c>
      <c r="U79" s="68" t="s">
        <v>318</v>
      </c>
      <c r="V79" s="13">
        <f t="shared" si="5"/>
        <v>63.78198021985186</v>
      </c>
      <c r="AB79" t="s">
        <v>14</v>
      </c>
      <c r="AC79" s="9">
        <v>2040</v>
      </c>
      <c r="AD79" t="s">
        <v>63</v>
      </c>
      <c r="AE79" s="11" t="s">
        <v>48</v>
      </c>
      <c r="AF79" s="14" t="s">
        <v>15</v>
      </c>
      <c r="AG79" s="13">
        <f t="shared" si="6"/>
        <v>63.78198021985186</v>
      </c>
      <c r="AJ79" s="11"/>
    </row>
    <row r="80" spans="2:36">
      <c r="B80" s="11"/>
      <c r="C80" s="11" t="s">
        <v>14</v>
      </c>
      <c r="D80" s="59">
        <v>2041</v>
      </c>
      <c r="E80" s="35" t="s">
        <v>78</v>
      </c>
      <c r="F80" s="11" t="s">
        <v>80</v>
      </c>
      <c r="G80" s="68" t="s">
        <v>318</v>
      </c>
      <c r="H80" s="60">
        <f t="shared" si="4"/>
        <v>168.48290283877614</v>
      </c>
      <c r="I80" s="60">
        <f t="shared" si="7"/>
        <v>168.48290283877614</v>
      </c>
      <c r="J80" s="60"/>
      <c r="K80" s="60"/>
      <c r="Q80" t="s">
        <v>14</v>
      </c>
      <c r="R80" s="9">
        <v>2041</v>
      </c>
      <c r="S80" t="s">
        <v>58</v>
      </c>
      <c r="T80" s="11" t="s">
        <v>48</v>
      </c>
      <c r="U80" s="68" t="s">
        <v>318</v>
      </c>
      <c r="V80" s="13">
        <f t="shared" si="5"/>
        <v>63.78198021985186</v>
      </c>
      <c r="AB80" t="s">
        <v>14</v>
      </c>
      <c r="AC80" s="9">
        <v>2041</v>
      </c>
      <c r="AD80" t="s">
        <v>63</v>
      </c>
      <c r="AE80" s="11" t="s">
        <v>48</v>
      </c>
      <c r="AF80" s="14" t="s">
        <v>15</v>
      </c>
      <c r="AG80" s="13">
        <f t="shared" si="6"/>
        <v>63.78198021985186</v>
      </c>
      <c r="AJ80" s="11"/>
    </row>
    <row r="81" spans="2:36">
      <c r="B81" s="11"/>
      <c r="C81" s="11" t="s">
        <v>14</v>
      </c>
      <c r="D81" s="59">
        <v>2042</v>
      </c>
      <c r="E81" s="35" t="s">
        <v>78</v>
      </c>
      <c r="F81" s="11" t="s">
        <v>80</v>
      </c>
      <c r="G81" s="68" t="s">
        <v>318</v>
      </c>
      <c r="H81" s="60">
        <f t="shared" si="4"/>
        <v>168.48290283877614</v>
      </c>
      <c r="I81" s="60">
        <f t="shared" si="7"/>
        <v>168.48290283877614</v>
      </c>
      <c r="J81" s="60"/>
      <c r="K81" s="60"/>
      <c r="Q81" t="s">
        <v>14</v>
      </c>
      <c r="R81" s="9">
        <v>2042</v>
      </c>
      <c r="S81" t="s">
        <v>58</v>
      </c>
      <c r="T81" s="11" t="s">
        <v>48</v>
      </c>
      <c r="U81" s="68" t="s">
        <v>318</v>
      </c>
      <c r="V81" s="13">
        <f t="shared" si="5"/>
        <v>63.78198021985186</v>
      </c>
      <c r="AB81" t="s">
        <v>14</v>
      </c>
      <c r="AC81" s="9">
        <v>2042</v>
      </c>
      <c r="AD81" t="s">
        <v>63</v>
      </c>
      <c r="AE81" s="11" t="s">
        <v>48</v>
      </c>
      <c r="AF81" s="14" t="s">
        <v>15</v>
      </c>
      <c r="AG81" s="13">
        <f t="shared" si="6"/>
        <v>63.78198021985186</v>
      </c>
      <c r="AJ81" s="11"/>
    </row>
    <row r="82" spans="2:36">
      <c r="B82" s="11"/>
      <c r="C82" s="11" t="s">
        <v>14</v>
      </c>
      <c r="D82" s="59">
        <v>2043</v>
      </c>
      <c r="E82" s="35" t="s">
        <v>78</v>
      </c>
      <c r="F82" s="11" t="s">
        <v>80</v>
      </c>
      <c r="G82" s="68" t="s">
        <v>318</v>
      </c>
      <c r="H82" s="60">
        <f t="shared" si="4"/>
        <v>168.48290283877614</v>
      </c>
      <c r="I82" s="60">
        <f t="shared" si="7"/>
        <v>168.48290283877614</v>
      </c>
      <c r="J82" s="60"/>
      <c r="K82" s="60"/>
      <c r="Q82" t="s">
        <v>14</v>
      </c>
      <c r="R82" s="9">
        <v>2043</v>
      </c>
      <c r="S82" t="s">
        <v>58</v>
      </c>
      <c r="T82" s="11" t="s">
        <v>48</v>
      </c>
      <c r="U82" s="68" t="s">
        <v>318</v>
      </c>
      <c r="V82" s="13">
        <f t="shared" si="5"/>
        <v>63.78198021985186</v>
      </c>
      <c r="AB82" t="s">
        <v>14</v>
      </c>
      <c r="AC82" s="9">
        <v>2043</v>
      </c>
      <c r="AD82" t="s">
        <v>63</v>
      </c>
      <c r="AE82" s="11" t="s">
        <v>48</v>
      </c>
      <c r="AF82" s="14" t="s">
        <v>15</v>
      </c>
      <c r="AG82" s="13">
        <f t="shared" si="6"/>
        <v>63.78198021985186</v>
      </c>
      <c r="AJ82" s="11"/>
    </row>
    <row r="83" spans="2:36">
      <c r="B83" s="11"/>
      <c r="C83" s="11" t="s">
        <v>14</v>
      </c>
      <c r="D83" s="59">
        <v>2044</v>
      </c>
      <c r="E83" s="35" t="s">
        <v>78</v>
      </c>
      <c r="F83" s="11" t="s">
        <v>80</v>
      </c>
      <c r="G83" s="68" t="s">
        <v>318</v>
      </c>
      <c r="H83" s="60">
        <f t="shared" si="4"/>
        <v>168.48290283877614</v>
      </c>
      <c r="I83" s="60">
        <f t="shared" si="7"/>
        <v>168.48290283877614</v>
      </c>
      <c r="J83" s="60"/>
      <c r="K83" s="60"/>
      <c r="Q83" t="s">
        <v>14</v>
      </c>
      <c r="R83" s="9">
        <v>2044</v>
      </c>
      <c r="S83" t="s">
        <v>58</v>
      </c>
      <c r="T83" s="11" t="s">
        <v>48</v>
      </c>
      <c r="U83" s="68" t="s">
        <v>318</v>
      </c>
      <c r="V83" s="13">
        <f t="shared" si="5"/>
        <v>63.78198021985186</v>
      </c>
      <c r="AB83" t="s">
        <v>14</v>
      </c>
      <c r="AC83" s="9">
        <v>2044</v>
      </c>
      <c r="AD83" t="s">
        <v>63</v>
      </c>
      <c r="AE83" s="11" t="s">
        <v>48</v>
      </c>
      <c r="AF83" s="14" t="s">
        <v>15</v>
      </c>
      <c r="AG83" s="13">
        <f t="shared" si="6"/>
        <v>63.78198021985186</v>
      </c>
      <c r="AJ83" s="11"/>
    </row>
    <row r="84" spans="2:36">
      <c r="B84" s="11"/>
      <c r="C84" s="11" t="s">
        <v>14</v>
      </c>
      <c r="D84" s="59">
        <v>2045</v>
      </c>
      <c r="E84" s="35" t="s">
        <v>78</v>
      </c>
      <c r="F84" s="11" t="s">
        <v>80</v>
      </c>
      <c r="G84" s="68" t="s">
        <v>318</v>
      </c>
      <c r="H84" s="60">
        <f t="shared" si="4"/>
        <v>168.48290283877614</v>
      </c>
      <c r="I84" s="60">
        <f t="shared" si="7"/>
        <v>168.48290283877614</v>
      </c>
      <c r="J84" s="60"/>
      <c r="K84" s="60"/>
      <c r="Q84" t="s">
        <v>14</v>
      </c>
      <c r="R84" s="9">
        <v>2045</v>
      </c>
      <c r="S84" t="s">
        <v>58</v>
      </c>
      <c r="T84" s="11" t="s">
        <v>48</v>
      </c>
      <c r="U84" s="68" t="s">
        <v>318</v>
      </c>
      <c r="V84" s="13">
        <f t="shared" si="5"/>
        <v>63.78198021985186</v>
      </c>
      <c r="AB84" t="s">
        <v>14</v>
      </c>
      <c r="AC84" s="9">
        <v>2045</v>
      </c>
      <c r="AD84" t="s">
        <v>63</v>
      </c>
      <c r="AE84" s="11" t="s">
        <v>48</v>
      </c>
      <c r="AF84" s="14" t="s">
        <v>15</v>
      </c>
      <c r="AG84" s="13">
        <f t="shared" si="6"/>
        <v>63.78198021985186</v>
      </c>
      <c r="AJ84" s="11"/>
    </row>
    <row r="85" spans="2:36">
      <c r="B85" s="11"/>
      <c r="C85" s="11" t="s">
        <v>14</v>
      </c>
      <c r="D85" s="59">
        <v>2046</v>
      </c>
      <c r="E85" s="35" t="s">
        <v>78</v>
      </c>
      <c r="F85" s="11" t="s">
        <v>80</v>
      </c>
      <c r="G85" s="68" t="s">
        <v>318</v>
      </c>
      <c r="H85" s="60">
        <f t="shared" si="4"/>
        <v>168.48290283877614</v>
      </c>
      <c r="I85" s="60">
        <f t="shared" si="7"/>
        <v>168.48290283877614</v>
      </c>
      <c r="J85" s="60"/>
      <c r="K85" s="60"/>
      <c r="Q85" t="s">
        <v>14</v>
      </c>
      <c r="R85" s="9">
        <v>2046</v>
      </c>
      <c r="S85" t="s">
        <v>58</v>
      </c>
      <c r="T85" s="11" t="s">
        <v>48</v>
      </c>
      <c r="U85" s="68" t="s">
        <v>318</v>
      </c>
      <c r="V85" s="13">
        <f t="shared" si="5"/>
        <v>63.78198021985186</v>
      </c>
      <c r="AB85" t="s">
        <v>14</v>
      </c>
      <c r="AC85" s="9">
        <v>2046</v>
      </c>
      <c r="AD85" t="s">
        <v>63</v>
      </c>
      <c r="AE85" s="11" t="s">
        <v>48</v>
      </c>
      <c r="AF85" s="14" t="s">
        <v>15</v>
      </c>
      <c r="AG85" s="13">
        <f t="shared" si="6"/>
        <v>63.78198021985186</v>
      </c>
      <c r="AJ85" s="11"/>
    </row>
    <row r="86" spans="2:36">
      <c r="B86" s="11"/>
      <c r="C86" s="11" t="s">
        <v>14</v>
      </c>
      <c r="D86" s="59">
        <v>2047</v>
      </c>
      <c r="E86" s="35" t="s">
        <v>78</v>
      </c>
      <c r="F86" s="11" t="s">
        <v>80</v>
      </c>
      <c r="G86" s="68" t="s">
        <v>318</v>
      </c>
      <c r="H86" s="60">
        <f t="shared" si="4"/>
        <v>168.48290283877614</v>
      </c>
      <c r="I86" s="60">
        <f t="shared" si="7"/>
        <v>168.48290283877614</v>
      </c>
      <c r="J86" s="60"/>
      <c r="K86" s="60"/>
      <c r="Q86" t="s">
        <v>14</v>
      </c>
      <c r="R86" s="9">
        <v>2047</v>
      </c>
      <c r="S86" t="s">
        <v>58</v>
      </c>
      <c r="T86" s="11" t="s">
        <v>48</v>
      </c>
      <c r="U86" s="68" t="s">
        <v>318</v>
      </c>
      <c r="V86" s="13">
        <f t="shared" si="5"/>
        <v>63.78198021985186</v>
      </c>
      <c r="AB86" t="s">
        <v>14</v>
      </c>
      <c r="AC86" s="9">
        <v>2047</v>
      </c>
      <c r="AD86" t="s">
        <v>63</v>
      </c>
      <c r="AE86" s="11" t="s">
        <v>48</v>
      </c>
      <c r="AF86" s="14" t="s">
        <v>15</v>
      </c>
      <c r="AG86" s="13">
        <f t="shared" si="6"/>
        <v>63.78198021985186</v>
      </c>
      <c r="AJ86" s="11"/>
    </row>
    <row r="87" spans="2:36">
      <c r="B87" s="11"/>
      <c r="C87" s="11" t="s">
        <v>14</v>
      </c>
      <c r="D87" s="59">
        <v>2048</v>
      </c>
      <c r="E87" s="35" t="s">
        <v>78</v>
      </c>
      <c r="F87" s="11" t="s">
        <v>80</v>
      </c>
      <c r="G87" s="68" t="s">
        <v>318</v>
      </c>
      <c r="H87" s="60">
        <f t="shared" si="4"/>
        <v>168.48290283877614</v>
      </c>
      <c r="I87" s="60">
        <f t="shared" si="7"/>
        <v>168.48290283877614</v>
      </c>
      <c r="J87" s="60"/>
      <c r="K87" s="60"/>
      <c r="Q87" t="s">
        <v>14</v>
      </c>
      <c r="R87" s="9">
        <v>2048</v>
      </c>
      <c r="S87" t="s">
        <v>58</v>
      </c>
      <c r="T87" s="11" t="s">
        <v>48</v>
      </c>
      <c r="U87" s="68" t="s">
        <v>318</v>
      </c>
      <c r="V87" s="13">
        <f t="shared" si="5"/>
        <v>63.78198021985186</v>
      </c>
      <c r="AB87" t="s">
        <v>14</v>
      </c>
      <c r="AC87" s="9">
        <v>2048</v>
      </c>
      <c r="AD87" t="s">
        <v>63</v>
      </c>
      <c r="AE87" s="11" t="s">
        <v>48</v>
      </c>
      <c r="AF87" s="14" t="s">
        <v>15</v>
      </c>
      <c r="AG87" s="13">
        <f t="shared" si="6"/>
        <v>63.78198021985186</v>
      </c>
      <c r="AJ87" s="11"/>
    </row>
    <row r="88" spans="2:36">
      <c r="B88" s="11"/>
      <c r="C88" s="11" t="s">
        <v>14</v>
      </c>
      <c r="D88" s="59">
        <v>2049</v>
      </c>
      <c r="E88" s="35" t="s">
        <v>78</v>
      </c>
      <c r="F88" s="11" t="s">
        <v>80</v>
      </c>
      <c r="G88" s="68" t="s">
        <v>318</v>
      </c>
      <c r="H88" s="60">
        <f t="shared" si="4"/>
        <v>168.48290283877614</v>
      </c>
      <c r="I88" s="60">
        <f t="shared" si="7"/>
        <v>168.48290283877614</v>
      </c>
      <c r="J88" s="60"/>
      <c r="K88" s="60"/>
      <c r="Q88" t="s">
        <v>14</v>
      </c>
      <c r="R88" s="9">
        <v>2049</v>
      </c>
      <c r="S88" t="s">
        <v>58</v>
      </c>
      <c r="T88" s="11" t="s">
        <v>48</v>
      </c>
      <c r="U88" s="68" t="s">
        <v>318</v>
      </c>
      <c r="V88" s="13">
        <f t="shared" si="5"/>
        <v>63.78198021985186</v>
      </c>
      <c r="AB88" t="s">
        <v>14</v>
      </c>
      <c r="AC88" s="9">
        <v>2049</v>
      </c>
      <c r="AD88" t="s">
        <v>63</v>
      </c>
      <c r="AE88" s="11" t="s">
        <v>48</v>
      </c>
      <c r="AF88" s="14" t="s">
        <v>15</v>
      </c>
      <c r="AG88" s="13">
        <f t="shared" si="6"/>
        <v>63.78198021985186</v>
      </c>
      <c r="AJ88" s="11"/>
    </row>
    <row r="89" spans="2:36" ht="15" thickBot="1">
      <c r="B89" s="11"/>
      <c r="C89" s="11" t="s">
        <v>14</v>
      </c>
      <c r="D89" s="59">
        <v>2050</v>
      </c>
      <c r="E89" s="35" t="s">
        <v>78</v>
      </c>
      <c r="F89" s="11" t="s">
        <v>80</v>
      </c>
      <c r="G89" s="68" t="s">
        <v>318</v>
      </c>
      <c r="H89" s="60">
        <f t="shared" si="4"/>
        <v>168.48290283877614</v>
      </c>
      <c r="I89" s="60">
        <f t="shared" si="7"/>
        <v>168.48290283877614</v>
      </c>
      <c r="J89" s="60"/>
      <c r="K89" s="60"/>
      <c r="P89" s="12"/>
      <c r="Q89" s="12" t="s">
        <v>14</v>
      </c>
      <c r="R89" s="16">
        <v>2050</v>
      </c>
      <c r="S89" t="s">
        <v>58</v>
      </c>
      <c r="T89" s="12" t="s">
        <v>48</v>
      </c>
      <c r="U89" s="68" t="s">
        <v>318</v>
      </c>
      <c r="V89" s="18">
        <f t="shared" si="5"/>
        <v>63.78198021985186</v>
      </c>
      <c r="AA89" s="12"/>
      <c r="AB89" s="12" t="s">
        <v>14</v>
      </c>
      <c r="AC89" s="16">
        <v>2050</v>
      </c>
      <c r="AD89" t="s">
        <v>63</v>
      </c>
      <c r="AE89" s="12" t="s">
        <v>48</v>
      </c>
      <c r="AF89" s="17" t="s">
        <v>15</v>
      </c>
      <c r="AG89" s="18">
        <f t="shared" si="6"/>
        <v>63.78198021985186</v>
      </c>
      <c r="AJ89" s="12"/>
    </row>
    <row r="90" spans="2:36">
      <c r="B90" s="11"/>
      <c r="C90" s="11" t="s">
        <v>14</v>
      </c>
      <c r="D90" s="59">
        <v>2010</v>
      </c>
      <c r="E90" s="35" t="s">
        <v>78</v>
      </c>
      <c r="F90" s="11" t="s">
        <v>44</v>
      </c>
      <c r="G90" s="68" t="s">
        <v>318</v>
      </c>
      <c r="H90" s="60">
        <f t="shared" ref="H90:H130" si="8">HLOOKUP(F90,TraTAX,D90-2007,FALSE)</f>
        <v>17.40581359186843</v>
      </c>
      <c r="I90" s="60">
        <f t="shared" si="7"/>
        <v>17.40581359186843</v>
      </c>
      <c r="J90" s="60"/>
      <c r="K90" s="60"/>
      <c r="Q90" t="s">
        <v>14</v>
      </c>
      <c r="R90" s="9">
        <v>2010</v>
      </c>
      <c r="S90" t="s">
        <v>58</v>
      </c>
      <c r="T90" s="10" t="s">
        <v>45</v>
      </c>
      <c r="U90" s="68" t="s">
        <v>318</v>
      </c>
      <c r="V90" s="13" t="e">
        <f t="shared" ref="V90:V117" si="9">HLOOKUP(T90,TraTAX,R90-2007,FALSE)</f>
        <v>#N/A</v>
      </c>
      <c r="AB90" t="s">
        <v>14</v>
      </c>
      <c r="AC90" s="9">
        <v>2010</v>
      </c>
      <c r="AD90" t="s">
        <v>63</v>
      </c>
      <c r="AE90" s="10" t="s">
        <v>45</v>
      </c>
      <c r="AF90" s="14" t="s">
        <v>15</v>
      </c>
      <c r="AG90" s="13" t="e">
        <f t="shared" ref="AG90:AG117" si="10">HLOOKUP(AE90,TraTAX,AC90-2007,FALSE)</f>
        <v>#N/A</v>
      </c>
      <c r="AJ90" s="10"/>
    </row>
    <row r="91" spans="2:36">
      <c r="B91" s="11"/>
      <c r="C91" s="11" t="s">
        <v>14</v>
      </c>
      <c r="D91" s="59">
        <v>2011</v>
      </c>
      <c r="E91" s="35" t="s">
        <v>78</v>
      </c>
      <c r="F91" s="11" t="s">
        <v>44</v>
      </c>
      <c r="G91" s="68" t="s">
        <v>318</v>
      </c>
      <c r="H91" s="60">
        <f t="shared" si="8"/>
        <v>17.40581359186843</v>
      </c>
      <c r="I91" s="60">
        <f t="shared" si="7"/>
        <v>17.40581359186843</v>
      </c>
      <c r="J91" s="60"/>
      <c r="K91" s="60"/>
      <c r="Q91" t="s">
        <v>14</v>
      </c>
      <c r="R91" s="9">
        <v>2011</v>
      </c>
      <c r="S91" t="s">
        <v>58</v>
      </c>
      <c r="T91" s="11" t="s">
        <v>45</v>
      </c>
      <c r="U91" s="68" t="s">
        <v>318</v>
      </c>
      <c r="V91" s="13" t="e">
        <f t="shared" si="9"/>
        <v>#N/A</v>
      </c>
      <c r="AB91" t="s">
        <v>14</v>
      </c>
      <c r="AC91" s="9">
        <v>2011</v>
      </c>
      <c r="AD91" t="s">
        <v>63</v>
      </c>
      <c r="AE91" s="11" t="s">
        <v>45</v>
      </c>
      <c r="AF91" s="14" t="s">
        <v>15</v>
      </c>
      <c r="AG91" s="13" t="e">
        <f t="shared" si="10"/>
        <v>#N/A</v>
      </c>
      <c r="AJ91" s="11"/>
    </row>
    <row r="92" spans="2:36">
      <c r="B92" s="11"/>
      <c r="C92" s="11" t="s">
        <v>14</v>
      </c>
      <c r="D92" s="59">
        <v>2012</v>
      </c>
      <c r="E92" s="35" t="s">
        <v>78</v>
      </c>
      <c r="F92" s="11" t="s">
        <v>44</v>
      </c>
      <c r="G92" s="68" t="s">
        <v>318</v>
      </c>
      <c r="H92" s="60">
        <f t="shared" si="8"/>
        <v>17.669538040230073</v>
      </c>
      <c r="I92" s="60">
        <f t="shared" si="7"/>
        <v>17.669538040230073</v>
      </c>
      <c r="J92" s="60"/>
      <c r="K92" s="60"/>
      <c r="Q92" t="s">
        <v>14</v>
      </c>
      <c r="R92" s="9">
        <v>2012</v>
      </c>
      <c r="S92" t="s">
        <v>58</v>
      </c>
      <c r="T92" s="11" t="s">
        <v>45</v>
      </c>
      <c r="U92" s="68" t="s">
        <v>318</v>
      </c>
      <c r="V92" s="13" t="e">
        <f t="shared" si="9"/>
        <v>#N/A</v>
      </c>
      <c r="AB92" t="s">
        <v>14</v>
      </c>
      <c r="AC92" s="9">
        <v>2012</v>
      </c>
      <c r="AD92" t="s">
        <v>63</v>
      </c>
      <c r="AE92" s="11" t="s">
        <v>45</v>
      </c>
      <c r="AF92" s="14" t="s">
        <v>15</v>
      </c>
      <c r="AG92" s="13" t="e">
        <f t="shared" si="10"/>
        <v>#N/A</v>
      </c>
      <c r="AJ92" s="11"/>
    </row>
    <row r="93" spans="2:36">
      <c r="B93" s="11"/>
      <c r="C93" s="11" t="s">
        <v>14</v>
      </c>
      <c r="D93" s="59">
        <v>2013</v>
      </c>
      <c r="E93" s="35" t="s">
        <v>78</v>
      </c>
      <c r="F93" s="11" t="s">
        <v>44</v>
      </c>
      <c r="G93" s="68" t="s">
        <v>318</v>
      </c>
      <c r="H93" s="60">
        <f t="shared" si="8"/>
        <v>17.5042988498646</v>
      </c>
      <c r="I93" s="60">
        <f t="shared" si="7"/>
        <v>17.5042988498646</v>
      </c>
      <c r="J93" s="60"/>
      <c r="K93" s="60"/>
      <c r="Q93" t="s">
        <v>14</v>
      </c>
      <c r="R93" s="9">
        <v>2013</v>
      </c>
      <c r="S93" t="s">
        <v>58</v>
      </c>
      <c r="T93" s="11" t="s">
        <v>45</v>
      </c>
      <c r="U93" s="68" t="s">
        <v>318</v>
      </c>
      <c r="V93" s="13" t="e">
        <f t="shared" si="9"/>
        <v>#N/A</v>
      </c>
      <c r="AB93" t="s">
        <v>14</v>
      </c>
      <c r="AC93" s="9">
        <v>2013</v>
      </c>
      <c r="AD93" t="s">
        <v>63</v>
      </c>
      <c r="AE93" s="11" t="s">
        <v>45</v>
      </c>
      <c r="AF93" s="14" t="s">
        <v>15</v>
      </c>
      <c r="AG93" s="13" t="e">
        <f t="shared" si="10"/>
        <v>#N/A</v>
      </c>
      <c r="AJ93" s="11"/>
    </row>
    <row r="94" spans="2:36">
      <c r="B94" s="11"/>
      <c r="C94" s="11" t="s">
        <v>14</v>
      </c>
      <c r="D94" s="59">
        <v>2014</v>
      </c>
      <c r="E94" s="35" t="s">
        <v>78</v>
      </c>
      <c r="F94" s="11" t="s">
        <v>44</v>
      </c>
      <c r="G94" s="68" t="s">
        <v>318</v>
      </c>
      <c r="H94" s="60">
        <f t="shared" si="8"/>
        <v>24.999999999999996</v>
      </c>
      <c r="I94" s="60">
        <f t="shared" si="7"/>
        <v>24.999999999999996</v>
      </c>
      <c r="J94" s="60"/>
      <c r="K94" s="60"/>
      <c r="Q94" t="s">
        <v>14</v>
      </c>
      <c r="R94" s="9">
        <v>2014</v>
      </c>
      <c r="S94" t="s">
        <v>58</v>
      </c>
      <c r="T94" s="11" t="s">
        <v>45</v>
      </c>
      <c r="U94" s="68" t="s">
        <v>318</v>
      </c>
      <c r="V94" s="13" t="e">
        <f t="shared" si="9"/>
        <v>#N/A</v>
      </c>
      <c r="AB94" t="s">
        <v>14</v>
      </c>
      <c r="AC94" s="9">
        <v>2014</v>
      </c>
      <c r="AD94" t="s">
        <v>63</v>
      </c>
      <c r="AE94" s="11" t="s">
        <v>45</v>
      </c>
      <c r="AF94" s="14" t="s">
        <v>15</v>
      </c>
      <c r="AG94" s="13" t="e">
        <f t="shared" si="10"/>
        <v>#N/A</v>
      </c>
      <c r="AJ94" s="11"/>
    </row>
    <row r="95" spans="2:36">
      <c r="B95" s="11"/>
      <c r="C95" s="11" t="s">
        <v>14</v>
      </c>
      <c r="D95" s="59">
        <v>2015</v>
      </c>
      <c r="E95" s="35" t="s">
        <v>78</v>
      </c>
      <c r="F95" s="11" t="s">
        <v>44</v>
      </c>
      <c r="G95" s="68" t="s">
        <v>318</v>
      </c>
      <c r="H95" s="60">
        <f t="shared" si="8"/>
        <v>25.505050505050502</v>
      </c>
      <c r="I95" s="60">
        <f t="shared" si="7"/>
        <v>25.505050505050502</v>
      </c>
      <c r="J95" s="60"/>
      <c r="K95" s="60"/>
      <c r="Q95" t="s">
        <v>14</v>
      </c>
      <c r="R95" s="9">
        <v>2015</v>
      </c>
      <c r="S95" t="s">
        <v>58</v>
      </c>
      <c r="T95" s="11" t="s">
        <v>45</v>
      </c>
      <c r="U95" s="68" t="s">
        <v>318</v>
      </c>
      <c r="V95" s="13" t="e">
        <f t="shared" si="9"/>
        <v>#N/A</v>
      </c>
      <c r="AB95" t="s">
        <v>14</v>
      </c>
      <c r="AC95" s="9">
        <v>2015</v>
      </c>
      <c r="AD95" t="s">
        <v>63</v>
      </c>
      <c r="AE95" s="11" t="s">
        <v>45</v>
      </c>
      <c r="AF95" s="14" t="s">
        <v>15</v>
      </c>
      <c r="AG95" s="13" t="e">
        <f t="shared" si="10"/>
        <v>#N/A</v>
      </c>
      <c r="AJ95" s="11"/>
    </row>
    <row r="96" spans="2:36">
      <c r="B96" s="11"/>
      <c r="C96" s="11" t="s">
        <v>14</v>
      </c>
      <c r="D96" s="59">
        <v>2016</v>
      </c>
      <c r="E96" s="35" t="s">
        <v>78</v>
      </c>
      <c r="F96" s="11" t="s">
        <v>44</v>
      </c>
      <c r="G96" s="68" t="s">
        <v>318</v>
      </c>
      <c r="H96" s="60">
        <f t="shared" si="8"/>
        <v>44.220618468711251</v>
      </c>
      <c r="I96" s="60">
        <f t="shared" si="7"/>
        <v>44.220618468711251</v>
      </c>
      <c r="J96" s="60"/>
      <c r="K96" s="60"/>
      <c r="Q96" t="s">
        <v>14</v>
      </c>
      <c r="R96" s="9">
        <v>2016</v>
      </c>
      <c r="S96" t="s">
        <v>58</v>
      </c>
      <c r="T96" s="11" t="s">
        <v>45</v>
      </c>
      <c r="U96" s="68" t="s">
        <v>318</v>
      </c>
      <c r="V96" s="13" t="e">
        <f t="shared" si="9"/>
        <v>#N/A</v>
      </c>
      <c r="AB96" t="s">
        <v>14</v>
      </c>
      <c r="AC96" s="9">
        <v>2016</v>
      </c>
      <c r="AD96" t="s">
        <v>63</v>
      </c>
      <c r="AE96" s="11" t="s">
        <v>45</v>
      </c>
      <c r="AF96" s="14" t="s">
        <v>15</v>
      </c>
      <c r="AG96" s="13" t="e">
        <f t="shared" si="10"/>
        <v>#N/A</v>
      </c>
      <c r="AJ96" s="11"/>
    </row>
    <row r="97" spans="2:36">
      <c r="B97" s="11"/>
      <c r="C97" s="11" t="s">
        <v>14</v>
      </c>
      <c r="D97" s="59">
        <v>2017</v>
      </c>
      <c r="E97" s="35" t="s">
        <v>78</v>
      </c>
      <c r="F97" s="11" t="s">
        <v>44</v>
      </c>
      <c r="G97" s="68" t="s">
        <v>318</v>
      </c>
      <c r="H97" s="60">
        <f t="shared" si="8"/>
        <v>61.561671468893927</v>
      </c>
      <c r="I97" s="60">
        <f t="shared" si="7"/>
        <v>61.561671468893927</v>
      </c>
      <c r="J97" s="60"/>
      <c r="K97" s="60"/>
      <c r="Q97" t="s">
        <v>14</v>
      </c>
      <c r="R97" s="9">
        <v>2017</v>
      </c>
      <c r="S97" t="s">
        <v>58</v>
      </c>
      <c r="T97" s="11" t="s">
        <v>45</v>
      </c>
      <c r="U97" s="68" t="s">
        <v>318</v>
      </c>
      <c r="V97" s="13" t="e">
        <f t="shared" si="9"/>
        <v>#N/A</v>
      </c>
      <c r="AB97" t="s">
        <v>14</v>
      </c>
      <c r="AC97" s="9">
        <v>2017</v>
      </c>
      <c r="AD97" t="s">
        <v>63</v>
      </c>
      <c r="AE97" s="11" t="s">
        <v>45</v>
      </c>
      <c r="AF97" s="14" t="s">
        <v>15</v>
      </c>
      <c r="AG97" s="13" t="e">
        <f t="shared" si="10"/>
        <v>#N/A</v>
      </c>
      <c r="AJ97" s="11"/>
    </row>
    <row r="98" spans="2:36">
      <c r="B98" s="11"/>
      <c r="C98" s="11" t="s">
        <v>14</v>
      </c>
      <c r="D98" s="59">
        <v>2018</v>
      </c>
      <c r="E98" s="35" t="s">
        <v>78</v>
      </c>
      <c r="F98" s="11" t="s">
        <v>44</v>
      </c>
      <c r="G98" s="68" t="s">
        <v>318</v>
      </c>
      <c r="H98" s="60">
        <f t="shared" si="8"/>
        <v>79.190089834353898</v>
      </c>
      <c r="I98" s="60">
        <f t="shared" si="7"/>
        <v>79.190089834353898</v>
      </c>
      <c r="J98" s="60"/>
      <c r="K98" s="60"/>
      <c r="Q98" t="s">
        <v>14</v>
      </c>
      <c r="R98" s="9">
        <v>2018</v>
      </c>
      <c r="S98" t="s">
        <v>58</v>
      </c>
      <c r="T98" s="11" t="s">
        <v>45</v>
      </c>
      <c r="U98" s="68" t="s">
        <v>318</v>
      </c>
      <c r="V98" s="13" t="e">
        <f t="shared" si="9"/>
        <v>#N/A</v>
      </c>
      <c r="AB98" t="s">
        <v>14</v>
      </c>
      <c r="AC98" s="9">
        <v>2018</v>
      </c>
      <c r="AD98" t="s">
        <v>63</v>
      </c>
      <c r="AE98" s="11" t="s">
        <v>45</v>
      </c>
      <c r="AF98" s="14" t="s">
        <v>15</v>
      </c>
      <c r="AG98" s="13" t="e">
        <f t="shared" si="10"/>
        <v>#N/A</v>
      </c>
      <c r="AJ98" s="11"/>
    </row>
    <row r="99" spans="2:36">
      <c r="B99" s="11"/>
      <c r="C99" s="11" t="s">
        <v>14</v>
      </c>
      <c r="D99" s="59">
        <v>2019</v>
      </c>
      <c r="E99" s="35" t="s">
        <v>78</v>
      </c>
      <c r="F99" s="11" t="s">
        <v>44</v>
      </c>
      <c r="G99" s="68" t="s">
        <v>318</v>
      </c>
      <c r="H99" s="60">
        <f t="shared" si="8"/>
        <v>94.604439713113521</v>
      </c>
      <c r="I99" s="60">
        <f t="shared" si="7"/>
        <v>94.604439713113521</v>
      </c>
      <c r="J99" s="60"/>
      <c r="K99" s="60"/>
      <c r="Q99" t="s">
        <v>14</v>
      </c>
      <c r="R99" s="9">
        <v>2019</v>
      </c>
      <c r="S99" t="s">
        <v>58</v>
      </c>
      <c r="T99" s="11" t="s">
        <v>45</v>
      </c>
      <c r="U99" s="68" t="s">
        <v>318</v>
      </c>
      <c r="V99" s="13" t="e">
        <f t="shared" si="9"/>
        <v>#N/A</v>
      </c>
      <c r="AB99" t="s">
        <v>14</v>
      </c>
      <c r="AC99" s="9">
        <v>2019</v>
      </c>
      <c r="AD99" t="s">
        <v>63</v>
      </c>
      <c r="AE99" s="11" t="s">
        <v>45</v>
      </c>
      <c r="AF99" s="14" t="s">
        <v>15</v>
      </c>
      <c r="AG99" s="13" t="e">
        <f t="shared" si="10"/>
        <v>#N/A</v>
      </c>
      <c r="AJ99" s="11"/>
    </row>
    <row r="100" spans="2:36">
      <c r="B100" s="11"/>
      <c r="C100" s="11" t="s">
        <v>14</v>
      </c>
      <c r="D100" s="59">
        <v>2020</v>
      </c>
      <c r="E100" s="35" t="s">
        <v>78</v>
      </c>
      <c r="F100" s="11" t="s">
        <v>44</v>
      </c>
      <c r="G100" s="68" t="s">
        <v>318</v>
      </c>
      <c r="H100" s="60">
        <f t="shared" si="8"/>
        <v>94.604439713113521</v>
      </c>
      <c r="I100" s="60">
        <f t="shared" si="7"/>
        <v>94.604439713113521</v>
      </c>
      <c r="J100" s="60"/>
      <c r="K100" s="60"/>
      <c r="Q100" t="s">
        <v>14</v>
      </c>
      <c r="R100" s="9">
        <v>2020</v>
      </c>
      <c r="S100" t="s">
        <v>58</v>
      </c>
      <c r="T100" s="11" t="s">
        <v>45</v>
      </c>
      <c r="U100" s="68" t="s">
        <v>318</v>
      </c>
      <c r="V100" s="13" t="e">
        <f t="shared" si="9"/>
        <v>#N/A</v>
      </c>
      <c r="AB100" t="s">
        <v>14</v>
      </c>
      <c r="AC100" s="9">
        <v>2020</v>
      </c>
      <c r="AD100" t="s">
        <v>63</v>
      </c>
      <c r="AE100" s="11" t="s">
        <v>45</v>
      </c>
      <c r="AF100" s="14" t="s">
        <v>15</v>
      </c>
      <c r="AG100" s="13" t="e">
        <f t="shared" si="10"/>
        <v>#N/A</v>
      </c>
      <c r="AJ100" s="11"/>
    </row>
    <row r="101" spans="2:36">
      <c r="B101" s="11"/>
      <c r="C101" s="11" t="s">
        <v>14</v>
      </c>
      <c r="D101" s="59">
        <v>2021</v>
      </c>
      <c r="E101" s="35" t="s">
        <v>78</v>
      </c>
      <c r="F101" s="11" t="s">
        <v>44</v>
      </c>
      <c r="G101" s="68" t="s">
        <v>318</v>
      </c>
      <c r="H101" s="60">
        <f t="shared" si="8"/>
        <v>94.604439713113521</v>
      </c>
      <c r="I101" s="60">
        <f t="shared" si="7"/>
        <v>94.604439713113521</v>
      </c>
      <c r="J101" s="60"/>
      <c r="K101" s="60"/>
      <c r="Q101" t="s">
        <v>14</v>
      </c>
      <c r="R101" s="9">
        <v>2021</v>
      </c>
      <c r="S101" t="s">
        <v>58</v>
      </c>
      <c r="T101" s="11" t="s">
        <v>45</v>
      </c>
      <c r="U101" s="68" t="s">
        <v>318</v>
      </c>
      <c r="V101" s="13" t="e">
        <f t="shared" si="9"/>
        <v>#N/A</v>
      </c>
      <c r="AB101" t="s">
        <v>14</v>
      </c>
      <c r="AC101" s="9">
        <v>2021</v>
      </c>
      <c r="AD101" t="s">
        <v>63</v>
      </c>
      <c r="AE101" s="11" t="s">
        <v>45</v>
      </c>
      <c r="AF101" s="14" t="s">
        <v>15</v>
      </c>
      <c r="AG101" s="13" t="e">
        <f t="shared" si="10"/>
        <v>#N/A</v>
      </c>
      <c r="AJ101" s="11"/>
    </row>
    <row r="102" spans="2:36">
      <c r="B102" s="11"/>
      <c r="C102" s="11" t="s">
        <v>14</v>
      </c>
      <c r="D102" s="59">
        <v>2022</v>
      </c>
      <c r="E102" s="35" t="s">
        <v>78</v>
      </c>
      <c r="F102" s="11" t="s">
        <v>44</v>
      </c>
      <c r="G102" s="68" t="s">
        <v>318</v>
      </c>
      <c r="H102" s="60">
        <f t="shared" si="8"/>
        <v>94.604439713113521</v>
      </c>
      <c r="I102" s="60">
        <f t="shared" si="7"/>
        <v>94.604439713113521</v>
      </c>
      <c r="J102" s="60"/>
      <c r="K102" s="60"/>
      <c r="Q102" t="s">
        <v>14</v>
      </c>
      <c r="R102" s="9">
        <v>2022</v>
      </c>
      <c r="S102" t="s">
        <v>58</v>
      </c>
      <c r="T102" s="11" t="s">
        <v>45</v>
      </c>
      <c r="U102" s="68" t="s">
        <v>318</v>
      </c>
      <c r="V102" s="13" t="e">
        <f t="shared" si="9"/>
        <v>#N/A</v>
      </c>
      <c r="AB102" t="s">
        <v>14</v>
      </c>
      <c r="AC102" s="9">
        <v>2022</v>
      </c>
      <c r="AD102" t="s">
        <v>63</v>
      </c>
      <c r="AE102" s="11" t="s">
        <v>45</v>
      </c>
      <c r="AF102" s="14" t="s">
        <v>15</v>
      </c>
      <c r="AG102" s="13" t="e">
        <f t="shared" si="10"/>
        <v>#N/A</v>
      </c>
      <c r="AJ102" s="11"/>
    </row>
    <row r="103" spans="2:36">
      <c r="B103" s="11"/>
      <c r="C103" s="11" t="s">
        <v>14</v>
      </c>
      <c r="D103" s="59">
        <v>2023</v>
      </c>
      <c r="E103" s="35" t="s">
        <v>78</v>
      </c>
      <c r="F103" s="11" t="s">
        <v>44</v>
      </c>
      <c r="G103" s="68" t="s">
        <v>318</v>
      </c>
      <c r="H103" s="60">
        <f t="shared" si="8"/>
        <v>94.604439713113521</v>
      </c>
      <c r="I103" s="60">
        <f t="shared" si="7"/>
        <v>94.604439713113521</v>
      </c>
      <c r="J103" s="60"/>
      <c r="K103" s="60"/>
      <c r="Q103" t="s">
        <v>14</v>
      </c>
      <c r="R103" s="9">
        <v>2023</v>
      </c>
      <c r="S103" t="s">
        <v>58</v>
      </c>
      <c r="T103" s="11" t="s">
        <v>45</v>
      </c>
      <c r="U103" s="68" t="s">
        <v>318</v>
      </c>
      <c r="V103" s="13" t="e">
        <f t="shared" si="9"/>
        <v>#N/A</v>
      </c>
      <c r="AB103" t="s">
        <v>14</v>
      </c>
      <c r="AC103" s="9">
        <v>2023</v>
      </c>
      <c r="AD103" t="s">
        <v>63</v>
      </c>
      <c r="AE103" s="11" t="s">
        <v>45</v>
      </c>
      <c r="AF103" s="14" t="s">
        <v>15</v>
      </c>
      <c r="AG103" s="13" t="e">
        <f t="shared" si="10"/>
        <v>#N/A</v>
      </c>
      <c r="AJ103" s="11"/>
    </row>
    <row r="104" spans="2:36">
      <c r="B104" s="11"/>
      <c r="C104" s="11" t="s">
        <v>14</v>
      </c>
      <c r="D104" s="59">
        <v>2024</v>
      </c>
      <c r="E104" s="35" t="s">
        <v>78</v>
      </c>
      <c r="F104" s="11" t="s">
        <v>44</v>
      </c>
      <c r="G104" s="68" t="s">
        <v>318</v>
      </c>
      <c r="H104" s="60">
        <f t="shared" si="8"/>
        <v>94.604439713113521</v>
      </c>
      <c r="I104" s="60">
        <f t="shared" si="7"/>
        <v>94.604439713113521</v>
      </c>
      <c r="J104" s="60"/>
      <c r="K104" s="60"/>
      <c r="Q104" t="s">
        <v>14</v>
      </c>
      <c r="R104" s="9">
        <v>2024</v>
      </c>
      <c r="S104" t="s">
        <v>58</v>
      </c>
      <c r="T104" s="11" t="s">
        <v>45</v>
      </c>
      <c r="U104" s="68" t="s">
        <v>318</v>
      </c>
      <c r="V104" s="13" t="e">
        <f t="shared" si="9"/>
        <v>#N/A</v>
      </c>
      <c r="AB104" t="s">
        <v>14</v>
      </c>
      <c r="AC104" s="9">
        <v>2024</v>
      </c>
      <c r="AD104" t="s">
        <v>63</v>
      </c>
      <c r="AE104" s="11" t="s">
        <v>45</v>
      </c>
      <c r="AF104" s="14" t="s">
        <v>15</v>
      </c>
      <c r="AG104" s="13" t="e">
        <f t="shared" si="10"/>
        <v>#N/A</v>
      </c>
      <c r="AJ104" s="11"/>
    </row>
    <row r="105" spans="2:36">
      <c r="B105" s="11"/>
      <c r="C105" s="11" t="s">
        <v>14</v>
      </c>
      <c r="D105" s="59">
        <v>2025</v>
      </c>
      <c r="E105" s="35" t="s">
        <v>78</v>
      </c>
      <c r="F105" s="11" t="s">
        <v>44</v>
      </c>
      <c r="G105" s="68" t="s">
        <v>318</v>
      </c>
      <c r="H105" s="60">
        <f t="shared" si="8"/>
        <v>94.604439713113521</v>
      </c>
      <c r="I105" s="60">
        <f t="shared" si="7"/>
        <v>94.604439713113521</v>
      </c>
      <c r="J105" s="60"/>
      <c r="K105" s="60"/>
      <c r="Q105" t="s">
        <v>14</v>
      </c>
      <c r="R105" s="9">
        <v>2025</v>
      </c>
      <c r="S105" t="s">
        <v>58</v>
      </c>
      <c r="T105" s="11" t="s">
        <v>45</v>
      </c>
      <c r="U105" s="68" t="s">
        <v>318</v>
      </c>
      <c r="V105" s="13" t="e">
        <f t="shared" si="9"/>
        <v>#N/A</v>
      </c>
      <c r="AB105" t="s">
        <v>14</v>
      </c>
      <c r="AC105" s="9">
        <v>2025</v>
      </c>
      <c r="AD105" t="s">
        <v>63</v>
      </c>
      <c r="AE105" s="11" t="s">
        <v>45</v>
      </c>
      <c r="AF105" s="14" t="s">
        <v>15</v>
      </c>
      <c r="AG105" s="13" t="e">
        <f t="shared" si="10"/>
        <v>#N/A</v>
      </c>
      <c r="AJ105" s="11"/>
    </row>
    <row r="106" spans="2:36">
      <c r="B106" s="11"/>
      <c r="C106" s="11" t="s">
        <v>14</v>
      </c>
      <c r="D106" s="59">
        <v>2026</v>
      </c>
      <c r="E106" s="35" t="s">
        <v>78</v>
      </c>
      <c r="F106" s="11" t="s">
        <v>44</v>
      </c>
      <c r="G106" s="68" t="s">
        <v>318</v>
      </c>
      <c r="H106" s="60">
        <f t="shared" si="8"/>
        <v>94.604439713113521</v>
      </c>
      <c r="I106" s="60">
        <f t="shared" si="7"/>
        <v>94.604439713113521</v>
      </c>
      <c r="J106" s="60"/>
      <c r="K106" s="60"/>
      <c r="Q106" t="s">
        <v>14</v>
      </c>
      <c r="R106" s="9">
        <v>2026</v>
      </c>
      <c r="S106" t="s">
        <v>58</v>
      </c>
      <c r="T106" s="11" t="s">
        <v>45</v>
      </c>
      <c r="U106" s="68" t="s">
        <v>318</v>
      </c>
      <c r="V106" s="13" t="e">
        <f t="shared" si="9"/>
        <v>#N/A</v>
      </c>
      <c r="AB106" t="s">
        <v>14</v>
      </c>
      <c r="AC106" s="9">
        <v>2026</v>
      </c>
      <c r="AD106" t="s">
        <v>63</v>
      </c>
      <c r="AE106" s="11" t="s">
        <v>45</v>
      </c>
      <c r="AF106" s="14" t="s">
        <v>15</v>
      </c>
      <c r="AG106" s="13" t="e">
        <f t="shared" si="10"/>
        <v>#N/A</v>
      </c>
      <c r="AJ106" s="11"/>
    </row>
    <row r="107" spans="2:36">
      <c r="B107" s="11"/>
      <c r="C107" s="11" t="s">
        <v>14</v>
      </c>
      <c r="D107" s="59">
        <v>2027</v>
      </c>
      <c r="E107" s="35" t="s">
        <v>78</v>
      </c>
      <c r="F107" s="11" t="s">
        <v>44</v>
      </c>
      <c r="G107" s="68" t="s">
        <v>318</v>
      </c>
      <c r="H107" s="60">
        <f t="shared" si="8"/>
        <v>94.604439713113521</v>
      </c>
      <c r="I107" s="60">
        <f t="shared" si="7"/>
        <v>94.604439713113521</v>
      </c>
      <c r="J107" s="60"/>
      <c r="K107" s="60"/>
      <c r="Q107" t="s">
        <v>14</v>
      </c>
      <c r="R107" s="9">
        <v>2027</v>
      </c>
      <c r="S107" t="s">
        <v>58</v>
      </c>
      <c r="T107" s="11" t="s">
        <v>45</v>
      </c>
      <c r="U107" s="68" t="s">
        <v>318</v>
      </c>
      <c r="V107" s="13" t="e">
        <f t="shared" si="9"/>
        <v>#N/A</v>
      </c>
      <c r="AB107" t="s">
        <v>14</v>
      </c>
      <c r="AC107" s="9">
        <v>2027</v>
      </c>
      <c r="AD107" t="s">
        <v>63</v>
      </c>
      <c r="AE107" s="11" t="s">
        <v>45</v>
      </c>
      <c r="AF107" s="14" t="s">
        <v>15</v>
      </c>
      <c r="AG107" s="13" t="e">
        <f t="shared" si="10"/>
        <v>#N/A</v>
      </c>
      <c r="AJ107" s="11"/>
    </row>
    <row r="108" spans="2:36">
      <c r="B108" s="11"/>
      <c r="C108" s="11" t="s">
        <v>14</v>
      </c>
      <c r="D108" s="59">
        <v>2028</v>
      </c>
      <c r="E108" s="35" t="s">
        <v>78</v>
      </c>
      <c r="F108" s="11" t="s">
        <v>44</v>
      </c>
      <c r="G108" s="68" t="s">
        <v>318</v>
      </c>
      <c r="H108" s="60">
        <f t="shared" si="8"/>
        <v>94.604439713113521</v>
      </c>
      <c r="I108" s="60">
        <f t="shared" si="7"/>
        <v>94.604439713113521</v>
      </c>
      <c r="J108" s="60"/>
      <c r="K108" s="60"/>
      <c r="Q108" t="s">
        <v>14</v>
      </c>
      <c r="R108" s="9">
        <v>2028</v>
      </c>
      <c r="S108" t="s">
        <v>58</v>
      </c>
      <c r="T108" s="11" t="s">
        <v>45</v>
      </c>
      <c r="U108" s="68" t="s">
        <v>318</v>
      </c>
      <c r="V108" s="13" t="e">
        <f t="shared" si="9"/>
        <v>#N/A</v>
      </c>
      <c r="AB108" t="s">
        <v>14</v>
      </c>
      <c r="AC108" s="9">
        <v>2028</v>
      </c>
      <c r="AD108" t="s">
        <v>63</v>
      </c>
      <c r="AE108" s="11" t="s">
        <v>45</v>
      </c>
      <c r="AF108" s="14" t="s">
        <v>15</v>
      </c>
      <c r="AG108" s="13" t="e">
        <f t="shared" si="10"/>
        <v>#N/A</v>
      </c>
      <c r="AJ108" s="11"/>
    </row>
    <row r="109" spans="2:36">
      <c r="B109" s="11"/>
      <c r="C109" s="11" t="s">
        <v>14</v>
      </c>
      <c r="D109" s="59">
        <v>2029</v>
      </c>
      <c r="E109" s="35" t="s">
        <v>78</v>
      </c>
      <c r="F109" s="11" t="s">
        <v>44</v>
      </c>
      <c r="G109" s="68" t="s">
        <v>318</v>
      </c>
      <c r="H109" s="60">
        <f t="shared" si="8"/>
        <v>94.604439713113521</v>
      </c>
      <c r="I109" s="60">
        <f t="shared" si="7"/>
        <v>94.604439713113521</v>
      </c>
      <c r="J109" s="60"/>
      <c r="K109" s="60"/>
      <c r="Q109" t="s">
        <v>14</v>
      </c>
      <c r="R109" s="9">
        <v>2029</v>
      </c>
      <c r="S109" t="s">
        <v>58</v>
      </c>
      <c r="T109" s="11" t="s">
        <v>45</v>
      </c>
      <c r="U109" s="68" t="s">
        <v>318</v>
      </c>
      <c r="V109" s="13" t="e">
        <f t="shared" si="9"/>
        <v>#N/A</v>
      </c>
      <c r="AB109" t="s">
        <v>14</v>
      </c>
      <c r="AC109" s="9">
        <v>2029</v>
      </c>
      <c r="AD109" t="s">
        <v>63</v>
      </c>
      <c r="AE109" s="11" t="s">
        <v>45</v>
      </c>
      <c r="AF109" s="14" t="s">
        <v>15</v>
      </c>
      <c r="AG109" s="13" t="e">
        <f t="shared" si="10"/>
        <v>#N/A</v>
      </c>
      <c r="AJ109" s="11"/>
    </row>
    <row r="110" spans="2:36">
      <c r="B110" s="11"/>
      <c r="C110" s="11" t="s">
        <v>14</v>
      </c>
      <c r="D110" s="59">
        <v>2030</v>
      </c>
      <c r="E110" s="35" t="s">
        <v>78</v>
      </c>
      <c r="F110" s="11" t="s">
        <v>44</v>
      </c>
      <c r="G110" s="68" t="s">
        <v>318</v>
      </c>
      <c r="H110" s="60">
        <f t="shared" si="8"/>
        <v>94.604439713113521</v>
      </c>
      <c r="I110" s="60">
        <f t="shared" si="7"/>
        <v>94.604439713113521</v>
      </c>
      <c r="J110" s="60"/>
      <c r="K110" s="60"/>
      <c r="Q110" t="s">
        <v>14</v>
      </c>
      <c r="R110" s="9">
        <v>2030</v>
      </c>
      <c r="S110" t="s">
        <v>58</v>
      </c>
      <c r="T110" s="11" t="s">
        <v>45</v>
      </c>
      <c r="U110" s="68" t="s">
        <v>318</v>
      </c>
      <c r="V110" s="13" t="e">
        <f t="shared" si="9"/>
        <v>#N/A</v>
      </c>
      <c r="AB110" t="s">
        <v>14</v>
      </c>
      <c r="AC110" s="9">
        <v>2030</v>
      </c>
      <c r="AD110" t="s">
        <v>63</v>
      </c>
      <c r="AE110" s="11" t="s">
        <v>45</v>
      </c>
      <c r="AF110" s="14" t="s">
        <v>15</v>
      </c>
      <c r="AG110" s="13" t="e">
        <f t="shared" si="10"/>
        <v>#N/A</v>
      </c>
      <c r="AJ110" s="11"/>
    </row>
    <row r="111" spans="2:36">
      <c r="B111" s="11"/>
      <c r="C111" s="11" t="s">
        <v>14</v>
      </c>
      <c r="D111" s="59">
        <v>2031</v>
      </c>
      <c r="E111" s="35" t="s">
        <v>78</v>
      </c>
      <c r="F111" s="11" t="s">
        <v>44</v>
      </c>
      <c r="G111" s="68" t="s">
        <v>318</v>
      </c>
      <c r="H111" s="60">
        <f t="shared" si="8"/>
        <v>94.604439713113521</v>
      </c>
      <c r="I111" s="60">
        <f t="shared" si="7"/>
        <v>94.604439713113521</v>
      </c>
      <c r="J111" s="60"/>
      <c r="K111" s="60"/>
      <c r="Q111" t="s">
        <v>14</v>
      </c>
      <c r="R111" s="9">
        <v>2031</v>
      </c>
      <c r="S111" t="s">
        <v>58</v>
      </c>
      <c r="T111" s="11" t="s">
        <v>45</v>
      </c>
      <c r="U111" s="68" t="s">
        <v>318</v>
      </c>
      <c r="V111" s="13" t="e">
        <f t="shared" si="9"/>
        <v>#N/A</v>
      </c>
      <c r="AB111" t="s">
        <v>14</v>
      </c>
      <c r="AC111" s="9">
        <v>2031</v>
      </c>
      <c r="AD111" t="s">
        <v>63</v>
      </c>
      <c r="AE111" s="11" t="s">
        <v>45</v>
      </c>
      <c r="AF111" s="14" t="s">
        <v>15</v>
      </c>
      <c r="AG111" s="13" t="e">
        <f t="shared" si="10"/>
        <v>#N/A</v>
      </c>
      <c r="AJ111" s="11"/>
    </row>
    <row r="112" spans="2:36">
      <c r="B112" s="11"/>
      <c r="C112" s="11" t="s">
        <v>14</v>
      </c>
      <c r="D112" s="59">
        <v>2032</v>
      </c>
      <c r="E112" s="35" t="s">
        <v>78</v>
      </c>
      <c r="F112" s="11" t="s">
        <v>44</v>
      </c>
      <c r="G112" s="68" t="s">
        <v>318</v>
      </c>
      <c r="H112" s="60">
        <f t="shared" si="8"/>
        <v>94.604439713113521</v>
      </c>
      <c r="I112" s="60">
        <f t="shared" si="7"/>
        <v>94.604439713113521</v>
      </c>
      <c r="J112" s="60"/>
      <c r="K112" s="60"/>
      <c r="Q112" t="s">
        <v>14</v>
      </c>
      <c r="R112" s="9">
        <v>2032</v>
      </c>
      <c r="S112" t="s">
        <v>58</v>
      </c>
      <c r="T112" s="11" t="s">
        <v>45</v>
      </c>
      <c r="U112" s="68" t="s">
        <v>318</v>
      </c>
      <c r="V112" s="13" t="e">
        <f t="shared" si="9"/>
        <v>#N/A</v>
      </c>
      <c r="AB112" t="s">
        <v>14</v>
      </c>
      <c r="AC112" s="9">
        <v>2032</v>
      </c>
      <c r="AD112" t="s">
        <v>63</v>
      </c>
      <c r="AE112" s="11" t="s">
        <v>45</v>
      </c>
      <c r="AF112" s="14" t="s">
        <v>15</v>
      </c>
      <c r="AG112" s="13" t="e">
        <f t="shared" si="10"/>
        <v>#N/A</v>
      </c>
      <c r="AJ112" s="11"/>
    </row>
    <row r="113" spans="2:36">
      <c r="B113" s="11"/>
      <c r="C113" s="11" t="s">
        <v>14</v>
      </c>
      <c r="D113" s="59">
        <v>2033</v>
      </c>
      <c r="E113" s="35" t="s">
        <v>78</v>
      </c>
      <c r="F113" s="11" t="s">
        <v>44</v>
      </c>
      <c r="G113" s="68" t="s">
        <v>318</v>
      </c>
      <c r="H113" s="60">
        <f t="shared" si="8"/>
        <v>94.604439713113521</v>
      </c>
      <c r="I113" s="60">
        <f t="shared" si="7"/>
        <v>94.604439713113521</v>
      </c>
      <c r="J113" s="60"/>
      <c r="K113" s="60"/>
      <c r="Q113" t="s">
        <v>14</v>
      </c>
      <c r="R113" s="9">
        <v>2033</v>
      </c>
      <c r="S113" t="s">
        <v>58</v>
      </c>
      <c r="T113" s="11" t="s">
        <v>45</v>
      </c>
      <c r="U113" s="68" t="s">
        <v>318</v>
      </c>
      <c r="V113" s="13" t="e">
        <f t="shared" si="9"/>
        <v>#N/A</v>
      </c>
      <c r="AB113" t="s">
        <v>14</v>
      </c>
      <c r="AC113" s="9">
        <v>2033</v>
      </c>
      <c r="AD113" t="s">
        <v>63</v>
      </c>
      <c r="AE113" s="11" t="s">
        <v>45</v>
      </c>
      <c r="AF113" s="14" t="s">
        <v>15</v>
      </c>
      <c r="AG113" s="13" t="e">
        <f t="shared" si="10"/>
        <v>#N/A</v>
      </c>
      <c r="AJ113" s="11"/>
    </row>
    <row r="114" spans="2:36">
      <c r="B114" s="11"/>
      <c r="C114" s="11" t="s">
        <v>14</v>
      </c>
      <c r="D114" s="59">
        <v>2034</v>
      </c>
      <c r="E114" s="35" t="s">
        <v>78</v>
      </c>
      <c r="F114" s="11" t="s">
        <v>44</v>
      </c>
      <c r="G114" s="68" t="s">
        <v>318</v>
      </c>
      <c r="H114" s="60">
        <f t="shared" si="8"/>
        <v>94.604439713113521</v>
      </c>
      <c r="I114" s="60">
        <f t="shared" si="7"/>
        <v>94.604439713113521</v>
      </c>
      <c r="J114" s="60"/>
      <c r="K114" s="60"/>
      <c r="Q114" t="s">
        <v>14</v>
      </c>
      <c r="R114" s="9">
        <v>2034</v>
      </c>
      <c r="S114" t="s">
        <v>58</v>
      </c>
      <c r="T114" s="11" t="s">
        <v>45</v>
      </c>
      <c r="U114" s="68" t="s">
        <v>318</v>
      </c>
      <c r="V114" s="13" t="e">
        <f t="shared" si="9"/>
        <v>#N/A</v>
      </c>
      <c r="AB114" t="s">
        <v>14</v>
      </c>
      <c r="AC114" s="9">
        <v>2034</v>
      </c>
      <c r="AD114" t="s">
        <v>63</v>
      </c>
      <c r="AE114" s="11" t="s">
        <v>45</v>
      </c>
      <c r="AF114" s="14" t="s">
        <v>15</v>
      </c>
      <c r="AG114" s="13" t="e">
        <f t="shared" si="10"/>
        <v>#N/A</v>
      </c>
      <c r="AJ114" s="11"/>
    </row>
    <row r="115" spans="2:36">
      <c r="B115" s="11"/>
      <c r="C115" s="11" t="s">
        <v>14</v>
      </c>
      <c r="D115" s="59">
        <v>2035</v>
      </c>
      <c r="E115" s="35" t="s">
        <v>78</v>
      </c>
      <c r="F115" s="11" t="s">
        <v>44</v>
      </c>
      <c r="G115" s="68" t="s">
        <v>318</v>
      </c>
      <c r="H115" s="60">
        <f t="shared" si="8"/>
        <v>94.604439713113521</v>
      </c>
      <c r="I115" s="60">
        <f t="shared" si="7"/>
        <v>94.604439713113521</v>
      </c>
      <c r="J115" s="60"/>
      <c r="K115" s="60"/>
      <c r="Q115" t="s">
        <v>14</v>
      </c>
      <c r="R115" s="9">
        <v>2035</v>
      </c>
      <c r="S115" t="s">
        <v>58</v>
      </c>
      <c r="T115" s="11" t="s">
        <v>45</v>
      </c>
      <c r="U115" s="68" t="s">
        <v>318</v>
      </c>
      <c r="V115" s="13" t="e">
        <f t="shared" si="9"/>
        <v>#N/A</v>
      </c>
      <c r="AB115" t="s">
        <v>14</v>
      </c>
      <c r="AC115" s="9">
        <v>2035</v>
      </c>
      <c r="AD115" t="s">
        <v>63</v>
      </c>
      <c r="AE115" s="11" t="s">
        <v>45</v>
      </c>
      <c r="AF115" s="14" t="s">
        <v>15</v>
      </c>
      <c r="AG115" s="13" t="e">
        <f t="shared" si="10"/>
        <v>#N/A</v>
      </c>
      <c r="AJ115" s="11"/>
    </row>
    <row r="116" spans="2:36">
      <c r="B116" s="11"/>
      <c r="C116" s="11" t="s">
        <v>14</v>
      </c>
      <c r="D116" s="59">
        <v>2036</v>
      </c>
      <c r="E116" s="35" t="s">
        <v>78</v>
      </c>
      <c r="F116" s="11" t="s">
        <v>44</v>
      </c>
      <c r="G116" s="68" t="s">
        <v>318</v>
      </c>
      <c r="H116" s="60">
        <f t="shared" si="8"/>
        <v>94.604439713113521</v>
      </c>
      <c r="I116" s="60">
        <f t="shared" si="7"/>
        <v>94.604439713113521</v>
      </c>
      <c r="J116" s="60"/>
      <c r="K116" s="60"/>
      <c r="Q116" t="s">
        <v>14</v>
      </c>
      <c r="R116" s="9">
        <v>2036</v>
      </c>
      <c r="S116" t="s">
        <v>58</v>
      </c>
      <c r="T116" s="11" t="s">
        <v>45</v>
      </c>
      <c r="U116" s="68" t="s">
        <v>318</v>
      </c>
      <c r="V116" s="13" t="e">
        <f t="shared" si="9"/>
        <v>#N/A</v>
      </c>
      <c r="AB116" t="s">
        <v>14</v>
      </c>
      <c r="AC116" s="9">
        <v>2036</v>
      </c>
      <c r="AD116" t="s">
        <v>63</v>
      </c>
      <c r="AE116" s="11" t="s">
        <v>45</v>
      </c>
      <c r="AF116" s="14" t="s">
        <v>15</v>
      </c>
      <c r="AG116" s="13" t="e">
        <f t="shared" si="10"/>
        <v>#N/A</v>
      </c>
      <c r="AJ116" s="11"/>
    </row>
    <row r="117" spans="2:36">
      <c r="B117" s="11"/>
      <c r="C117" s="11" t="s">
        <v>14</v>
      </c>
      <c r="D117" s="59">
        <v>2037</v>
      </c>
      <c r="E117" s="35" t="s">
        <v>78</v>
      </c>
      <c r="F117" s="11" t="s">
        <v>44</v>
      </c>
      <c r="G117" s="68" t="s">
        <v>318</v>
      </c>
      <c r="H117" s="60">
        <f t="shared" si="8"/>
        <v>94.604439713113521</v>
      </c>
      <c r="I117" s="60">
        <f t="shared" si="7"/>
        <v>94.604439713113521</v>
      </c>
      <c r="J117" s="60"/>
      <c r="K117" s="60"/>
      <c r="Q117" t="s">
        <v>14</v>
      </c>
      <c r="R117" s="9">
        <v>2037</v>
      </c>
      <c r="S117" t="s">
        <v>58</v>
      </c>
      <c r="T117" s="11" t="s">
        <v>45</v>
      </c>
      <c r="U117" s="68" t="s">
        <v>318</v>
      </c>
      <c r="V117" s="13" t="e">
        <f t="shared" si="9"/>
        <v>#N/A</v>
      </c>
      <c r="AB117" t="s">
        <v>14</v>
      </c>
      <c r="AC117" s="9">
        <v>2037</v>
      </c>
      <c r="AD117" t="s">
        <v>63</v>
      </c>
      <c r="AE117" s="11" t="s">
        <v>45</v>
      </c>
      <c r="AF117" s="14" t="s">
        <v>15</v>
      </c>
      <c r="AG117" s="13" t="e">
        <f t="shared" si="10"/>
        <v>#N/A</v>
      </c>
      <c r="AJ117" s="11"/>
    </row>
    <row r="118" spans="2:36">
      <c r="B118" s="11"/>
      <c r="C118" s="11" t="s">
        <v>14</v>
      </c>
      <c r="D118" s="59">
        <v>2038</v>
      </c>
      <c r="E118" s="35" t="s">
        <v>78</v>
      </c>
      <c r="F118" s="11" t="s">
        <v>44</v>
      </c>
      <c r="G118" s="68" t="s">
        <v>318</v>
      </c>
      <c r="H118" s="60">
        <f t="shared" si="8"/>
        <v>94.604439713113521</v>
      </c>
      <c r="I118" s="60">
        <f t="shared" si="7"/>
        <v>94.604439713113521</v>
      </c>
      <c r="J118" s="60"/>
      <c r="K118" s="60"/>
      <c r="Q118" t="s">
        <v>14</v>
      </c>
      <c r="R118" s="9">
        <v>2038</v>
      </c>
      <c r="S118" t="s">
        <v>58</v>
      </c>
      <c r="T118" s="11" t="s">
        <v>45</v>
      </c>
      <c r="U118" s="68" t="s">
        <v>318</v>
      </c>
      <c r="V118" s="13" t="e">
        <f t="shared" ref="V118:V181" si="11">HLOOKUP(T118,TraTAX,R118-2007,FALSE)</f>
        <v>#N/A</v>
      </c>
      <c r="AB118" t="s">
        <v>14</v>
      </c>
      <c r="AC118" s="9">
        <v>2038</v>
      </c>
      <c r="AD118" t="s">
        <v>63</v>
      </c>
      <c r="AE118" s="11" t="s">
        <v>45</v>
      </c>
      <c r="AF118" s="14" t="s">
        <v>15</v>
      </c>
      <c r="AG118" s="13" t="e">
        <f t="shared" ref="AG118:AG181" si="12">HLOOKUP(AE118,TraTAX,AC118-2007,FALSE)</f>
        <v>#N/A</v>
      </c>
      <c r="AJ118" s="11"/>
    </row>
    <row r="119" spans="2:36">
      <c r="B119" s="11"/>
      <c r="C119" s="11" t="s">
        <v>14</v>
      </c>
      <c r="D119" s="59">
        <v>2039</v>
      </c>
      <c r="E119" s="35" t="s">
        <v>78</v>
      </c>
      <c r="F119" s="11" t="s">
        <v>44</v>
      </c>
      <c r="G119" s="68" t="s">
        <v>318</v>
      </c>
      <c r="H119" s="60">
        <f t="shared" si="8"/>
        <v>94.604439713113521</v>
      </c>
      <c r="I119" s="60">
        <f t="shared" si="7"/>
        <v>94.604439713113521</v>
      </c>
      <c r="J119" s="60"/>
      <c r="K119" s="60"/>
      <c r="Q119" t="s">
        <v>14</v>
      </c>
      <c r="R119" s="9">
        <v>2039</v>
      </c>
      <c r="S119" t="s">
        <v>58</v>
      </c>
      <c r="T119" s="11" t="s">
        <v>45</v>
      </c>
      <c r="U119" s="68" t="s">
        <v>318</v>
      </c>
      <c r="V119" s="13" t="e">
        <f t="shared" si="11"/>
        <v>#N/A</v>
      </c>
      <c r="AB119" t="s">
        <v>14</v>
      </c>
      <c r="AC119" s="9">
        <v>2039</v>
      </c>
      <c r="AD119" t="s">
        <v>63</v>
      </c>
      <c r="AE119" s="11" t="s">
        <v>45</v>
      </c>
      <c r="AF119" s="14" t="s">
        <v>15</v>
      </c>
      <c r="AG119" s="13" t="e">
        <f t="shared" si="12"/>
        <v>#N/A</v>
      </c>
      <c r="AJ119" s="11"/>
    </row>
    <row r="120" spans="2:36">
      <c r="B120" s="11"/>
      <c r="C120" s="11" t="s">
        <v>14</v>
      </c>
      <c r="D120" s="59">
        <v>2040</v>
      </c>
      <c r="E120" s="35" t="s">
        <v>78</v>
      </c>
      <c r="F120" s="11" t="s">
        <v>44</v>
      </c>
      <c r="G120" s="68" t="s">
        <v>318</v>
      </c>
      <c r="H120" s="60">
        <f t="shared" si="8"/>
        <v>94.604439713113521</v>
      </c>
      <c r="I120" s="60">
        <f t="shared" si="7"/>
        <v>94.604439713113521</v>
      </c>
      <c r="J120" s="60"/>
      <c r="K120" s="60"/>
      <c r="Q120" t="s">
        <v>14</v>
      </c>
      <c r="R120" s="9">
        <v>2040</v>
      </c>
      <c r="S120" t="s">
        <v>58</v>
      </c>
      <c r="T120" s="11" t="s">
        <v>45</v>
      </c>
      <c r="U120" s="68" t="s">
        <v>318</v>
      </c>
      <c r="V120" s="13" t="e">
        <f t="shared" si="11"/>
        <v>#N/A</v>
      </c>
      <c r="AB120" t="s">
        <v>14</v>
      </c>
      <c r="AC120" s="9">
        <v>2040</v>
      </c>
      <c r="AD120" t="s">
        <v>63</v>
      </c>
      <c r="AE120" s="11" t="s">
        <v>45</v>
      </c>
      <c r="AF120" s="14" t="s">
        <v>15</v>
      </c>
      <c r="AG120" s="13" t="e">
        <f t="shared" si="12"/>
        <v>#N/A</v>
      </c>
      <c r="AJ120" s="11"/>
    </row>
    <row r="121" spans="2:36">
      <c r="B121" s="11"/>
      <c r="C121" s="11" t="s">
        <v>14</v>
      </c>
      <c r="D121" s="59">
        <v>2041</v>
      </c>
      <c r="E121" s="35" t="s">
        <v>78</v>
      </c>
      <c r="F121" s="11" t="s">
        <v>44</v>
      </c>
      <c r="G121" s="68" t="s">
        <v>318</v>
      </c>
      <c r="H121" s="60">
        <f t="shared" si="8"/>
        <v>94.604439713113521</v>
      </c>
      <c r="I121" s="60">
        <f t="shared" si="7"/>
        <v>94.604439713113521</v>
      </c>
      <c r="J121" s="60"/>
      <c r="K121" s="60"/>
      <c r="Q121" t="s">
        <v>14</v>
      </c>
      <c r="R121" s="9">
        <v>2041</v>
      </c>
      <c r="S121" t="s">
        <v>58</v>
      </c>
      <c r="T121" s="11" t="s">
        <v>45</v>
      </c>
      <c r="U121" s="68" t="s">
        <v>318</v>
      </c>
      <c r="V121" s="13" t="e">
        <f t="shared" si="11"/>
        <v>#N/A</v>
      </c>
      <c r="AB121" t="s">
        <v>14</v>
      </c>
      <c r="AC121" s="9">
        <v>2041</v>
      </c>
      <c r="AD121" t="s">
        <v>63</v>
      </c>
      <c r="AE121" s="11" t="s">
        <v>45</v>
      </c>
      <c r="AF121" s="14" t="s">
        <v>15</v>
      </c>
      <c r="AG121" s="13" t="e">
        <f t="shared" si="12"/>
        <v>#N/A</v>
      </c>
      <c r="AJ121" s="11"/>
    </row>
    <row r="122" spans="2:36">
      <c r="B122" s="11"/>
      <c r="C122" s="11" t="s">
        <v>14</v>
      </c>
      <c r="D122" s="59">
        <v>2042</v>
      </c>
      <c r="E122" s="35" t="s">
        <v>78</v>
      </c>
      <c r="F122" s="11" t="s">
        <v>44</v>
      </c>
      <c r="G122" s="68" t="s">
        <v>318</v>
      </c>
      <c r="H122" s="60">
        <f t="shared" si="8"/>
        <v>94.604439713113521</v>
      </c>
      <c r="I122" s="60">
        <f t="shared" si="7"/>
        <v>94.604439713113521</v>
      </c>
      <c r="J122" s="60"/>
      <c r="K122" s="60"/>
      <c r="Q122" t="s">
        <v>14</v>
      </c>
      <c r="R122" s="9">
        <v>2042</v>
      </c>
      <c r="S122" t="s">
        <v>58</v>
      </c>
      <c r="T122" s="11" t="s">
        <v>45</v>
      </c>
      <c r="U122" s="68" t="s">
        <v>318</v>
      </c>
      <c r="V122" s="13" t="e">
        <f t="shared" si="11"/>
        <v>#N/A</v>
      </c>
      <c r="AB122" t="s">
        <v>14</v>
      </c>
      <c r="AC122" s="9">
        <v>2042</v>
      </c>
      <c r="AD122" t="s">
        <v>63</v>
      </c>
      <c r="AE122" s="11" t="s">
        <v>45</v>
      </c>
      <c r="AF122" s="14" t="s">
        <v>15</v>
      </c>
      <c r="AG122" s="13" t="e">
        <f t="shared" si="12"/>
        <v>#N/A</v>
      </c>
      <c r="AJ122" s="11"/>
    </row>
    <row r="123" spans="2:36">
      <c r="B123" s="11"/>
      <c r="C123" s="11" t="s">
        <v>14</v>
      </c>
      <c r="D123" s="59">
        <v>2043</v>
      </c>
      <c r="E123" s="35" t="s">
        <v>78</v>
      </c>
      <c r="F123" s="11" t="s">
        <v>44</v>
      </c>
      <c r="G123" s="68" t="s">
        <v>318</v>
      </c>
      <c r="H123" s="60">
        <f t="shared" si="8"/>
        <v>94.604439713113521</v>
      </c>
      <c r="I123" s="60">
        <f t="shared" si="7"/>
        <v>94.604439713113521</v>
      </c>
      <c r="J123" s="60"/>
      <c r="K123" s="60"/>
      <c r="Q123" t="s">
        <v>14</v>
      </c>
      <c r="R123" s="9">
        <v>2043</v>
      </c>
      <c r="S123" t="s">
        <v>58</v>
      </c>
      <c r="T123" s="11" t="s">
        <v>45</v>
      </c>
      <c r="U123" s="68" t="s">
        <v>318</v>
      </c>
      <c r="V123" s="13" t="e">
        <f t="shared" si="11"/>
        <v>#N/A</v>
      </c>
      <c r="AB123" t="s">
        <v>14</v>
      </c>
      <c r="AC123" s="9">
        <v>2043</v>
      </c>
      <c r="AD123" t="s">
        <v>63</v>
      </c>
      <c r="AE123" s="11" t="s">
        <v>45</v>
      </c>
      <c r="AF123" s="14" t="s">
        <v>15</v>
      </c>
      <c r="AG123" s="13" t="e">
        <f t="shared" si="12"/>
        <v>#N/A</v>
      </c>
      <c r="AJ123" s="11"/>
    </row>
    <row r="124" spans="2:36">
      <c r="B124" s="11"/>
      <c r="C124" s="11" t="s">
        <v>14</v>
      </c>
      <c r="D124" s="59">
        <v>2044</v>
      </c>
      <c r="E124" s="35" t="s">
        <v>78</v>
      </c>
      <c r="F124" s="11" t="s">
        <v>44</v>
      </c>
      <c r="G124" s="68" t="s">
        <v>318</v>
      </c>
      <c r="H124" s="60">
        <f t="shared" si="8"/>
        <v>94.604439713113521</v>
      </c>
      <c r="I124" s="60">
        <f t="shared" si="7"/>
        <v>94.604439713113521</v>
      </c>
      <c r="J124" s="60"/>
      <c r="K124" s="60"/>
      <c r="Q124" t="s">
        <v>14</v>
      </c>
      <c r="R124" s="9">
        <v>2044</v>
      </c>
      <c r="S124" t="s">
        <v>58</v>
      </c>
      <c r="T124" s="11" t="s">
        <v>45</v>
      </c>
      <c r="U124" s="68" t="s">
        <v>318</v>
      </c>
      <c r="V124" s="13" t="e">
        <f t="shared" si="11"/>
        <v>#N/A</v>
      </c>
      <c r="AB124" t="s">
        <v>14</v>
      </c>
      <c r="AC124" s="9">
        <v>2044</v>
      </c>
      <c r="AD124" t="s">
        <v>63</v>
      </c>
      <c r="AE124" s="11" t="s">
        <v>45</v>
      </c>
      <c r="AF124" s="14" t="s">
        <v>15</v>
      </c>
      <c r="AG124" s="13" t="e">
        <f t="shared" si="12"/>
        <v>#N/A</v>
      </c>
      <c r="AJ124" s="11"/>
    </row>
    <row r="125" spans="2:36">
      <c r="B125" s="11"/>
      <c r="C125" s="11" t="s">
        <v>14</v>
      </c>
      <c r="D125" s="59">
        <v>2045</v>
      </c>
      <c r="E125" s="35" t="s">
        <v>78</v>
      </c>
      <c r="F125" s="11" t="s">
        <v>44</v>
      </c>
      <c r="G125" s="68" t="s">
        <v>318</v>
      </c>
      <c r="H125" s="60">
        <f t="shared" si="8"/>
        <v>94.604439713113521</v>
      </c>
      <c r="I125" s="60">
        <f t="shared" si="7"/>
        <v>94.604439713113521</v>
      </c>
      <c r="J125" s="60"/>
      <c r="K125" s="60"/>
      <c r="Q125" t="s">
        <v>14</v>
      </c>
      <c r="R125" s="9">
        <v>2045</v>
      </c>
      <c r="S125" t="s">
        <v>58</v>
      </c>
      <c r="T125" s="11" t="s">
        <v>45</v>
      </c>
      <c r="U125" s="68" t="s">
        <v>318</v>
      </c>
      <c r="V125" s="13" t="e">
        <f t="shared" si="11"/>
        <v>#N/A</v>
      </c>
      <c r="AB125" t="s">
        <v>14</v>
      </c>
      <c r="AC125" s="9">
        <v>2045</v>
      </c>
      <c r="AD125" t="s">
        <v>63</v>
      </c>
      <c r="AE125" s="11" t="s">
        <v>45</v>
      </c>
      <c r="AF125" s="14" t="s">
        <v>15</v>
      </c>
      <c r="AG125" s="13" t="e">
        <f t="shared" si="12"/>
        <v>#N/A</v>
      </c>
      <c r="AJ125" s="11"/>
    </row>
    <row r="126" spans="2:36">
      <c r="B126" s="11"/>
      <c r="C126" s="11" t="s">
        <v>14</v>
      </c>
      <c r="D126" s="59">
        <v>2046</v>
      </c>
      <c r="E126" s="35" t="s">
        <v>78</v>
      </c>
      <c r="F126" s="11" t="s">
        <v>44</v>
      </c>
      <c r="G126" s="68" t="s">
        <v>318</v>
      </c>
      <c r="H126" s="60">
        <f t="shared" si="8"/>
        <v>94.604439713113521</v>
      </c>
      <c r="I126" s="60">
        <f t="shared" si="7"/>
        <v>94.604439713113521</v>
      </c>
      <c r="J126" s="60"/>
      <c r="K126" s="60"/>
      <c r="Q126" t="s">
        <v>14</v>
      </c>
      <c r="R126" s="9">
        <v>2046</v>
      </c>
      <c r="S126" t="s">
        <v>58</v>
      </c>
      <c r="T126" s="11" t="s">
        <v>45</v>
      </c>
      <c r="U126" s="68" t="s">
        <v>318</v>
      </c>
      <c r="V126" s="13" t="e">
        <f t="shared" si="11"/>
        <v>#N/A</v>
      </c>
      <c r="AB126" t="s">
        <v>14</v>
      </c>
      <c r="AC126" s="9">
        <v>2046</v>
      </c>
      <c r="AD126" t="s">
        <v>63</v>
      </c>
      <c r="AE126" s="11" t="s">
        <v>45</v>
      </c>
      <c r="AF126" s="14" t="s">
        <v>15</v>
      </c>
      <c r="AG126" s="13" t="e">
        <f t="shared" si="12"/>
        <v>#N/A</v>
      </c>
      <c r="AJ126" s="11"/>
    </row>
    <row r="127" spans="2:36">
      <c r="B127" s="11"/>
      <c r="C127" s="11" t="s">
        <v>14</v>
      </c>
      <c r="D127" s="59">
        <v>2047</v>
      </c>
      <c r="E127" s="35" t="s">
        <v>78</v>
      </c>
      <c r="F127" s="11" t="s">
        <v>44</v>
      </c>
      <c r="G127" s="68" t="s">
        <v>318</v>
      </c>
      <c r="H127" s="60">
        <f t="shared" si="8"/>
        <v>94.604439713113521</v>
      </c>
      <c r="I127" s="60">
        <f t="shared" si="7"/>
        <v>94.604439713113521</v>
      </c>
      <c r="J127" s="60"/>
      <c r="K127" s="60"/>
      <c r="Q127" t="s">
        <v>14</v>
      </c>
      <c r="R127" s="9">
        <v>2047</v>
      </c>
      <c r="S127" t="s">
        <v>58</v>
      </c>
      <c r="T127" s="11" t="s">
        <v>45</v>
      </c>
      <c r="U127" s="68" t="s">
        <v>318</v>
      </c>
      <c r="V127" s="13" t="e">
        <f t="shared" si="11"/>
        <v>#N/A</v>
      </c>
      <c r="AB127" t="s">
        <v>14</v>
      </c>
      <c r="AC127" s="9">
        <v>2047</v>
      </c>
      <c r="AD127" t="s">
        <v>63</v>
      </c>
      <c r="AE127" s="11" t="s">
        <v>45</v>
      </c>
      <c r="AF127" s="14" t="s">
        <v>15</v>
      </c>
      <c r="AG127" s="13" t="e">
        <f t="shared" si="12"/>
        <v>#N/A</v>
      </c>
      <c r="AJ127" s="11"/>
    </row>
    <row r="128" spans="2:36">
      <c r="B128" s="11"/>
      <c r="C128" s="11" t="s">
        <v>14</v>
      </c>
      <c r="D128" s="59">
        <v>2048</v>
      </c>
      <c r="E128" s="35" t="s">
        <v>78</v>
      </c>
      <c r="F128" s="11" t="s">
        <v>44</v>
      </c>
      <c r="G128" s="68" t="s">
        <v>318</v>
      </c>
      <c r="H128" s="60">
        <f t="shared" si="8"/>
        <v>94.604439713113521</v>
      </c>
      <c r="I128" s="60">
        <f t="shared" si="7"/>
        <v>94.604439713113521</v>
      </c>
      <c r="J128" s="60"/>
      <c r="K128" s="60"/>
      <c r="Q128" t="s">
        <v>14</v>
      </c>
      <c r="R128" s="9">
        <v>2048</v>
      </c>
      <c r="S128" t="s">
        <v>58</v>
      </c>
      <c r="T128" s="11" t="s">
        <v>45</v>
      </c>
      <c r="U128" s="68" t="s">
        <v>318</v>
      </c>
      <c r="V128" s="13" t="e">
        <f t="shared" si="11"/>
        <v>#N/A</v>
      </c>
      <c r="AB128" t="s">
        <v>14</v>
      </c>
      <c r="AC128" s="9">
        <v>2048</v>
      </c>
      <c r="AD128" t="s">
        <v>63</v>
      </c>
      <c r="AE128" s="11" t="s">
        <v>45</v>
      </c>
      <c r="AF128" s="14" t="s">
        <v>15</v>
      </c>
      <c r="AG128" s="13" t="e">
        <f t="shared" si="12"/>
        <v>#N/A</v>
      </c>
      <c r="AJ128" s="11"/>
    </row>
    <row r="129" spans="2:36">
      <c r="B129" s="11"/>
      <c r="C129" s="11" t="s">
        <v>14</v>
      </c>
      <c r="D129" s="59">
        <v>2049</v>
      </c>
      <c r="E129" s="35" t="s">
        <v>78</v>
      </c>
      <c r="F129" s="11" t="s">
        <v>44</v>
      </c>
      <c r="G129" s="68" t="s">
        <v>318</v>
      </c>
      <c r="H129" s="60">
        <f t="shared" si="8"/>
        <v>94.604439713113521</v>
      </c>
      <c r="I129" s="60">
        <f t="shared" si="7"/>
        <v>94.604439713113521</v>
      </c>
      <c r="J129" s="60"/>
      <c r="K129" s="60"/>
      <c r="Q129" t="s">
        <v>14</v>
      </c>
      <c r="R129" s="9">
        <v>2049</v>
      </c>
      <c r="S129" t="s">
        <v>58</v>
      </c>
      <c r="T129" s="11" t="s">
        <v>45</v>
      </c>
      <c r="U129" s="68" t="s">
        <v>318</v>
      </c>
      <c r="V129" s="13" t="e">
        <f t="shared" si="11"/>
        <v>#N/A</v>
      </c>
      <c r="AB129" t="s">
        <v>14</v>
      </c>
      <c r="AC129" s="9">
        <v>2049</v>
      </c>
      <c r="AD129" t="s">
        <v>63</v>
      </c>
      <c r="AE129" s="11" t="s">
        <v>45</v>
      </c>
      <c r="AF129" s="14" t="s">
        <v>15</v>
      </c>
      <c r="AG129" s="13" t="e">
        <f t="shared" si="12"/>
        <v>#N/A</v>
      </c>
      <c r="AJ129" s="11"/>
    </row>
    <row r="130" spans="2:36" ht="15" thickBot="1">
      <c r="B130" s="11"/>
      <c r="C130" s="11" t="s">
        <v>14</v>
      </c>
      <c r="D130" s="59">
        <v>2050</v>
      </c>
      <c r="E130" s="35" t="s">
        <v>78</v>
      </c>
      <c r="F130" s="11" t="s">
        <v>44</v>
      </c>
      <c r="G130" s="68" t="s">
        <v>318</v>
      </c>
      <c r="H130" s="60">
        <f t="shared" si="8"/>
        <v>94.604439713113521</v>
      </c>
      <c r="I130" s="60">
        <f t="shared" si="7"/>
        <v>94.604439713113521</v>
      </c>
      <c r="J130" s="60"/>
      <c r="K130" s="60"/>
      <c r="P130" s="12"/>
      <c r="Q130" s="12" t="s">
        <v>14</v>
      </c>
      <c r="R130" s="16">
        <v>2050</v>
      </c>
      <c r="S130" t="s">
        <v>58</v>
      </c>
      <c r="T130" s="12" t="s">
        <v>45</v>
      </c>
      <c r="U130" s="68" t="s">
        <v>318</v>
      </c>
      <c r="V130" s="18" t="e">
        <f t="shared" si="11"/>
        <v>#N/A</v>
      </c>
      <c r="AA130" s="12"/>
      <c r="AB130" s="12" t="s">
        <v>14</v>
      </c>
      <c r="AC130" s="16">
        <v>2050</v>
      </c>
      <c r="AD130" t="s">
        <v>63</v>
      </c>
      <c r="AE130" s="12" t="s">
        <v>45</v>
      </c>
      <c r="AF130" s="17" t="s">
        <v>15</v>
      </c>
      <c r="AG130" s="18" t="e">
        <f t="shared" si="12"/>
        <v>#N/A</v>
      </c>
      <c r="AJ130" s="12"/>
    </row>
    <row r="131" spans="2:36">
      <c r="B131" s="35"/>
      <c r="C131" s="11" t="s">
        <v>14</v>
      </c>
      <c r="D131" s="59">
        <v>2010</v>
      </c>
      <c r="E131" s="35" t="s">
        <v>78</v>
      </c>
      <c r="F131" s="11" t="s">
        <v>81</v>
      </c>
      <c r="G131" s="68" t="s">
        <v>318</v>
      </c>
      <c r="H131" s="60">
        <f t="shared" ref="H131:H171" si="13">HLOOKUP(F131,TraTAX,D131-2007,FALSE)</f>
        <v>13.966975040283481</v>
      </c>
      <c r="I131" s="60">
        <f t="shared" si="7"/>
        <v>13.966975040283481</v>
      </c>
      <c r="J131" s="60"/>
      <c r="K131" s="60"/>
      <c r="Q131" t="s">
        <v>14</v>
      </c>
      <c r="R131" s="9">
        <v>2010</v>
      </c>
      <c r="S131" t="s">
        <v>58</v>
      </c>
      <c r="T131" s="10" t="s">
        <v>46</v>
      </c>
      <c r="U131" s="68" t="s">
        <v>318</v>
      </c>
      <c r="V131" s="13">
        <f t="shared" si="11"/>
        <v>0</v>
      </c>
      <c r="AB131" t="s">
        <v>14</v>
      </c>
      <c r="AC131" s="9">
        <v>2010</v>
      </c>
      <c r="AD131" t="s">
        <v>63</v>
      </c>
      <c r="AE131" s="10" t="s">
        <v>46</v>
      </c>
      <c r="AF131" s="14" t="s">
        <v>15</v>
      </c>
      <c r="AG131" s="13">
        <f t="shared" si="12"/>
        <v>0</v>
      </c>
      <c r="AJ131" s="10"/>
    </row>
    <row r="132" spans="2:36">
      <c r="B132" s="35"/>
      <c r="C132" s="11" t="s">
        <v>14</v>
      </c>
      <c r="D132" s="59">
        <v>2011</v>
      </c>
      <c r="E132" s="35" t="s">
        <v>78</v>
      </c>
      <c r="F132" s="11" t="s">
        <v>81</v>
      </c>
      <c r="G132" s="68" t="s">
        <v>318</v>
      </c>
      <c r="H132" s="60">
        <f t="shared" si="13"/>
        <v>13.966975040283481</v>
      </c>
      <c r="I132" s="60">
        <f t="shared" si="7"/>
        <v>13.966975040283481</v>
      </c>
      <c r="J132" s="60"/>
      <c r="K132" s="60"/>
      <c r="Q132" t="s">
        <v>14</v>
      </c>
      <c r="R132" s="9">
        <v>2011</v>
      </c>
      <c r="S132" t="s">
        <v>58</v>
      </c>
      <c r="T132" s="11" t="s">
        <v>46</v>
      </c>
      <c r="U132" s="68" t="s">
        <v>318</v>
      </c>
      <c r="V132" s="13">
        <f t="shared" si="11"/>
        <v>0</v>
      </c>
      <c r="AB132" t="s">
        <v>14</v>
      </c>
      <c r="AC132" s="9">
        <v>2011</v>
      </c>
      <c r="AD132" t="s">
        <v>63</v>
      </c>
      <c r="AE132" s="11" t="s">
        <v>46</v>
      </c>
      <c r="AF132" s="14" t="s">
        <v>15</v>
      </c>
      <c r="AG132" s="13">
        <f t="shared" si="12"/>
        <v>0</v>
      </c>
      <c r="AJ132" s="11"/>
    </row>
    <row r="133" spans="2:36">
      <c r="B133" s="35"/>
      <c r="C133" s="11" t="s">
        <v>14</v>
      </c>
      <c r="D133" s="59">
        <v>2012</v>
      </c>
      <c r="E133" s="35" t="s">
        <v>78</v>
      </c>
      <c r="F133" s="11" t="s">
        <v>81</v>
      </c>
      <c r="G133" s="68" t="s">
        <v>318</v>
      </c>
      <c r="H133" s="60">
        <f t="shared" si="13"/>
        <v>14.284406291199016</v>
      </c>
      <c r="I133" s="60">
        <f t="shared" si="7"/>
        <v>14.284406291199016</v>
      </c>
      <c r="J133" s="60"/>
      <c r="K133" s="60"/>
      <c r="Q133" t="s">
        <v>14</v>
      </c>
      <c r="R133" s="9">
        <v>2012</v>
      </c>
      <c r="S133" t="s">
        <v>58</v>
      </c>
      <c r="T133" s="11" t="s">
        <v>46</v>
      </c>
      <c r="U133" s="68" t="s">
        <v>318</v>
      </c>
      <c r="V133" s="13">
        <f t="shared" si="11"/>
        <v>0</v>
      </c>
      <c r="AB133" t="s">
        <v>14</v>
      </c>
      <c r="AC133" s="9">
        <v>2012</v>
      </c>
      <c r="AD133" t="s">
        <v>63</v>
      </c>
      <c r="AE133" s="11" t="s">
        <v>46</v>
      </c>
      <c r="AF133" s="14" t="s">
        <v>15</v>
      </c>
      <c r="AG133" s="13">
        <f t="shared" si="12"/>
        <v>0</v>
      </c>
      <c r="AJ133" s="11"/>
    </row>
    <row r="134" spans="2:36">
      <c r="B134" s="35"/>
      <c r="C134" s="11" t="s">
        <v>14</v>
      </c>
      <c r="D134" s="59">
        <v>2013</v>
      </c>
      <c r="E134" s="35" t="s">
        <v>78</v>
      </c>
      <c r="F134" s="11" t="s">
        <v>81</v>
      </c>
      <c r="G134" s="68" t="s">
        <v>318</v>
      </c>
      <c r="H134" s="60">
        <f t="shared" si="13"/>
        <v>14.252561588107168</v>
      </c>
      <c r="I134" s="60">
        <f t="shared" si="7"/>
        <v>14.252561588107168</v>
      </c>
      <c r="J134" s="60"/>
      <c r="K134" s="60"/>
      <c r="Q134" t="s">
        <v>14</v>
      </c>
      <c r="R134" s="9">
        <v>2013</v>
      </c>
      <c r="S134" t="s">
        <v>58</v>
      </c>
      <c r="T134" s="11" t="s">
        <v>46</v>
      </c>
      <c r="U134" s="68" t="s">
        <v>318</v>
      </c>
      <c r="V134" s="13">
        <f t="shared" si="11"/>
        <v>0</v>
      </c>
      <c r="AB134" t="s">
        <v>14</v>
      </c>
      <c r="AC134" s="9">
        <v>2013</v>
      </c>
      <c r="AD134" t="s">
        <v>63</v>
      </c>
      <c r="AE134" s="11" t="s">
        <v>46</v>
      </c>
      <c r="AF134" s="14" t="s">
        <v>15</v>
      </c>
      <c r="AG134" s="13">
        <f t="shared" si="12"/>
        <v>0</v>
      </c>
      <c r="AJ134" s="11"/>
    </row>
    <row r="135" spans="2:36">
      <c r="B135" s="35"/>
      <c r="C135" s="11" t="s">
        <v>14</v>
      </c>
      <c r="D135" s="59">
        <v>2014</v>
      </c>
      <c r="E135" s="35" t="s">
        <v>78</v>
      </c>
      <c r="F135" s="11" t="s">
        <v>81</v>
      </c>
      <c r="G135" s="68" t="s">
        <v>318</v>
      </c>
      <c r="H135" s="60">
        <f t="shared" si="13"/>
        <v>20.060790273556233</v>
      </c>
      <c r="I135" s="60">
        <f t="shared" si="7"/>
        <v>20.060790273556233</v>
      </c>
      <c r="J135" s="60"/>
      <c r="K135" s="60"/>
      <c r="Q135" t="s">
        <v>14</v>
      </c>
      <c r="R135" s="9">
        <v>2014</v>
      </c>
      <c r="S135" t="s">
        <v>58</v>
      </c>
      <c r="T135" s="11" t="s">
        <v>46</v>
      </c>
      <c r="U135" s="68" t="s">
        <v>318</v>
      </c>
      <c r="V135" s="13">
        <f t="shared" si="11"/>
        <v>0</v>
      </c>
      <c r="AB135" t="s">
        <v>14</v>
      </c>
      <c r="AC135" s="9">
        <v>2014</v>
      </c>
      <c r="AD135" t="s">
        <v>63</v>
      </c>
      <c r="AE135" s="11" t="s">
        <v>46</v>
      </c>
      <c r="AF135" s="14" t="s">
        <v>15</v>
      </c>
      <c r="AG135" s="13">
        <f t="shared" si="12"/>
        <v>0</v>
      </c>
      <c r="AJ135" s="11"/>
    </row>
    <row r="136" spans="2:36">
      <c r="B136" s="35"/>
      <c r="C136" s="11" t="s">
        <v>14</v>
      </c>
      <c r="D136" s="59">
        <v>2015</v>
      </c>
      <c r="E136" s="35" t="s">
        <v>78</v>
      </c>
      <c r="F136" s="11" t="s">
        <v>81</v>
      </c>
      <c r="G136" s="68" t="s">
        <v>318</v>
      </c>
      <c r="H136" s="60">
        <f t="shared" si="13"/>
        <v>20.364741641337389</v>
      </c>
      <c r="I136" s="60">
        <f t="shared" si="7"/>
        <v>20.364741641337389</v>
      </c>
      <c r="J136" s="60"/>
      <c r="K136" s="60"/>
      <c r="Q136" t="s">
        <v>14</v>
      </c>
      <c r="R136" s="9">
        <v>2015</v>
      </c>
      <c r="S136" t="s">
        <v>58</v>
      </c>
      <c r="T136" s="11" t="s">
        <v>46</v>
      </c>
      <c r="U136" s="68" t="s">
        <v>318</v>
      </c>
      <c r="V136" s="13">
        <f t="shared" si="11"/>
        <v>0</v>
      </c>
      <c r="AB136" t="s">
        <v>14</v>
      </c>
      <c r="AC136" s="9">
        <v>2015</v>
      </c>
      <c r="AD136" t="s">
        <v>63</v>
      </c>
      <c r="AE136" s="11" t="s">
        <v>46</v>
      </c>
      <c r="AF136" s="14" t="s">
        <v>15</v>
      </c>
      <c r="AG136" s="13">
        <f t="shared" si="12"/>
        <v>0</v>
      </c>
      <c r="AJ136" s="11"/>
    </row>
    <row r="137" spans="2:36">
      <c r="B137" s="35"/>
      <c r="C137" s="11" t="s">
        <v>14</v>
      </c>
      <c r="D137" s="59">
        <v>2016</v>
      </c>
      <c r="E137" s="35" t="s">
        <v>78</v>
      </c>
      <c r="F137" s="11" t="s">
        <v>81</v>
      </c>
      <c r="G137" s="68" t="s">
        <v>318</v>
      </c>
      <c r="H137" s="60">
        <f t="shared" si="13"/>
        <v>24.115354835240179</v>
      </c>
      <c r="I137" s="60">
        <f t="shared" ref="I137:I200" si="14">H137</f>
        <v>24.115354835240179</v>
      </c>
      <c r="J137" s="60"/>
      <c r="K137" s="60"/>
      <c r="Q137" t="s">
        <v>14</v>
      </c>
      <c r="R137" s="9">
        <v>2016</v>
      </c>
      <c r="S137" t="s">
        <v>58</v>
      </c>
      <c r="T137" s="11" t="s">
        <v>46</v>
      </c>
      <c r="U137" s="68" t="s">
        <v>318</v>
      </c>
      <c r="V137" s="13">
        <f t="shared" si="11"/>
        <v>0</v>
      </c>
      <c r="AB137" t="s">
        <v>14</v>
      </c>
      <c r="AC137" s="9">
        <v>2016</v>
      </c>
      <c r="AD137" t="s">
        <v>63</v>
      </c>
      <c r="AE137" s="11" t="s">
        <v>46</v>
      </c>
      <c r="AF137" s="14" t="s">
        <v>15</v>
      </c>
      <c r="AG137" s="13">
        <f t="shared" si="12"/>
        <v>0</v>
      </c>
      <c r="AJ137" s="11"/>
    </row>
    <row r="138" spans="2:36">
      <c r="B138" s="35"/>
      <c r="C138" s="11" t="s">
        <v>14</v>
      </c>
      <c r="D138" s="59">
        <v>2017</v>
      </c>
      <c r="E138" s="35" t="s">
        <v>78</v>
      </c>
      <c r="F138" s="11" t="s">
        <v>81</v>
      </c>
      <c r="G138" s="68" t="s">
        <v>318</v>
      </c>
      <c r="H138" s="60">
        <f t="shared" si="13"/>
        <v>25.83788018061448</v>
      </c>
      <c r="I138" s="60">
        <f t="shared" si="14"/>
        <v>25.83788018061448</v>
      </c>
      <c r="J138" s="60"/>
      <c r="K138" s="60"/>
      <c r="Q138" t="s">
        <v>14</v>
      </c>
      <c r="R138" s="9">
        <v>2017</v>
      </c>
      <c r="S138" t="s">
        <v>58</v>
      </c>
      <c r="T138" s="11" t="s">
        <v>46</v>
      </c>
      <c r="U138" s="68" t="s">
        <v>318</v>
      </c>
      <c r="V138" s="13">
        <f t="shared" si="11"/>
        <v>0</v>
      </c>
      <c r="AB138" t="s">
        <v>14</v>
      </c>
      <c r="AC138" s="9">
        <v>2017</v>
      </c>
      <c r="AD138" t="s">
        <v>63</v>
      </c>
      <c r="AE138" s="11" t="s">
        <v>46</v>
      </c>
      <c r="AF138" s="14" t="s">
        <v>15</v>
      </c>
      <c r="AG138" s="13">
        <f t="shared" si="12"/>
        <v>0</v>
      </c>
      <c r="AJ138" s="11"/>
    </row>
    <row r="139" spans="2:36">
      <c r="B139" s="35"/>
      <c r="C139" s="11" t="s">
        <v>14</v>
      </c>
      <c r="D139" s="59">
        <v>2018</v>
      </c>
      <c r="E139" s="35" t="s">
        <v>78</v>
      </c>
      <c r="F139" s="11" t="s">
        <v>81</v>
      </c>
      <c r="G139" s="68" t="s">
        <v>318</v>
      </c>
      <c r="H139" s="60">
        <f t="shared" si="13"/>
        <v>27.872578404114861</v>
      </c>
      <c r="I139" s="60">
        <f t="shared" si="14"/>
        <v>27.872578404114861</v>
      </c>
      <c r="J139" s="60"/>
      <c r="K139" s="60"/>
      <c r="Q139" t="s">
        <v>14</v>
      </c>
      <c r="R139" s="9">
        <v>2018</v>
      </c>
      <c r="S139" t="s">
        <v>58</v>
      </c>
      <c r="T139" s="11" t="s">
        <v>46</v>
      </c>
      <c r="U139" s="68" t="s">
        <v>318</v>
      </c>
      <c r="V139" s="13">
        <f t="shared" si="11"/>
        <v>0</v>
      </c>
      <c r="AB139" t="s">
        <v>14</v>
      </c>
      <c r="AC139" s="9">
        <v>2018</v>
      </c>
      <c r="AD139" t="s">
        <v>63</v>
      </c>
      <c r="AE139" s="11" t="s">
        <v>46</v>
      </c>
      <c r="AF139" s="14" t="s">
        <v>15</v>
      </c>
      <c r="AG139" s="13">
        <f t="shared" si="12"/>
        <v>0</v>
      </c>
      <c r="AJ139" s="11"/>
    </row>
    <row r="140" spans="2:36">
      <c r="B140" s="35"/>
      <c r="C140" s="11" t="s">
        <v>14</v>
      </c>
      <c r="D140" s="59">
        <v>2019</v>
      </c>
      <c r="E140" s="35" t="s">
        <v>78</v>
      </c>
      <c r="F140" s="11" t="s">
        <v>81</v>
      </c>
      <c r="G140" s="68" t="s">
        <v>318</v>
      </c>
      <c r="H140" s="60">
        <f t="shared" si="13"/>
        <v>28.430029972197161</v>
      </c>
      <c r="I140" s="60">
        <f t="shared" si="14"/>
        <v>28.430029972197161</v>
      </c>
      <c r="J140" s="60"/>
      <c r="K140" s="60"/>
      <c r="Q140" t="s">
        <v>14</v>
      </c>
      <c r="R140" s="9">
        <v>2019</v>
      </c>
      <c r="S140" t="s">
        <v>58</v>
      </c>
      <c r="T140" s="11" t="s">
        <v>46</v>
      </c>
      <c r="U140" s="68" t="s">
        <v>318</v>
      </c>
      <c r="V140" s="13">
        <f t="shared" si="11"/>
        <v>0</v>
      </c>
      <c r="AB140" t="s">
        <v>14</v>
      </c>
      <c r="AC140" s="9">
        <v>2019</v>
      </c>
      <c r="AD140" t="s">
        <v>63</v>
      </c>
      <c r="AE140" s="11" t="s">
        <v>46</v>
      </c>
      <c r="AF140" s="14" t="s">
        <v>15</v>
      </c>
      <c r="AG140" s="13">
        <f t="shared" si="12"/>
        <v>0</v>
      </c>
      <c r="AJ140" s="11"/>
    </row>
    <row r="141" spans="2:36">
      <c r="B141" s="35"/>
      <c r="C141" s="11" t="s">
        <v>14</v>
      </c>
      <c r="D141" s="59">
        <v>2020</v>
      </c>
      <c r="E141" s="35" t="s">
        <v>78</v>
      </c>
      <c r="F141" s="11" t="s">
        <v>81</v>
      </c>
      <c r="G141" s="68" t="s">
        <v>318</v>
      </c>
      <c r="H141" s="60">
        <f t="shared" si="13"/>
        <v>28.430029972197161</v>
      </c>
      <c r="I141" s="60">
        <f t="shared" si="14"/>
        <v>28.430029972197161</v>
      </c>
      <c r="J141" s="60"/>
      <c r="K141" s="60"/>
      <c r="Q141" t="s">
        <v>14</v>
      </c>
      <c r="R141" s="9">
        <v>2020</v>
      </c>
      <c r="S141" t="s">
        <v>58</v>
      </c>
      <c r="T141" s="11" t="s">
        <v>46</v>
      </c>
      <c r="U141" s="68" t="s">
        <v>318</v>
      </c>
      <c r="V141" s="13">
        <f t="shared" si="11"/>
        <v>0</v>
      </c>
      <c r="AB141" t="s">
        <v>14</v>
      </c>
      <c r="AC141" s="9">
        <v>2020</v>
      </c>
      <c r="AD141" t="s">
        <v>63</v>
      </c>
      <c r="AE141" s="11" t="s">
        <v>46</v>
      </c>
      <c r="AF141" s="14" t="s">
        <v>15</v>
      </c>
      <c r="AG141" s="13">
        <f t="shared" si="12"/>
        <v>0</v>
      </c>
      <c r="AJ141" s="11"/>
    </row>
    <row r="142" spans="2:36">
      <c r="B142" s="35"/>
      <c r="C142" s="11" t="s">
        <v>14</v>
      </c>
      <c r="D142" s="59">
        <v>2021</v>
      </c>
      <c r="E142" s="35" t="s">
        <v>78</v>
      </c>
      <c r="F142" s="11" t="s">
        <v>81</v>
      </c>
      <c r="G142" s="68" t="s">
        <v>318</v>
      </c>
      <c r="H142" s="60">
        <f t="shared" si="13"/>
        <v>28.430029972197161</v>
      </c>
      <c r="I142" s="60">
        <f t="shared" si="14"/>
        <v>28.430029972197161</v>
      </c>
      <c r="J142" s="60"/>
      <c r="K142" s="60"/>
      <c r="Q142" t="s">
        <v>14</v>
      </c>
      <c r="R142" s="9">
        <v>2021</v>
      </c>
      <c r="S142" t="s">
        <v>58</v>
      </c>
      <c r="T142" s="11" t="s">
        <v>46</v>
      </c>
      <c r="U142" s="68" t="s">
        <v>318</v>
      </c>
      <c r="V142" s="13">
        <f t="shared" si="11"/>
        <v>0</v>
      </c>
      <c r="AB142" t="s">
        <v>14</v>
      </c>
      <c r="AC142" s="9">
        <v>2021</v>
      </c>
      <c r="AD142" t="s">
        <v>63</v>
      </c>
      <c r="AE142" s="11" t="s">
        <v>46</v>
      </c>
      <c r="AF142" s="14" t="s">
        <v>15</v>
      </c>
      <c r="AG142" s="13">
        <f t="shared" si="12"/>
        <v>0</v>
      </c>
      <c r="AJ142" s="11"/>
    </row>
    <row r="143" spans="2:36">
      <c r="B143" s="35"/>
      <c r="C143" s="11" t="s">
        <v>14</v>
      </c>
      <c r="D143" s="59">
        <v>2022</v>
      </c>
      <c r="E143" s="35" t="s">
        <v>78</v>
      </c>
      <c r="F143" s="11" t="s">
        <v>81</v>
      </c>
      <c r="G143" s="68" t="s">
        <v>318</v>
      </c>
      <c r="H143" s="60">
        <f t="shared" si="13"/>
        <v>28.430029972197161</v>
      </c>
      <c r="I143" s="60">
        <f t="shared" si="14"/>
        <v>28.430029972197161</v>
      </c>
      <c r="J143" s="60"/>
      <c r="K143" s="60"/>
      <c r="Q143" t="s">
        <v>14</v>
      </c>
      <c r="R143" s="9">
        <v>2022</v>
      </c>
      <c r="S143" t="s">
        <v>58</v>
      </c>
      <c r="T143" s="11" t="s">
        <v>46</v>
      </c>
      <c r="U143" s="68" t="s">
        <v>318</v>
      </c>
      <c r="V143" s="13">
        <f t="shared" si="11"/>
        <v>0</v>
      </c>
      <c r="AB143" t="s">
        <v>14</v>
      </c>
      <c r="AC143" s="9">
        <v>2022</v>
      </c>
      <c r="AD143" t="s">
        <v>63</v>
      </c>
      <c r="AE143" s="11" t="s">
        <v>46</v>
      </c>
      <c r="AF143" s="14" t="s">
        <v>15</v>
      </c>
      <c r="AG143" s="13">
        <f t="shared" si="12"/>
        <v>0</v>
      </c>
      <c r="AJ143" s="11"/>
    </row>
    <row r="144" spans="2:36">
      <c r="B144" s="35"/>
      <c r="C144" s="11" t="s">
        <v>14</v>
      </c>
      <c r="D144" s="59">
        <v>2023</v>
      </c>
      <c r="E144" s="35" t="s">
        <v>78</v>
      </c>
      <c r="F144" s="11" t="s">
        <v>81</v>
      </c>
      <c r="G144" s="68" t="s">
        <v>318</v>
      </c>
      <c r="H144" s="60">
        <f t="shared" si="13"/>
        <v>28.430029972197161</v>
      </c>
      <c r="I144" s="60">
        <f t="shared" si="14"/>
        <v>28.430029972197161</v>
      </c>
      <c r="J144" s="60"/>
      <c r="K144" s="60"/>
      <c r="Q144" t="s">
        <v>14</v>
      </c>
      <c r="R144" s="9">
        <v>2023</v>
      </c>
      <c r="S144" t="s">
        <v>58</v>
      </c>
      <c r="T144" s="11" t="s">
        <v>46</v>
      </c>
      <c r="U144" s="68" t="s">
        <v>318</v>
      </c>
      <c r="V144" s="13">
        <f t="shared" si="11"/>
        <v>0</v>
      </c>
      <c r="AB144" t="s">
        <v>14</v>
      </c>
      <c r="AC144" s="9">
        <v>2023</v>
      </c>
      <c r="AD144" t="s">
        <v>63</v>
      </c>
      <c r="AE144" s="11" t="s">
        <v>46</v>
      </c>
      <c r="AF144" s="14" t="s">
        <v>15</v>
      </c>
      <c r="AG144" s="13">
        <f t="shared" si="12"/>
        <v>0</v>
      </c>
      <c r="AJ144" s="11"/>
    </row>
    <row r="145" spans="2:36">
      <c r="B145" s="35"/>
      <c r="C145" s="11" t="s">
        <v>14</v>
      </c>
      <c r="D145" s="59">
        <v>2024</v>
      </c>
      <c r="E145" s="35" t="s">
        <v>78</v>
      </c>
      <c r="F145" s="11" t="s">
        <v>81</v>
      </c>
      <c r="G145" s="68" t="s">
        <v>318</v>
      </c>
      <c r="H145" s="60">
        <f t="shared" si="13"/>
        <v>28.430029972197161</v>
      </c>
      <c r="I145" s="60">
        <f t="shared" si="14"/>
        <v>28.430029972197161</v>
      </c>
      <c r="J145" s="60"/>
      <c r="K145" s="60"/>
      <c r="Q145" t="s">
        <v>14</v>
      </c>
      <c r="R145" s="9">
        <v>2024</v>
      </c>
      <c r="S145" t="s">
        <v>58</v>
      </c>
      <c r="T145" s="11" t="s">
        <v>46</v>
      </c>
      <c r="U145" s="68" t="s">
        <v>318</v>
      </c>
      <c r="V145" s="13">
        <f t="shared" si="11"/>
        <v>0</v>
      </c>
      <c r="AB145" t="s">
        <v>14</v>
      </c>
      <c r="AC145" s="9">
        <v>2024</v>
      </c>
      <c r="AD145" t="s">
        <v>63</v>
      </c>
      <c r="AE145" s="11" t="s">
        <v>46</v>
      </c>
      <c r="AF145" s="14" t="s">
        <v>15</v>
      </c>
      <c r="AG145" s="13">
        <f t="shared" si="12"/>
        <v>0</v>
      </c>
      <c r="AJ145" s="11"/>
    </row>
    <row r="146" spans="2:36">
      <c r="B146" s="35"/>
      <c r="C146" s="11" t="s">
        <v>14</v>
      </c>
      <c r="D146" s="59">
        <v>2025</v>
      </c>
      <c r="E146" s="35" t="s">
        <v>78</v>
      </c>
      <c r="F146" s="11" t="s">
        <v>81</v>
      </c>
      <c r="G146" s="68" t="s">
        <v>318</v>
      </c>
      <c r="H146" s="60">
        <f t="shared" si="13"/>
        <v>28.430029972197161</v>
      </c>
      <c r="I146" s="60">
        <f t="shared" si="14"/>
        <v>28.430029972197161</v>
      </c>
      <c r="J146" s="60"/>
      <c r="K146" s="60"/>
      <c r="Q146" t="s">
        <v>14</v>
      </c>
      <c r="R146" s="9">
        <v>2025</v>
      </c>
      <c r="S146" t="s">
        <v>58</v>
      </c>
      <c r="T146" s="11" t="s">
        <v>46</v>
      </c>
      <c r="U146" s="68" t="s">
        <v>318</v>
      </c>
      <c r="V146" s="13">
        <f t="shared" si="11"/>
        <v>0</v>
      </c>
      <c r="AB146" t="s">
        <v>14</v>
      </c>
      <c r="AC146" s="9">
        <v>2025</v>
      </c>
      <c r="AD146" t="s">
        <v>63</v>
      </c>
      <c r="AE146" s="11" t="s">
        <v>46</v>
      </c>
      <c r="AF146" s="14" t="s">
        <v>15</v>
      </c>
      <c r="AG146" s="13">
        <f t="shared" si="12"/>
        <v>0</v>
      </c>
      <c r="AJ146" s="11"/>
    </row>
    <row r="147" spans="2:36">
      <c r="B147" s="35"/>
      <c r="C147" s="11" t="s">
        <v>14</v>
      </c>
      <c r="D147" s="59">
        <v>2026</v>
      </c>
      <c r="E147" s="35" t="s">
        <v>78</v>
      </c>
      <c r="F147" s="11" t="s">
        <v>81</v>
      </c>
      <c r="G147" s="68" t="s">
        <v>318</v>
      </c>
      <c r="H147" s="60">
        <f t="shared" si="13"/>
        <v>28.430029972197161</v>
      </c>
      <c r="I147" s="60">
        <f t="shared" si="14"/>
        <v>28.430029972197161</v>
      </c>
      <c r="J147" s="60"/>
      <c r="K147" s="60"/>
      <c r="Q147" t="s">
        <v>14</v>
      </c>
      <c r="R147" s="9">
        <v>2026</v>
      </c>
      <c r="S147" t="s">
        <v>58</v>
      </c>
      <c r="T147" s="11" t="s">
        <v>46</v>
      </c>
      <c r="U147" s="68" t="s">
        <v>318</v>
      </c>
      <c r="V147" s="13">
        <f t="shared" si="11"/>
        <v>0</v>
      </c>
      <c r="AB147" t="s">
        <v>14</v>
      </c>
      <c r="AC147" s="9">
        <v>2026</v>
      </c>
      <c r="AD147" t="s">
        <v>63</v>
      </c>
      <c r="AE147" s="11" t="s">
        <v>46</v>
      </c>
      <c r="AF147" s="14" t="s">
        <v>15</v>
      </c>
      <c r="AG147" s="13">
        <f t="shared" si="12"/>
        <v>0</v>
      </c>
      <c r="AJ147" s="11"/>
    </row>
    <row r="148" spans="2:36">
      <c r="B148" s="35"/>
      <c r="C148" s="11" t="s">
        <v>14</v>
      </c>
      <c r="D148" s="59">
        <v>2027</v>
      </c>
      <c r="E148" s="35" t="s">
        <v>78</v>
      </c>
      <c r="F148" s="11" t="s">
        <v>81</v>
      </c>
      <c r="G148" s="68" t="s">
        <v>318</v>
      </c>
      <c r="H148" s="60">
        <f t="shared" si="13"/>
        <v>28.430029972197161</v>
      </c>
      <c r="I148" s="60">
        <f t="shared" si="14"/>
        <v>28.430029972197161</v>
      </c>
      <c r="J148" s="60"/>
      <c r="K148" s="60"/>
      <c r="Q148" t="s">
        <v>14</v>
      </c>
      <c r="R148" s="9">
        <v>2027</v>
      </c>
      <c r="S148" t="s">
        <v>58</v>
      </c>
      <c r="T148" s="11" t="s">
        <v>46</v>
      </c>
      <c r="U148" s="68" t="s">
        <v>318</v>
      </c>
      <c r="V148" s="13">
        <f t="shared" si="11"/>
        <v>0</v>
      </c>
      <c r="AB148" t="s">
        <v>14</v>
      </c>
      <c r="AC148" s="9">
        <v>2027</v>
      </c>
      <c r="AD148" t="s">
        <v>63</v>
      </c>
      <c r="AE148" s="11" t="s">
        <v>46</v>
      </c>
      <c r="AF148" s="14" t="s">
        <v>15</v>
      </c>
      <c r="AG148" s="13">
        <f t="shared" si="12"/>
        <v>0</v>
      </c>
      <c r="AJ148" s="11"/>
    </row>
    <row r="149" spans="2:36">
      <c r="B149" s="35"/>
      <c r="C149" s="11" t="s">
        <v>14</v>
      </c>
      <c r="D149" s="59">
        <v>2028</v>
      </c>
      <c r="E149" s="35" t="s">
        <v>78</v>
      </c>
      <c r="F149" s="11" t="s">
        <v>81</v>
      </c>
      <c r="G149" s="68" t="s">
        <v>318</v>
      </c>
      <c r="H149" s="60">
        <f t="shared" si="13"/>
        <v>28.430029972197161</v>
      </c>
      <c r="I149" s="60">
        <f t="shared" si="14"/>
        <v>28.430029972197161</v>
      </c>
      <c r="J149" s="60"/>
      <c r="K149" s="60"/>
      <c r="Q149" t="s">
        <v>14</v>
      </c>
      <c r="R149" s="9">
        <v>2028</v>
      </c>
      <c r="S149" t="s">
        <v>58</v>
      </c>
      <c r="T149" s="11" t="s">
        <v>46</v>
      </c>
      <c r="U149" s="68" t="s">
        <v>318</v>
      </c>
      <c r="V149" s="13">
        <f t="shared" si="11"/>
        <v>0</v>
      </c>
      <c r="AB149" t="s">
        <v>14</v>
      </c>
      <c r="AC149" s="9">
        <v>2028</v>
      </c>
      <c r="AD149" t="s">
        <v>63</v>
      </c>
      <c r="AE149" s="11" t="s">
        <v>46</v>
      </c>
      <c r="AF149" s="14" t="s">
        <v>15</v>
      </c>
      <c r="AG149" s="13">
        <f t="shared" si="12"/>
        <v>0</v>
      </c>
      <c r="AJ149" s="11"/>
    </row>
    <row r="150" spans="2:36">
      <c r="B150" s="35"/>
      <c r="C150" s="11" t="s">
        <v>14</v>
      </c>
      <c r="D150" s="59">
        <v>2029</v>
      </c>
      <c r="E150" s="35" t="s">
        <v>78</v>
      </c>
      <c r="F150" s="11" t="s">
        <v>81</v>
      </c>
      <c r="G150" s="68" t="s">
        <v>318</v>
      </c>
      <c r="H150" s="60">
        <f t="shared" si="13"/>
        <v>28.430029972197161</v>
      </c>
      <c r="I150" s="60">
        <f t="shared" si="14"/>
        <v>28.430029972197161</v>
      </c>
      <c r="J150" s="60"/>
      <c r="K150" s="60"/>
      <c r="Q150" t="s">
        <v>14</v>
      </c>
      <c r="R150" s="9">
        <v>2029</v>
      </c>
      <c r="S150" t="s">
        <v>58</v>
      </c>
      <c r="T150" s="11" t="s">
        <v>46</v>
      </c>
      <c r="U150" s="68" t="s">
        <v>318</v>
      </c>
      <c r="V150" s="13">
        <f t="shared" si="11"/>
        <v>0</v>
      </c>
      <c r="AB150" t="s">
        <v>14</v>
      </c>
      <c r="AC150" s="9">
        <v>2029</v>
      </c>
      <c r="AD150" t="s">
        <v>63</v>
      </c>
      <c r="AE150" s="11" t="s">
        <v>46</v>
      </c>
      <c r="AF150" s="14" t="s">
        <v>15</v>
      </c>
      <c r="AG150" s="13">
        <f t="shared" si="12"/>
        <v>0</v>
      </c>
      <c r="AJ150" s="11"/>
    </row>
    <row r="151" spans="2:36">
      <c r="B151" s="35"/>
      <c r="C151" s="11" t="s">
        <v>14</v>
      </c>
      <c r="D151" s="59">
        <v>2030</v>
      </c>
      <c r="E151" s="35" t="s">
        <v>78</v>
      </c>
      <c r="F151" s="11" t="s">
        <v>81</v>
      </c>
      <c r="G151" s="68" t="s">
        <v>318</v>
      </c>
      <c r="H151" s="60">
        <f t="shared" si="13"/>
        <v>28.430029972197161</v>
      </c>
      <c r="I151" s="60">
        <f t="shared" si="14"/>
        <v>28.430029972197161</v>
      </c>
      <c r="J151" s="60"/>
      <c r="K151" s="60"/>
      <c r="Q151" t="s">
        <v>14</v>
      </c>
      <c r="R151" s="9">
        <v>2030</v>
      </c>
      <c r="S151" t="s">
        <v>58</v>
      </c>
      <c r="T151" s="11" t="s">
        <v>46</v>
      </c>
      <c r="U151" s="68" t="s">
        <v>318</v>
      </c>
      <c r="V151" s="13">
        <f t="shared" si="11"/>
        <v>0</v>
      </c>
      <c r="AB151" t="s">
        <v>14</v>
      </c>
      <c r="AC151" s="9">
        <v>2030</v>
      </c>
      <c r="AD151" t="s">
        <v>63</v>
      </c>
      <c r="AE151" s="11" t="s">
        <v>46</v>
      </c>
      <c r="AF151" s="14" t="s">
        <v>15</v>
      </c>
      <c r="AG151" s="13">
        <f t="shared" si="12"/>
        <v>0</v>
      </c>
      <c r="AJ151" s="11"/>
    </row>
    <row r="152" spans="2:36">
      <c r="B152" s="35"/>
      <c r="C152" s="11" t="s">
        <v>14</v>
      </c>
      <c r="D152" s="59">
        <v>2031</v>
      </c>
      <c r="E152" s="35" t="s">
        <v>78</v>
      </c>
      <c r="F152" s="11" t="s">
        <v>81</v>
      </c>
      <c r="G152" s="68" t="s">
        <v>318</v>
      </c>
      <c r="H152" s="60">
        <f t="shared" si="13"/>
        <v>28.430029972197161</v>
      </c>
      <c r="I152" s="60">
        <f t="shared" si="14"/>
        <v>28.430029972197161</v>
      </c>
      <c r="J152" s="60"/>
      <c r="K152" s="60"/>
      <c r="Q152" t="s">
        <v>14</v>
      </c>
      <c r="R152" s="9">
        <v>2031</v>
      </c>
      <c r="S152" t="s">
        <v>58</v>
      </c>
      <c r="T152" s="11" t="s">
        <v>46</v>
      </c>
      <c r="U152" s="68" t="s">
        <v>318</v>
      </c>
      <c r="V152" s="13">
        <f t="shared" si="11"/>
        <v>0</v>
      </c>
      <c r="AB152" t="s">
        <v>14</v>
      </c>
      <c r="AC152" s="9">
        <v>2031</v>
      </c>
      <c r="AD152" t="s">
        <v>63</v>
      </c>
      <c r="AE152" s="11" t="s">
        <v>46</v>
      </c>
      <c r="AF152" s="14" t="s">
        <v>15</v>
      </c>
      <c r="AG152" s="13">
        <f t="shared" si="12"/>
        <v>0</v>
      </c>
      <c r="AJ152" s="11"/>
    </row>
    <row r="153" spans="2:36">
      <c r="B153" s="35"/>
      <c r="C153" s="11" t="s">
        <v>14</v>
      </c>
      <c r="D153" s="59">
        <v>2032</v>
      </c>
      <c r="E153" s="35" t="s">
        <v>78</v>
      </c>
      <c r="F153" s="11" t="s">
        <v>81</v>
      </c>
      <c r="G153" s="68" t="s">
        <v>318</v>
      </c>
      <c r="H153" s="60">
        <f t="shared" si="13"/>
        <v>28.430029972197161</v>
      </c>
      <c r="I153" s="60">
        <f t="shared" si="14"/>
        <v>28.430029972197161</v>
      </c>
      <c r="J153" s="60"/>
      <c r="K153" s="60"/>
      <c r="Q153" t="s">
        <v>14</v>
      </c>
      <c r="R153" s="9">
        <v>2032</v>
      </c>
      <c r="S153" t="s">
        <v>58</v>
      </c>
      <c r="T153" s="11" t="s">
        <v>46</v>
      </c>
      <c r="U153" s="68" t="s">
        <v>318</v>
      </c>
      <c r="V153" s="13">
        <f t="shared" si="11"/>
        <v>0</v>
      </c>
      <c r="AB153" t="s">
        <v>14</v>
      </c>
      <c r="AC153" s="9">
        <v>2032</v>
      </c>
      <c r="AD153" t="s">
        <v>63</v>
      </c>
      <c r="AE153" s="11" t="s">
        <v>46</v>
      </c>
      <c r="AF153" s="14" t="s">
        <v>15</v>
      </c>
      <c r="AG153" s="13">
        <f t="shared" si="12"/>
        <v>0</v>
      </c>
      <c r="AJ153" s="11"/>
    </row>
    <row r="154" spans="2:36">
      <c r="B154" s="35"/>
      <c r="C154" s="11" t="s">
        <v>14</v>
      </c>
      <c r="D154" s="59">
        <v>2033</v>
      </c>
      <c r="E154" s="35" t="s">
        <v>78</v>
      </c>
      <c r="F154" s="11" t="s">
        <v>81</v>
      </c>
      <c r="G154" s="68" t="s">
        <v>318</v>
      </c>
      <c r="H154" s="60">
        <f t="shared" si="13"/>
        <v>28.430029972197161</v>
      </c>
      <c r="I154" s="60">
        <f t="shared" si="14"/>
        <v>28.430029972197161</v>
      </c>
      <c r="J154" s="60"/>
      <c r="K154" s="60"/>
      <c r="Q154" t="s">
        <v>14</v>
      </c>
      <c r="R154" s="9">
        <v>2033</v>
      </c>
      <c r="S154" t="s">
        <v>58</v>
      </c>
      <c r="T154" s="11" t="s">
        <v>46</v>
      </c>
      <c r="U154" s="68" t="s">
        <v>318</v>
      </c>
      <c r="V154" s="13">
        <f t="shared" si="11"/>
        <v>0</v>
      </c>
      <c r="AB154" t="s">
        <v>14</v>
      </c>
      <c r="AC154" s="9">
        <v>2033</v>
      </c>
      <c r="AD154" t="s">
        <v>63</v>
      </c>
      <c r="AE154" s="11" t="s">
        <v>46</v>
      </c>
      <c r="AF154" s="14" t="s">
        <v>15</v>
      </c>
      <c r="AG154" s="13">
        <f t="shared" si="12"/>
        <v>0</v>
      </c>
      <c r="AJ154" s="11"/>
    </row>
    <row r="155" spans="2:36">
      <c r="B155" s="35"/>
      <c r="C155" s="11" t="s">
        <v>14</v>
      </c>
      <c r="D155" s="59">
        <v>2034</v>
      </c>
      <c r="E155" s="35" t="s">
        <v>78</v>
      </c>
      <c r="F155" s="11" t="s">
        <v>81</v>
      </c>
      <c r="G155" s="68" t="s">
        <v>318</v>
      </c>
      <c r="H155" s="60">
        <f t="shared" si="13"/>
        <v>28.430029972197161</v>
      </c>
      <c r="I155" s="60">
        <f t="shared" si="14"/>
        <v>28.430029972197161</v>
      </c>
      <c r="J155" s="60"/>
      <c r="K155" s="60"/>
      <c r="Q155" t="s">
        <v>14</v>
      </c>
      <c r="R155" s="9">
        <v>2034</v>
      </c>
      <c r="S155" t="s">
        <v>58</v>
      </c>
      <c r="T155" s="11" t="s">
        <v>46</v>
      </c>
      <c r="U155" s="68" t="s">
        <v>318</v>
      </c>
      <c r="V155" s="13">
        <f t="shared" si="11"/>
        <v>0</v>
      </c>
      <c r="AB155" t="s">
        <v>14</v>
      </c>
      <c r="AC155" s="9">
        <v>2034</v>
      </c>
      <c r="AD155" t="s">
        <v>63</v>
      </c>
      <c r="AE155" s="11" t="s">
        <v>46</v>
      </c>
      <c r="AF155" s="14" t="s">
        <v>15</v>
      </c>
      <c r="AG155" s="13">
        <f t="shared" si="12"/>
        <v>0</v>
      </c>
      <c r="AJ155" s="11"/>
    </row>
    <row r="156" spans="2:36">
      <c r="B156" s="35"/>
      <c r="C156" s="11" t="s">
        <v>14</v>
      </c>
      <c r="D156" s="59">
        <v>2035</v>
      </c>
      <c r="E156" s="35" t="s">
        <v>78</v>
      </c>
      <c r="F156" s="11" t="s">
        <v>81</v>
      </c>
      <c r="G156" s="68" t="s">
        <v>318</v>
      </c>
      <c r="H156" s="60">
        <f t="shared" si="13"/>
        <v>28.430029972197161</v>
      </c>
      <c r="I156" s="60">
        <f t="shared" si="14"/>
        <v>28.430029972197161</v>
      </c>
      <c r="J156" s="60"/>
      <c r="K156" s="60"/>
      <c r="Q156" t="s">
        <v>14</v>
      </c>
      <c r="R156" s="9">
        <v>2035</v>
      </c>
      <c r="S156" t="s">
        <v>58</v>
      </c>
      <c r="T156" s="11" t="s">
        <v>46</v>
      </c>
      <c r="U156" s="68" t="s">
        <v>318</v>
      </c>
      <c r="V156" s="13">
        <f t="shared" si="11"/>
        <v>0</v>
      </c>
      <c r="AB156" t="s">
        <v>14</v>
      </c>
      <c r="AC156" s="9">
        <v>2035</v>
      </c>
      <c r="AD156" t="s">
        <v>63</v>
      </c>
      <c r="AE156" s="11" t="s">
        <v>46</v>
      </c>
      <c r="AF156" s="14" t="s">
        <v>15</v>
      </c>
      <c r="AG156" s="13">
        <f t="shared" si="12"/>
        <v>0</v>
      </c>
      <c r="AJ156" s="11"/>
    </row>
    <row r="157" spans="2:36">
      <c r="B157" s="35"/>
      <c r="C157" s="11" t="s">
        <v>14</v>
      </c>
      <c r="D157" s="59">
        <v>2036</v>
      </c>
      <c r="E157" s="35" t="s">
        <v>78</v>
      </c>
      <c r="F157" s="11" t="s">
        <v>81</v>
      </c>
      <c r="G157" s="68" t="s">
        <v>318</v>
      </c>
      <c r="H157" s="60">
        <f t="shared" si="13"/>
        <v>28.430029972197161</v>
      </c>
      <c r="I157" s="60">
        <f t="shared" si="14"/>
        <v>28.430029972197161</v>
      </c>
      <c r="J157" s="60"/>
      <c r="K157" s="60"/>
      <c r="Q157" t="s">
        <v>14</v>
      </c>
      <c r="R157" s="9">
        <v>2036</v>
      </c>
      <c r="S157" t="s">
        <v>58</v>
      </c>
      <c r="T157" s="11" t="s">
        <v>46</v>
      </c>
      <c r="U157" s="68" t="s">
        <v>318</v>
      </c>
      <c r="V157" s="13">
        <f t="shared" si="11"/>
        <v>0</v>
      </c>
      <c r="AB157" t="s">
        <v>14</v>
      </c>
      <c r="AC157" s="9">
        <v>2036</v>
      </c>
      <c r="AD157" t="s">
        <v>63</v>
      </c>
      <c r="AE157" s="11" t="s">
        <v>46</v>
      </c>
      <c r="AF157" s="14" t="s">
        <v>15</v>
      </c>
      <c r="AG157" s="13">
        <f t="shared" si="12"/>
        <v>0</v>
      </c>
      <c r="AJ157" s="11"/>
    </row>
    <row r="158" spans="2:36">
      <c r="B158" s="35"/>
      <c r="C158" s="11" t="s">
        <v>14</v>
      </c>
      <c r="D158" s="59">
        <v>2037</v>
      </c>
      <c r="E158" s="35" t="s">
        <v>78</v>
      </c>
      <c r="F158" s="11" t="s">
        <v>81</v>
      </c>
      <c r="G158" s="68" t="s">
        <v>318</v>
      </c>
      <c r="H158" s="60">
        <f t="shared" si="13"/>
        <v>28.430029972197161</v>
      </c>
      <c r="I158" s="60">
        <f t="shared" si="14"/>
        <v>28.430029972197161</v>
      </c>
      <c r="J158" s="60"/>
      <c r="K158" s="60"/>
      <c r="Q158" t="s">
        <v>14</v>
      </c>
      <c r="R158" s="9">
        <v>2037</v>
      </c>
      <c r="S158" t="s">
        <v>58</v>
      </c>
      <c r="T158" s="11" t="s">
        <v>46</v>
      </c>
      <c r="U158" s="68" t="s">
        <v>318</v>
      </c>
      <c r="V158" s="13">
        <f t="shared" si="11"/>
        <v>0</v>
      </c>
      <c r="AB158" t="s">
        <v>14</v>
      </c>
      <c r="AC158" s="9">
        <v>2037</v>
      </c>
      <c r="AD158" t="s">
        <v>63</v>
      </c>
      <c r="AE158" s="11" t="s">
        <v>46</v>
      </c>
      <c r="AF158" s="14" t="s">
        <v>15</v>
      </c>
      <c r="AG158" s="13">
        <f t="shared" si="12"/>
        <v>0</v>
      </c>
      <c r="AJ158" s="11"/>
    </row>
    <row r="159" spans="2:36">
      <c r="B159" s="35"/>
      <c r="C159" s="11" t="s">
        <v>14</v>
      </c>
      <c r="D159" s="59">
        <v>2038</v>
      </c>
      <c r="E159" s="35" t="s">
        <v>78</v>
      </c>
      <c r="F159" s="11" t="s">
        <v>81</v>
      </c>
      <c r="G159" s="68" t="s">
        <v>318</v>
      </c>
      <c r="H159" s="60">
        <f t="shared" si="13"/>
        <v>28.430029972197161</v>
      </c>
      <c r="I159" s="60">
        <f t="shared" si="14"/>
        <v>28.430029972197161</v>
      </c>
      <c r="J159" s="60"/>
      <c r="K159" s="60"/>
      <c r="Q159" t="s">
        <v>14</v>
      </c>
      <c r="R159" s="9">
        <v>2038</v>
      </c>
      <c r="S159" t="s">
        <v>58</v>
      </c>
      <c r="T159" s="11" t="s">
        <v>46</v>
      </c>
      <c r="U159" s="68" t="s">
        <v>318</v>
      </c>
      <c r="V159" s="13">
        <f t="shared" si="11"/>
        <v>0</v>
      </c>
      <c r="AB159" t="s">
        <v>14</v>
      </c>
      <c r="AC159" s="9">
        <v>2038</v>
      </c>
      <c r="AD159" t="s">
        <v>63</v>
      </c>
      <c r="AE159" s="11" t="s">
        <v>46</v>
      </c>
      <c r="AF159" s="14" t="s">
        <v>15</v>
      </c>
      <c r="AG159" s="13">
        <f t="shared" si="12"/>
        <v>0</v>
      </c>
      <c r="AJ159" s="11"/>
    </row>
    <row r="160" spans="2:36">
      <c r="B160" s="35"/>
      <c r="C160" s="11" t="s">
        <v>14</v>
      </c>
      <c r="D160" s="59">
        <v>2039</v>
      </c>
      <c r="E160" s="35" t="s">
        <v>78</v>
      </c>
      <c r="F160" s="11" t="s">
        <v>81</v>
      </c>
      <c r="G160" s="68" t="s">
        <v>318</v>
      </c>
      <c r="H160" s="60">
        <f t="shared" si="13"/>
        <v>28.430029972197161</v>
      </c>
      <c r="I160" s="60">
        <f t="shared" si="14"/>
        <v>28.430029972197161</v>
      </c>
      <c r="J160" s="60"/>
      <c r="K160" s="60"/>
      <c r="Q160" t="s">
        <v>14</v>
      </c>
      <c r="R160" s="9">
        <v>2039</v>
      </c>
      <c r="S160" t="s">
        <v>58</v>
      </c>
      <c r="T160" s="11" t="s">
        <v>46</v>
      </c>
      <c r="U160" s="68" t="s">
        <v>318</v>
      </c>
      <c r="V160" s="13">
        <f t="shared" si="11"/>
        <v>0</v>
      </c>
      <c r="AB160" t="s">
        <v>14</v>
      </c>
      <c r="AC160" s="9">
        <v>2039</v>
      </c>
      <c r="AD160" t="s">
        <v>63</v>
      </c>
      <c r="AE160" s="11" t="s">
        <v>46</v>
      </c>
      <c r="AF160" s="14" t="s">
        <v>15</v>
      </c>
      <c r="AG160" s="13">
        <f t="shared" si="12"/>
        <v>0</v>
      </c>
      <c r="AJ160" s="11"/>
    </row>
    <row r="161" spans="2:36">
      <c r="B161" s="35"/>
      <c r="C161" s="11" t="s">
        <v>14</v>
      </c>
      <c r="D161" s="59">
        <v>2040</v>
      </c>
      <c r="E161" s="35" t="s">
        <v>78</v>
      </c>
      <c r="F161" s="11" t="s">
        <v>81</v>
      </c>
      <c r="G161" s="68" t="s">
        <v>318</v>
      </c>
      <c r="H161" s="60">
        <f t="shared" si="13"/>
        <v>28.430029972197161</v>
      </c>
      <c r="I161" s="60">
        <f t="shared" si="14"/>
        <v>28.430029972197161</v>
      </c>
      <c r="J161" s="60"/>
      <c r="K161" s="60"/>
      <c r="Q161" t="s">
        <v>14</v>
      </c>
      <c r="R161" s="9">
        <v>2040</v>
      </c>
      <c r="S161" t="s">
        <v>58</v>
      </c>
      <c r="T161" s="11" t="s">
        <v>46</v>
      </c>
      <c r="U161" s="68" t="s">
        <v>318</v>
      </c>
      <c r="V161" s="13">
        <f t="shared" si="11"/>
        <v>0</v>
      </c>
      <c r="AB161" t="s">
        <v>14</v>
      </c>
      <c r="AC161" s="9">
        <v>2040</v>
      </c>
      <c r="AD161" t="s">
        <v>63</v>
      </c>
      <c r="AE161" s="11" t="s">
        <v>46</v>
      </c>
      <c r="AF161" s="14" t="s">
        <v>15</v>
      </c>
      <c r="AG161" s="13">
        <f t="shared" si="12"/>
        <v>0</v>
      </c>
      <c r="AJ161" s="11"/>
    </row>
    <row r="162" spans="2:36">
      <c r="B162" s="35"/>
      <c r="C162" s="11" t="s">
        <v>14</v>
      </c>
      <c r="D162" s="59">
        <v>2041</v>
      </c>
      <c r="E162" s="35" t="s">
        <v>78</v>
      </c>
      <c r="F162" s="11" t="s">
        <v>81</v>
      </c>
      <c r="G162" s="68" t="s">
        <v>318</v>
      </c>
      <c r="H162" s="60">
        <f t="shared" si="13"/>
        <v>28.430029972197161</v>
      </c>
      <c r="I162" s="60">
        <f t="shared" si="14"/>
        <v>28.430029972197161</v>
      </c>
      <c r="J162" s="60"/>
      <c r="K162" s="60"/>
      <c r="Q162" t="s">
        <v>14</v>
      </c>
      <c r="R162" s="9">
        <v>2041</v>
      </c>
      <c r="S162" t="s">
        <v>58</v>
      </c>
      <c r="T162" s="11" t="s">
        <v>46</v>
      </c>
      <c r="U162" s="68" t="s">
        <v>318</v>
      </c>
      <c r="V162" s="13">
        <f t="shared" si="11"/>
        <v>0</v>
      </c>
      <c r="AB162" t="s">
        <v>14</v>
      </c>
      <c r="AC162" s="9">
        <v>2041</v>
      </c>
      <c r="AD162" t="s">
        <v>63</v>
      </c>
      <c r="AE162" s="11" t="s">
        <v>46</v>
      </c>
      <c r="AF162" s="14" t="s">
        <v>15</v>
      </c>
      <c r="AG162" s="13">
        <f t="shared" si="12"/>
        <v>0</v>
      </c>
      <c r="AJ162" s="11"/>
    </row>
    <row r="163" spans="2:36">
      <c r="B163" s="35"/>
      <c r="C163" s="11" t="s">
        <v>14</v>
      </c>
      <c r="D163" s="59">
        <v>2042</v>
      </c>
      <c r="E163" s="35" t="s">
        <v>78</v>
      </c>
      <c r="F163" s="11" t="s">
        <v>81</v>
      </c>
      <c r="G163" s="68" t="s">
        <v>318</v>
      </c>
      <c r="H163" s="60">
        <f t="shared" si="13"/>
        <v>28.430029972197161</v>
      </c>
      <c r="I163" s="60">
        <f t="shared" si="14"/>
        <v>28.430029972197161</v>
      </c>
      <c r="J163" s="60"/>
      <c r="K163" s="60"/>
      <c r="Q163" t="s">
        <v>14</v>
      </c>
      <c r="R163" s="9">
        <v>2042</v>
      </c>
      <c r="S163" t="s">
        <v>58</v>
      </c>
      <c r="T163" s="11" t="s">
        <v>46</v>
      </c>
      <c r="U163" s="68" t="s">
        <v>318</v>
      </c>
      <c r="V163" s="13">
        <f t="shared" si="11"/>
        <v>0</v>
      </c>
      <c r="AB163" t="s">
        <v>14</v>
      </c>
      <c r="AC163" s="9">
        <v>2042</v>
      </c>
      <c r="AD163" t="s">
        <v>63</v>
      </c>
      <c r="AE163" s="11" t="s">
        <v>46</v>
      </c>
      <c r="AF163" s="14" t="s">
        <v>15</v>
      </c>
      <c r="AG163" s="13">
        <f t="shared" si="12"/>
        <v>0</v>
      </c>
      <c r="AJ163" s="11"/>
    </row>
    <row r="164" spans="2:36">
      <c r="B164" s="35"/>
      <c r="C164" s="11" t="s">
        <v>14</v>
      </c>
      <c r="D164" s="59">
        <v>2043</v>
      </c>
      <c r="E164" s="35" t="s">
        <v>78</v>
      </c>
      <c r="F164" s="11" t="s">
        <v>81</v>
      </c>
      <c r="G164" s="68" t="s">
        <v>318</v>
      </c>
      <c r="H164" s="60">
        <f t="shared" si="13"/>
        <v>28.430029972197161</v>
      </c>
      <c r="I164" s="60">
        <f t="shared" si="14"/>
        <v>28.430029972197161</v>
      </c>
      <c r="J164" s="60"/>
      <c r="K164" s="60"/>
      <c r="Q164" t="s">
        <v>14</v>
      </c>
      <c r="R164" s="9">
        <v>2043</v>
      </c>
      <c r="S164" t="s">
        <v>58</v>
      </c>
      <c r="T164" s="11" t="s">
        <v>46</v>
      </c>
      <c r="U164" s="68" t="s">
        <v>318</v>
      </c>
      <c r="V164" s="13">
        <f t="shared" si="11"/>
        <v>0</v>
      </c>
      <c r="AB164" t="s">
        <v>14</v>
      </c>
      <c r="AC164" s="9">
        <v>2043</v>
      </c>
      <c r="AD164" t="s">
        <v>63</v>
      </c>
      <c r="AE164" s="11" t="s">
        <v>46</v>
      </c>
      <c r="AF164" s="14" t="s">
        <v>15</v>
      </c>
      <c r="AG164" s="13">
        <f t="shared" si="12"/>
        <v>0</v>
      </c>
      <c r="AJ164" s="11"/>
    </row>
    <row r="165" spans="2:36">
      <c r="B165" s="35"/>
      <c r="C165" s="11" t="s">
        <v>14</v>
      </c>
      <c r="D165" s="59">
        <v>2044</v>
      </c>
      <c r="E165" s="35" t="s">
        <v>78</v>
      </c>
      <c r="F165" s="11" t="s">
        <v>81</v>
      </c>
      <c r="G165" s="68" t="s">
        <v>318</v>
      </c>
      <c r="H165" s="60">
        <f t="shared" si="13"/>
        <v>28.430029972197161</v>
      </c>
      <c r="I165" s="60">
        <f t="shared" si="14"/>
        <v>28.430029972197161</v>
      </c>
      <c r="J165" s="60"/>
      <c r="K165" s="60"/>
      <c r="Q165" t="s">
        <v>14</v>
      </c>
      <c r="R165" s="9">
        <v>2044</v>
      </c>
      <c r="S165" t="s">
        <v>58</v>
      </c>
      <c r="T165" s="11" t="s">
        <v>46</v>
      </c>
      <c r="U165" s="68" t="s">
        <v>318</v>
      </c>
      <c r="V165" s="13">
        <f t="shared" si="11"/>
        <v>0</v>
      </c>
      <c r="AB165" t="s">
        <v>14</v>
      </c>
      <c r="AC165" s="9">
        <v>2044</v>
      </c>
      <c r="AD165" t="s">
        <v>63</v>
      </c>
      <c r="AE165" s="11" t="s">
        <v>46</v>
      </c>
      <c r="AF165" s="14" t="s">
        <v>15</v>
      </c>
      <c r="AG165" s="13">
        <f t="shared" si="12"/>
        <v>0</v>
      </c>
      <c r="AJ165" s="11"/>
    </row>
    <row r="166" spans="2:36">
      <c r="B166" s="35"/>
      <c r="C166" s="11" t="s">
        <v>14</v>
      </c>
      <c r="D166" s="59">
        <v>2045</v>
      </c>
      <c r="E166" s="35" t="s">
        <v>78</v>
      </c>
      <c r="F166" s="11" t="s">
        <v>81</v>
      </c>
      <c r="G166" s="68" t="s">
        <v>318</v>
      </c>
      <c r="H166" s="60">
        <f t="shared" si="13"/>
        <v>28.430029972197161</v>
      </c>
      <c r="I166" s="60">
        <f t="shared" si="14"/>
        <v>28.430029972197161</v>
      </c>
      <c r="J166" s="60"/>
      <c r="K166" s="60"/>
      <c r="Q166" t="s">
        <v>14</v>
      </c>
      <c r="R166" s="9">
        <v>2045</v>
      </c>
      <c r="S166" t="s">
        <v>58</v>
      </c>
      <c r="T166" s="11" t="s">
        <v>46</v>
      </c>
      <c r="U166" s="68" t="s">
        <v>318</v>
      </c>
      <c r="V166" s="13">
        <f t="shared" si="11"/>
        <v>0</v>
      </c>
      <c r="AB166" t="s">
        <v>14</v>
      </c>
      <c r="AC166" s="9">
        <v>2045</v>
      </c>
      <c r="AD166" t="s">
        <v>63</v>
      </c>
      <c r="AE166" s="11" t="s">
        <v>46</v>
      </c>
      <c r="AF166" s="14" t="s">
        <v>15</v>
      </c>
      <c r="AG166" s="13">
        <f t="shared" si="12"/>
        <v>0</v>
      </c>
      <c r="AJ166" s="11"/>
    </row>
    <row r="167" spans="2:36">
      <c r="B167" s="35"/>
      <c r="C167" s="11" t="s">
        <v>14</v>
      </c>
      <c r="D167" s="59">
        <v>2046</v>
      </c>
      <c r="E167" s="35" t="s">
        <v>78</v>
      </c>
      <c r="F167" s="11" t="s">
        <v>81</v>
      </c>
      <c r="G167" s="68" t="s">
        <v>318</v>
      </c>
      <c r="H167" s="60">
        <f t="shared" si="13"/>
        <v>28.430029972197161</v>
      </c>
      <c r="I167" s="60">
        <f t="shared" si="14"/>
        <v>28.430029972197161</v>
      </c>
      <c r="J167" s="60"/>
      <c r="K167" s="60"/>
      <c r="Q167" t="s">
        <v>14</v>
      </c>
      <c r="R167" s="9">
        <v>2046</v>
      </c>
      <c r="S167" t="s">
        <v>58</v>
      </c>
      <c r="T167" s="11" t="s">
        <v>46</v>
      </c>
      <c r="U167" s="68" t="s">
        <v>318</v>
      </c>
      <c r="V167" s="13">
        <f t="shared" si="11"/>
        <v>0</v>
      </c>
      <c r="AB167" t="s">
        <v>14</v>
      </c>
      <c r="AC167" s="9">
        <v>2046</v>
      </c>
      <c r="AD167" t="s">
        <v>63</v>
      </c>
      <c r="AE167" s="11" t="s">
        <v>46</v>
      </c>
      <c r="AF167" s="14" t="s">
        <v>15</v>
      </c>
      <c r="AG167" s="13">
        <f t="shared" si="12"/>
        <v>0</v>
      </c>
      <c r="AJ167" s="11"/>
    </row>
    <row r="168" spans="2:36">
      <c r="B168" s="35"/>
      <c r="C168" s="11" t="s">
        <v>14</v>
      </c>
      <c r="D168" s="59">
        <v>2047</v>
      </c>
      <c r="E168" s="35" t="s">
        <v>78</v>
      </c>
      <c r="F168" s="11" t="s">
        <v>81</v>
      </c>
      <c r="G168" s="68" t="s">
        <v>318</v>
      </c>
      <c r="H168" s="60">
        <f t="shared" si="13"/>
        <v>28.430029972197161</v>
      </c>
      <c r="I168" s="60">
        <f t="shared" si="14"/>
        <v>28.430029972197161</v>
      </c>
      <c r="J168" s="60"/>
      <c r="K168" s="60"/>
      <c r="Q168" t="s">
        <v>14</v>
      </c>
      <c r="R168" s="9">
        <v>2047</v>
      </c>
      <c r="S168" t="s">
        <v>58</v>
      </c>
      <c r="T168" s="11" t="s">
        <v>46</v>
      </c>
      <c r="U168" s="68" t="s">
        <v>318</v>
      </c>
      <c r="V168" s="13">
        <f t="shared" si="11"/>
        <v>0</v>
      </c>
      <c r="AB168" t="s">
        <v>14</v>
      </c>
      <c r="AC168" s="9">
        <v>2047</v>
      </c>
      <c r="AD168" t="s">
        <v>63</v>
      </c>
      <c r="AE168" s="11" t="s">
        <v>46</v>
      </c>
      <c r="AF168" s="14" t="s">
        <v>15</v>
      </c>
      <c r="AG168" s="13">
        <f t="shared" si="12"/>
        <v>0</v>
      </c>
      <c r="AJ168" s="11"/>
    </row>
    <row r="169" spans="2:36">
      <c r="B169" s="35"/>
      <c r="C169" s="11" t="s">
        <v>14</v>
      </c>
      <c r="D169" s="59">
        <v>2048</v>
      </c>
      <c r="E169" s="35" t="s">
        <v>78</v>
      </c>
      <c r="F169" s="11" t="s">
        <v>81</v>
      </c>
      <c r="G169" s="68" t="s">
        <v>318</v>
      </c>
      <c r="H169" s="60">
        <f t="shared" si="13"/>
        <v>28.430029972197161</v>
      </c>
      <c r="I169" s="60">
        <f t="shared" si="14"/>
        <v>28.430029972197161</v>
      </c>
      <c r="J169" s="60"/>
      <c r="K169" s="60"/>
      <c r="Q169" t="s">
        <v>14</v>
      </c>
      <c r="R169" s="9">
        <v>2048</v>
      </c>
      <c r="S169" t="s">
        <v>58</v>
      </c>
      <c r="T169" s="11" t="s">
        <v>46</v>
      </c>
      <c r="U169" s="68" t="s">
        <v>318</v>
      </c>
      <c r="V169" s="13">
        <f t="shared" si="11"/>
        <v>0</v>
      </c>
      <c r="AB169" t="s">
        <v>14</v>
      </c>
      <c r="AC169" s="9">
        <v>2048</v>
      </c>
      <c r="AD169" t="s">
        <v>63</v>
      </c>
      <c r="AE169" s="11" t="s">
        <v>46</v>
      </c>
      <c r="AF169" s="14" t="s">
        <v>15</v>
      </c>
      <c r="AG169" s="13">
        <f t="shared" si="12"/>
        <v>0</v>
      </c>
      <c r="AJ169" s="11"/>
    </row>
    <row r="170" spans="2:36">
      <c r="B170" s="35"/>
      <c r="C170" s="11" t="s">
        <v>14</v>
      </c>
      <c r="D170" s="59">
        <v>2049</v>
      </c>
      <c r="E170" s="35" t="s">
        <v>78</v>
      </c>
      <c r="F170" s="11" t="s">
        <v>81</v>
      </c>
      <c r="G170" s="68" t="s">
        <v>318</v>
      </c>
      <c r="H170" s="60">
        <f t="shared" si="13"/>
        <v>28.430029972197161</v>
      </c>
      <c r="I170" s="60">
        <f t="shared" si="14"/>
        <v>28.430029972197161</v>
      </c>
      <c r="J170" s="60"/>
      <c r="K170" s="60"/>
      <c r="Q170" t="s">
        <v>14</v>
      </c>
      <c r="R170" s="9">
        <v>2049</v>
      </c>
      <c r="S170" t="s">
        <v>58</v>
      </c>
      <c r="T170" s="11" t="s">
        <v>46</v>
      </c>
      <c r="U170" s="68" t="s">
        <v>318</v>
      </c>
      <c r="V170" s="13">
        <f t="shared" si="11"/>
        <v>0</v>
      </c>
      <c r="AB170" t="s">
        <v>14</v>
      </c>
      <c r="AC170" s="9">
        <v>2049</v>
      </c>
      <c r="AD170" t="s">
        <v>63</v>
      </c>
      <c r="AE170" s="11" t="s">
        <v>46</v>
      </c>
      <c r="AF170" s="14" t="s">
        <v>15</v>
      </c>
      <c r="AG170" s="13">
        <f t="shared" si="12"/>
        <v>0</v>
      </c>
      <c r="AJ170" s="11"/>
    </row>
    <row r="171" spans="2:36" ht="15" thickBot="1">
      <c r="B171" s="35"/>
      <c r="C171" s="11" t="s">
        <v>14</v>
      </c>
      <c r="D171" s="59">
        <v>2050</v>
      </c>
      <c r="E171" s="35" t="s">
        <v>78</v>
      </c>
      <c r="F171" s="11" t="s">
        <v>81</v>
      </c>
      <c r="G171" s="68" t="s">
        <v>318</v>
      </c>
      <c r="H171" s="60">
        <f t="shared" si="13"/>
        <v>28.430029972197161</v>
      </c>
      <c r="I171" s="60">
        <f t="shared" si="14"/>
        <v>28.430029972197161</v>
      </c>
      <c r="J171" s="60"/>
      <c r="K171" s="60"/>
      <c r="Q171" s="12" t="s">
        <v>14</v>
      </c>
      <c r="R171" s="16">
        <v>2050</v>
      </c>
      <c r="S171" t="s">
        <v>58</v>
      </c>
      <c r="T171" s="12" t="s">
        <v>46</v>
      </c>
      <c r="U171" s="68" t="s">
        <v>318</v>
      </c>
      <c r="V171" s="18">
        <f t="shared" si="11"/>
        <v>0</v>
      </c>
      <c r="AB171" s="12" t="s">
        <v>14</v>
      </c>
      <c r="AC171" s="16">
        <v>2050</v>
      </c>
      <c r="AD171" t="s">
        <v>63</v>
      </c>
      <c r="AE171" s="12" t="s">
        <v>46</v>
      </c>
      <c r="AF171" s="17" t="s">
        <v>15</v>
      </c>
      <c r="AG171" s="18">
        <f t="shared" si="12"/>
        <v>0</v>
      </c>
      <c r="AJ171" s="12"/>
    </row>
    <row r="172" spans="2:36">
      <c r="B172" s="35"/>
      <c r="C172" s="11" t="s">
        <v>14</v>
      </c>
      <c r="D172" s="59">
        <v>2010</v>
      </c>
      <c r="E172" s="35" t="s">
        <v>78</v>
      </c>
      <c r="F172" s="11" t="s">
        <v>47</v>
      </c>
      <c r="G172" s="68" t="s">
        <v>318</v>
      </c>
      <c r="H172" s="60">
        <f t="shared" ref="H172:H212" si="15">HLOOKUP(F172,TraTAX,D172-2007,FALSE)</f>
        <v>32.519861727474179</v>
      </c>
      <c r="I172" s="60">
        <f t="shared" si="14"/>
        <v>32.519861727474179</v>
      </c>
      <c r="J172" s="60"/>
      <c r="K172" s="60"/>
      <c r="Q172" t="s">
        <v>14</v>
      </c>
      <c r="R172" s="9">
        <v>2010</v>
      </c>
      <c r="S172" t="s">
        <v>58</v>
      </c>
      <c r="T172" s="10" t="s">
        <v>47</v>
      </c>
      <c r="U172" s="68" t="s">
        <v>318</v>
      </c>
      <c r="V172" s="13">
        <f t="shared" si="11"/>
        <v>32.519861727474179</v>
      </c>
      <c r="AB172" t="s">
        <v>14</v>
      </c>
      <c r="AC172" s="9">
        <v>2010</v>
      </c>
      <c r="AD172" t="s">
        <v>63</v>
      </c>
      <c r="AE172" s="10" t="s">
        <v>47</v>
      </c>
      <c r="AF172" s="14" t="s">
        <v>15</v>
      </c>
      <c r="AG172" s="13">
        <f t="shared" si="12"/>
        <v>32.519861727474179</v>
      </c>
      <c r="AJ172" s="10"/>
    </row>
    <row r="173" spans="2:36">
      <c r="B173" s="35"/>
      <c r="C173" s="11" t="s">
        <v>14</v>
      </c>
      <c r="D173" s="59">
        <v>2011</v>
      </c>
      <c r="E173" s="35" t="s">
        <v>78</v>
      </c>
      <c r="F173" s="11" t="s">
        <v>47</v>
      </c>
      <c r="G173" s="68" t="s">
        <v>318</v>
      </c>
      <c r="H173" s="60">
        <f t="shared" si="15"/>
        <v>32.519861727474179</v>
      </c>
      <c r="I173" s="60">
        <f t="shared" si="14"/>
        <v>32.519861727474179</v>
      </c>
      <c r="J173" s="60"/>
      <c r="K173" s="60"/>
      <c r="Q173" t="s">
        <v>14</v>
      </c>
      <c r="R173" s="9">
        <v>2011</v>
      </c>
      <c r="S173" t="s">
        <v>58</v>
      </c>
      <c r="T173" s="11" t="s">
        <v>47</v>
      </c>
      <c r="U173" s="68" t="s">
        <v>318</v>
      </c>
      <c r="V173" s="13">
        <f t="shared" si="11"/>
        <v>32.519861727474179</v>
      </c>
      <c r="AB173" t="s">
        <v>14</v>
      </c>
      <c r="AC173" s="9">
        <v>2011</v>
      </c>
      <c r="AD173" t="s">
        <v>63</v>
      </c>
      <c r="AE173" s="11" t="s">
        <v>47</v>
      </c>
      <c r="AF173" s="14" t="s">
        <v>15</v>
      </c>
      <c r="AG173" s="13">
        <f t="shared" si="12"/>
        <v>32.519861727474179</v>
      </c>
      <c r="AJ173" s="11"/>
    </row>
    <row r="174" spans="2:36">
      <c r="B174" s="35"/>
      <c r="C174" s="11" t="s">
        <v>14</v>
      </c>
      <c r="D174" s="59">
        <v>2012</v>
      </c>
      <c r="E174" s="35" t="s">
        <v>78</v>
      </c>
      <c r="F174" s="11" t="s">
        <v>47</v>
      </c>
      <c r="G174" s="68" t="s">
        <v>318</v>
      </c>
      <c r="H174" s="60">
        <f t="shared" si="15"/>
        <v>33.042036135230241</v>
      </c>
      <c r="I174" s="60">
        <f t="shared" si="14"/>
        <v>33.042036135230241</v>
      </c>
      <c r="J174" s="60"/>
      <c r="K174" s="60"/>
      <c r="Q174" t="s">
        <v>14</v>
      </c>
      <c r="R174" s="9">
        <v>2012</v>
      </c>
      <c r="S174" t="s">
        <v>58</v>
      </c>
      <c r="T174" s="11" t="s">
        <v>47</v>
      </c>
      <c r="U174" s="68" t="s">
        <v>318</v>
      </c>
      <c r="V174" s="13">
        <f t="shared" si="11"/>
        <v>33.042036135230241</v>
      </c>
      <c r="AB174" t="s">
        <v>14</v>
      </c>
      <c r="AC174" s="9">
        <v>2012</v>
      </c>
      <c r="AD174" t="s">
        <v>63</v>
      </c>
      <c r="AE174" s="11" t="s">
        <v>47</v>
      </c>
      <c r="AF174" s="14" t="s">
        <v>15</v>
      </c>
      <c r="AG174" s="13">
        <f t="shared" si="12"/>
        <v>33.042036135230241</v>
      </c>
      <c r="AJ174" s="11"/>
    </row>
    <row r="175" spans="2:36">
      <c r="B175" s="35"/>
      <c r="C175" s="11" t="s">
        <v>14</v>
      </c>
      <c r="D175" s="59">
        <v>2013</v>
      </c>
      <c r="E175" s="35" t="s">
        <v>78</v>
      </c>
      <c r="F175" s="11" t="s">
        <v>47</v>
      </c>
      <c r="G175" s="68" t="s">
        <v>318</v>
      </c>
      <c r="H175" s="60">
        <f t="shared" si="15"/>
        <v>32.874617737003057</v>
      </c>
      <c r="I175" s="60">
        <f t="shared" si="14"/>
        <v>32.874617737003057</v>
      </c>
      <c r="J175" s="60"/>
      <c r="K175" s="60"/>
      <c r="Q175" t="s">
        <v>14</v>
      </c>
      <c r="R175" s="9">
        <v>2013</v>
      </c>
      <c r="S175" t="s">
        <v>58</v>
      </c>
      <c r="T175" s="11" t="s">
        <v>47</v>
      </c>
      <c r="U175" s="68" t="s">
        <v>318</v>
      </c>
      <c r="V175" s="13">
        <f t="shared" si="11"/>
        <v>32.874617737003057</v>
      </c>
      <c r="AB175" t="s">
        <v>14</v>
      </c>
      <c r="AC175" s="9">
        <v>2013</v>
      </c>
      <c r="AD175" t="s">
        <v>63</v>
      </c>
      <c r="AE175" s="11" t="s">
        <v>47</v>
      </c>
      <c r="AF175" s="14" t="s">
        <v>15</v>
      </c>
      <c r="AG175" s="13">
        <f t="shared" si="12"/>
        <v>32.874617737003057</v>
      </c>
      <c r="AJ175" s="11"/>
    </row>
    <row r="176" spans="2:36">
      <c r="B176" s="35"/>
      <c r="C176" s="11" t="s">
        <v>14</v>
      </c>
      <c r="D176" s="59">
        <v>2014</v>
      </c>
      <c r="E176" s="35" t="s">
        <v>78</v>
      </c>
      <c r="F176" s="11" t="s">
        <v>47</v>
      </c>
      <c r="G176" s="68" t="s">
        <v>318</v>
      </c>
      <c r="H176" s="60">
        <f t="shared" si="15"/>
        <v>34.416666666666671</v>
      </c>
      <c r="I176" s="60">
        <f t="shared" si="14"/>
        <v>34.416666666666671</v>
      </c>
      <c r="J176" s="60"/>
      <c r="K176" s="60"/>
      <c r="Q176" t="s">
        <v>14</v>
      </c>
      <c r="R176" s="9">
        <v>2014</v>
      </c>
      <c r="S176" t="s">
        <v>58</v>
      </c>
      <c r="T176" s="11" t="s">
        <v>47</v>
      </c>
      <c r="U176" s="68" t="s">
        <v>318</v>
      </c>
      <c r="V176" s="13">
        <f t="shared" si="11"/>
        <v>34.416666666666671</v>
      </c>
      <c r="AB176" t="s">
        <v>14</v>
      </c>
      <c r="AC176" s="9">
        <v>2014</v>
      </c>
      <c r="AD176" t="s">
        <v>63</v>
      </c>
      <c r="AE176" s="11" t="s">
        <v>47</v>
      </c>
      <c r="AF176" s="14" t="s">
        <v>15</v>
      </c>
      <c r="AG176" s="13">
        <f t="shared" si="12"/>
        <v>34.416666666666671</v>
      </c>
      <c r="AJ176" s="11"/>
    </row>
    <row r="177" spans="2:36">
      <c r="B177" s="35"/>
      <c r="C177" s="11" t="s">
        <v>14</v>
      </c>
      <c r="D177" s="59">
        <v>2015</v>
      </c>
      <c r="E177" s="35" t="s">
        <v>78</v>
      </c>
      <c r="F177" s="11" t="s">
        <v>47</v>
      </c>
      <c r="G177" s="68" t="s">
        <v>318</v>
      </c>
      <c r="H177" s="60">
        <f t="shared" si="15"/>
        <v>37.916666666666671</v>
      </c>
      <c r="I177" s="60">
        <f t="shared" si="14"/>
        <v>37.916666666666671</v>
      </c>
      <c r="J177" s="60"/>
      <c r="K177" s="60"/>
      <c r="Q177" t="s">
        <v>14</v>
      </c>
      <c r="R177" s="9">
        <v>2015</v>
      </c>
      <c r="S177" t="s">
        <v>58</v>
      </c>
      <c r="T177" s="11" t="s">
        <v>47</v>
      </c>
      <c r="U177" s="68" t="s">
        <v>318</v>
      </c>
      <c r="V177" s="13">
        <f t="shared" si="11"/>
        <v>37.916666666666671</v>
      </c>
      <c r="AB177" t="s">
        <v>14</v>
      </c>
      <c r="AC177" s="9">
        <v>2015</v>
      </c>
      <c r="AD177" t="s">
        <v>63</v>
      </c>
      <c r="AE177" s="11" t="s">
        <v>47</v>
      </c>
      <c r="AF177" s="14" t="s">
        <v>15</v>
      </c>
      <c r="AG177" s="13">
        <f t="shared" si="12"/>
        <v>37.916666666666671</v>
      </c>
      <c r="AJ177" s="11"/>
    </row>
    <row r="178" spans="2:36">
      <c r="B178" s="35"/>
      <c r="C178" s="11" t="s">
        <v>14</v>
      </c>
      <c r="D178" s="59">
        <v>2016</v>
      </c>
      <c r="E178" s="35" t="s">
        <v>78</v>
      </c>
      <c r="F178" s="11" t="s">
        <v>47</v>
      </c>
      <c r="G178" s="68" t="s">
        <v>318</v>
      </c>
      <c r="H178" s="60">
        <f t="shared" si="15"/>
        <v>41.978580639121795</v>
      </c>
      <c r="I178" s="60">
        <f t="shared" si="14"/>
        <v>41.978580639121795</v>
      </c>
      <c r="J178" s="60"/>
      <c r="K178" s="60"/>
      <c r="Q178" t="s">
        <v>14</v>
      </c>
      <c r="R178" s="9">
        <v>2016</v>
      </c>
      <c r="S178" t="s">
        <v>58</v>
      </c>
      <c r="T178" s="11" t="s">
        <v>47</v>
      </c>
      <c r="U178" s="68" t="s">
        <v>318</v>
      </c>
      <c r="V178" s="13">
        <f t="shared" si="11"/>
        <v>41.978580639121795</v>
      </c>
      <c r="AB178" t="s">
        <v>14</v>
      </c>
      <c r="AC178" s="9">
        <v>2016</v>
      </c>
      <c r="AD178" t="s">
        <v>63</v>
      </c>
      <c r="AE178" s="11" t="s">
        <v>47</v>
      </c>
      <c r="AF178" s="14" t="s">
        <v>15</v>
      </c>
      <c r="AG178" s="13">
        <f t="shared" si="12"/>
        <v>41.978580639121795</v>
      </c>
      <c r="AJ178" s="11"/>
    </row>
    <row r="179" spans="2:36">
      <c r="B179" s="35"/>
      <c r="C179" s="11" t="s">
        <v>14</v>
      </c>
      <c r="D179" s="59">
        <v>2017</v>
      </c>
      <c r="E179" s="35" t="s">
        <v>78</v>
      </c>
      <c r="F179" s="11" t="s">
        <v>47</v>
      </c>
      <c r="G179" s="68" t="s">
        <v>318</v>
      </c>
      <c r="H179" s="60">
        <f t="shared" si="15"/>
        <v>42.818152251904237</v>
      </c>
      <c r="I179" s="60">
        <f t="shared" si="14"/>
        <v>42.818152251904237</v>
      </c>
      <c r="J179" s="60"/>
      <c r="K179" s="60"/>
      <c r="Q179" t="s">
        <v>14</v>
      </c>
      <c r="R179" s="9">
        <v>2017</v>
      </c>
      <c r="S179" t="s">
        <v>58</v>
      </c>
      <c r="T179" s="11" t="s">
        <v>47</v>
      </c>
      <c r="U179" s="68" t="s">
        <v>318</v>
      </c>
      <c r="V179" s="13">
        <f t="shared" si="11"/>
        <v>42.818152251904237</v>
      </c>
      <c r="AB179" t="s">
        <v>14</v>
      </c>
      <c r="AC179" s="9">
        <v>2017</v>
      </c>
      <c r="AD179" t="s">
        <v>63</v>
      </c>
      <c r="AE179" s="11" t="s">
        <v>47</v>
      </c>
      <c r="AF179" s="14" t="s">
        <v>15</v>
      </c>
      <c r="AG179" s="13">
        <f t="shared" si="12"/>
        <v>42.818152251904237</v>
      </c>
      <c r="AJ179" s="11"/>
    </row>
    <row r="180" spans="2:36">
      <c r="B180" s="35"/>
      <c r="C180" s="11" t="s">
        <v>14</v>
      </c>
      <c r="D180" s="59">
        <v>2018</v>
      </c>
      <c r="E180" s="35" t="s">
        <v>78</v>
      </c>
      <c r="F180" s="11" t="s">
        <v>47</v>
      </c>
      <c r="G180" s="68" t="s">
        <v>318</v>
      </c>
      <c r="H180" s="60">
        <f t="shared" si="15"/>
        <v>42.233305036203845</v>
      </c>
      <c r="I180" s="60">
        <f t="shared" si="14"/>
        <v>42.233305036203845</v>
      </c>
      <c r="J180" s="60"/>
      <c r="K180" s="60"/>
      <c r="Q180" t="s">
        <v>14</v>
      </c>
      <c r="R180" s="9">
        <v>2018</v>
      </c>
      <c r="S180" t="s">
        <v>58</v>
      </c>
      <c r="T180" s="11" t="s">
        <v>47</v>
      </c>
      <c r="U180" s="68" t="s">
        <v>318</v>
      </c>
      <c r="V180" s="13">
        <f t="shared" si="11"/>
        <v>42.233305036203845</v>
      </c>
      <c r="AB180" t="s">
        <v>14</v>
      </c>
      <c r="AC180" s="9">
        <v>2018</v>
      </c>
      <c r="AD180" t="s">
        <v>63</v>
      </c>
      <c r="AE180" s="11" t="s">
        <v>47</v>
      </c>
      <c r="AF180" s="14" t="s">
        <v>15</v>
      </c>
      <c r="AG180" s="13">
        <f t="shared" si="12"/>
        <v>42.233305036203845</v>
      </c>
      <c r="AJ180" s="11"/>
    </row>
    <row r="181" spans="2:36">
      <c r="B181" s="35"/>
      <c r="C181" s="11" t="s">
        <v>14</v>
      </c>
      <c r="D181" s="59">
        <v>2019</v>
      </c>
      <c r="E181" s="35" t="s">
        <v>78</v>
      </c>
      <c r="F181" s="11" t="s">
        <v>47</v>
      </c>
      <c r="G181" s="68" t="s">
        <v>318</v>
      </c>
      <c r="H181" s="60">
        <f t="shared" si="15"/>
        <v>40.322872058088471</v>
      </c>
      <c r="I181" s="60">
        <f t="shared" si="14"/>
        <v>40.322872058088471</v>
      </c>
      <c r="J181" s="60"/>
      <c r="K181" s="60"/>
      <c r="Q181" t="s">
        <v>14</v>
      </c>
      <c r="R181" s="9">
        <v>2019</v>
      </c>
      <c r="S181" t="s">
        <v>58</v>
      </c>
      <c r="T181" s="11" t="s">
        <v>47</v>
      </c>
      <c r="U181" s="68" t="s">
        <v>318</v>
      </c>
      <c r="V181" s="13">
        <f t="shared" si="11"/>
        <v>40.322872058088471</v>
      </c>
      <c r="AB181" t="s">
        <v>14</v>
      </c>
      <c r="AC181" s="9">
        <v>2019</v>
      </c>
      <c r="AD181" t="s">
        <v>63</v>
      </c>
      <c r="AE181" s="11" t="s">
        <v>47</v>
      </c>
      <c r="AF181" s="14" t="s">
        <v>15</v>
      </c>
      <c r="AG181" s="13">
        <f t="shared" si="12"/>
        <v>40.322872058088471</v>
      </c>
      <c r="AJ181" s="11"/>
    </row>
    <row r="182" spans="2:36">
      <c r="B182" s="35"/>
      <c r="C182" s="11" t="s">
        <v>14</v>
      </c>
      <c r="D182" s="59">
        <v>2020</v>
      </c>
      <c r="E182" s="35" t="s">
        <v>78</v>
      </c>
      <c r="F182" s="11" t="s">
        <v>47</v>
      </c>
      <c r="G182" s="68" t="s">
        <v>318</v>
      </c>
      <c r="H182" s="60">
        <f t="shared" si="15"/>
        <v>40.322872058088471</v>
      </c>
      <c r="I182" s="60">
        <f t="shared" si="14"/>
        <v>40.322872058088471</v>
      </c>
      <c r="J182" s="60"/>
      <c r="K182" s="60"/>
      <c r="Q182" t="s">
        <v>14</v>
      </c>
      <c r="R182" s="9">
        <v>2020</v>
      </c>
      <c r="S182" t="s">
        <v>58</v>
      </c>
      <c r="T182" s="11" t="s">
        <v>47</v>
      </c>
      <c r="U182" s="68" t="s">
        <v>318</v>
      </c>
      <c r="V182" s="13">
        <f t="shared" ref="V182:V212" si="16">HLOOKUP(T182,TraTAX,R182-2007,FALSE)</f>
        <v>40.322872058088471</v>
      </c>
      <c r="AB182" t="s">
        <v>14</v>
      </c>
      <c r="AC182" s="9">
        <v>2020</v>
      </c>
      <c r="AD182" t="s">
        <v>63</v>
      </c>
      <c r="AE182" s="11" t="s">
        <v>47</v>
      </c>
      <c r="AF182" s="14" t="s">
        <v>15</v>
      </c>
      <c r="AG182" s="13">
        <f t="shared" ref="AG182:AG212" si="17">HLOOKUP(AE182,TraTAX,AC182-2007,FALSE)</f>
        <v>40.322872058088471</v>
      </c>
      <c r="AJ182" s="11"/>
    </row>
    <row r="183" spans="2:36">
      <c r="B183" s="35"/>
      <c r="C183" s="11" t="s">
        <v>14</v>
      </c>
      <c r="D183" s="59">
        <v>2021</v>
      </c>
      <c r="E183" s="35" t="s">
        <v>78</v>
      </c>
      <c r="F183" s="11" t="s">
        <v>47</v>
      </c>
      <c r="G183" s="68" t="s">
        <v>318</v>
      </c>
      <c r="H183" s="60">
        <f t="shared" si="15"/>
        <v>40.322872058088471</v>
      </c>
      <c r="I183" s="60">
        <f t="shared" si="14"/>
        <v>40.322872058088471</v>
      </c>
      <c r="J183" s="60"/>
      <c r="K183" s="60"/>
      <c r="Q183" t="s">
        <v>14</v>
      </c>
      <c r="R183" s="9">
        <v>2021</v>
      </c>
      <c r="S183" t="s">
        <v>58</v>
      </c>
      <c r="T183" s="11" t="s">
        <v>47</v>
      </c>
      <c r="U183" s="68" t="s">
        <v>318</v>
      </c>
      <c r="V183" s="13">
        <f t="shared" si="16"/>
        <v>40.322872058088471</v>
      </c>
      <c r="AB183" t="s">
        <v>14</v>
      </c>
      <c r="AC183" s="9">
        <v>2021</v>
      </c>
      <c r="AD183" t="s">
        <v>63</v>
      </c>
      <c r="AE183" s="11" t="s">
        <v>47</v>
      </c>
      <c r="AF183" s="14" t="s">
        <v>15</v>
      </c>
      <c r="AG183" s="13">
        <f t="shared" si="17"/>
        <v>40.322872058088471</v>
      </c>
      <c r="AJ183" s="11"/>
    </row>
    <row r="184" spans="2:36">
      <c r="B184" s="35"/>
      <c r="C184" s="11" t="s">
        <v>14</v>
      </c>
      <c r="D184" s="59">
        <v>2022</v>
      </c>
      <c r="E184" s="35" t="s">
        <v>78</v>
      </c>
      <c r="F184" s="11" t="s">
        <v>47</v>
      </c>
      <c r="G184" s="68" t="s">
        <v>318</v>
      </c>
      <c r="H184" s="60">
        <f t="shared" si="15"/>
        <v>40.322872058088471</v>
      </c>
      <c r="I184" s="60">
        <f t="shared" si="14"/>
        <v>40.322872058088471</v>
      </c>
      <c r="J184" s="60"/>
      <c r="K184" s="60"/>
      <c r="Q184" t="s">
        <v>14</v>
      </c>
      <c r="R184" s="9">
        <v>2022</v>
      </c>
      <c r="S184" t="s">
        <v>58</v>
      </c>
      <c r="T184" s="11" t="s">
        <v>47</v>
      </c>
      <c r="U184" s="68" t="s">
        <v>318</v>
      </c>
      <c r="V184" s="13">
        <f t="shared" si="16"/>
        <v>40.322872058088471</v>
      </c>
      <c r="AB184" t="s">
        <v>14</v>
      </c>
      <c r="AC184" s="9">
        <v>2022</v>
      </c>
      <c r="AD184" t="s">
        <v>63</v>
      </c>
      <c r="AE184" s="11" t="s">
        <v>47</v>
      </c>
      <c r="AF184" s="14" t="s">
        <v>15</v>
      </c>
      <c r="AG184" s="13">
        <f t="shared" si="17"/>
        <v>40.322872058088471</v>
      </c>
      <c r="AJ184" s="11"/>
    </row>
    <row r="185" spans="2:36">
      <c r="B185" s="35"/>
      <c r="C185" s="11" t="s">
        <v>14</v>
      </c>
      <c r="D185" s="59">
        <v>2023</v>
      </c>
      <c r="E185" s="35" t="s">
        <v>78</v>
      </c>
      <c r="F185" s="11" t="s">
        <v>47</v>
      </c>
      <c r="G185" s="68" t="s">
        <v>318</v>
      </c>
      <c r="H185" s="60">
        <f t="shared" si="15"/>
        <v>40.322872058088471</v>
      </c>
      <c r="I185" s="60">
        <f t="shared" si="14"/>
        <v>40.322872058088471</v>
      </c>
      <c r="J185" s="60"/>
      <c r="K185" s="60"/>
      <c r="Q185" t="s">
        <v>14</v>
      </c>
      <c r="R185" s="9">
        <v>2023</v>
      </c>
      <c r="S185" t="s">
        <v>58</v>
      </c>
      <c r="T185" s="11" t="s">
        <v>47</v>
      </c>
      <c r="U185" s="68" t="s">
        <v>318</v>
      </c>
      <c r="V185" s="13">
        <f t="shared" si="16"/>
        <v>40.322872058088471</v>
      </c>
      <c r="AB185" t="s">
        <v>14</v>
      </c>
      <c r="AC185" s="9">
        <v>2023</v>
      </c>
      <c r="AD185" t="s">
        <v>63</v>
      </c>
      <c r="AE185" s="11" t="s">
        <v>47</v>
      </c>
      <c r="AF185" s="14" t="s">
        <v>15</v>
      </c>
      <c r="AG185" s="13">
        <f t="shared" si="17"/>
        <v>40.322872058088471</v>
      </c>
      <c r="AJ185" s="11"/>
    </row>
    <row r="186" spans="2:36">
      <c r="B186" s="35"/>
      <c r="C186" s="11" t="s">
        <v>14</v>
      </c>
      <c r="D186" s="59">
        <v>2024</v>
      </c>
      <c r="E186" s="35" t="s">
        <v>78</v>
      </c>
      <c r="F186" s="11" t="s">
        <v>47</v>
      </c>
      <c r="G186" s="68" t="s">
        <v>318</v>
      </c>
      <c r="H186" s="60">
        <f t="shared" si="15"/>
        <v>40.322872058088471</v>
      </c>
      <c r="I186" s="60">
        <f t="shared" si="14"/>
        <v>40.322872058088471</v>
      </c>
      <c r="J186" s="60"/>
      <c r="K186" s="60"/>
      <c r="Q186" t="s">
        <v>14</v>
      </c>
      <c r="R186" s="9">
        <v>2024</v>
      </c>
      <c r="S186" t="s">
        <v>58</v>
      </c>
      <c r="T186" s="11" t="s">
        <v>47</v>
      </c>
      <c r="U186" s="68" t="s">
        <v>318</v>
      </c>
      <c r="V186" s="13">
        <f t="shared" si="16"/>
        <v>40.322872058088471</v>
      </c>
      <c r="AB186" t="s">
        <v>14</v>
      </c>
      <c r="AC186" s="9">
        <v>2024</v>
      </c>
      <c r="AD186" t="s">
        <v>63</v>
      </c>
      <c r="AE186" s="11" t="s">
        <v>47</v>
      </c>
      <c r="AF186" s="14" t="s">
        <v>15</v>
      </c>
      <c r="AG186" s="13">
        <f t="shared" si="17"/>
        <v>40.322872058088471</v>
      </c>
      <c r="AJ186" s="11"/>
    </row>
    <row r="187" spans="2:36">
      <c r="B187" s="35"/>
      <c r="C187" s="11" t="s">
        <v>14</v>
      </c>
      <c r="D187" s="59">
        <v>2025</v>
      </c>
      <c r="E187" s="35" t="s">
        <v>78</v>
      </c>
      <c r="F187" s="11" t="s">
        <v>47</v>
      </c>
      <c r="G187" s="68" t="s">
        <v>318</v>
      </c>
      <c r="H187" s="60">
        <f t="shared" si="15"/>
        <v>40.322872058088471</v>
      </c>
      <c r="I187" s="60">
        <f t="shared" si="14"/>
        <v>40.322872058088471</v>
      </c>
      <c r="J187" s="60"/>
      <c r="K187" s="60"/>
      <c r="Q187" t="s">
        <v>14</v>
      </c>
      <c r="R187" s="9">
        <v>2025</v>
      </c>
      <c r="S187" t="s">
        <v>58</v>
      </c>
      <c r="T187" s="11" t="s">
        <v>47</v>
      </c>
      <c r="U187" s="68" t="s">
        <v>318</v>
      </c>
      <c r="V187" s="13">
        <f t="shared" si="16"/>
        <v>40.322872058088471</v>
      </c>
      <c r="AB187" t="s">
        <v>14</v>
      </c>
      <c r="AC187" s="9">
        <v>2025</v>
      </c>
      <c r="AD187" t="s">
        <v>63</v>
      </c>
      <c r="AE187" s="11" t="s">
        <v>47</v>
      </c>
      <c r="AF187" s="14" t="s">
        <v>15</v>
      </c>
      <c r="AG187" s="13">
        <f t="shared" si="17"/>
        <v>40.322872058088471</v>
      </c>
      <c r="AJ187" s="11"/>
    </row>
    <row r="188" spans="2:36">
      <c r="B188" s="35"/>
      <c r="C188" s="11" t="s">
        <v>14</v>
      </c>
      <c r="D188" s="59">
        <v>2026</v>
      </c>
      <c r="E188" s="35" t="s">
        <v>78</v>
      </c>
      <c r="F188" s="11" t="s">
        <v>47</v>
      </c>
      <c r="G188" s="68" t="s">
        <v>318</v>
      </c>
      <c r="H188" s="60">
        <f t="shared" si="15"/>
        <v>40.322872058088471</v>
      </c>
      <c r="I188" s="60">
        <f t="shared" si="14"/>
        <v>40.322872058088471</v>
      </c>
      <c r="J188" s="60"/>
      <c r="K188" s="60"/>
      <c r="Q188" t="s">
        <v>14</v>
      </c>
      <c r="R188" s="9">
        <v>2026</v>
      </c>
      <c r="S188" t="s">
        <v>58</v>
      </c>
      <c r="T188" s="11" t="s">
        <v>47</v>
      </c>
      <c r="U188" s="68" t="s">
        <v>318</v>
      </c>
      <c r="V188" s="13">
        <f t="shared" si="16"/>
        <v>40.322872058088471</v>
      </c>
      <c r="AB188" t="s">
        <v>14</v>
      </c>
      <c r="AC188" s="9">
        <v>2026</v>
      </c>
      <c r="AD188" t="s">
        <v>63</v>
      </c>
      <c r="AE188" s="11" t="s">
        <v>47</v>
      </c>
      <c r="AF188" s="14" t="s">
        <v>15</v>
      </c>
      <c r="AG188" s="13">
        <f t="shared" si="17"/>
        <v>40.322872058088471</v>
      </c>
      <c r="AJ188" s="11"/>
    </row>
    <row r="189" spans="2:36">
      <c r="B189" s="35"/>
      <c r="C189" s="11" t="s">
        <v>14</v>
      </c>
      <c r="D189" s="59">
        <v>2027</v>
      </c>
      <c r="E189" s="35" t="s">
        <v>78</v>
      </c>
      <c r="F189" s="11" t="s">
        <v>47</v>
      </c>
      <c r="G189" s="68" t="s">
        <v>318</v>
      </c>
      <c r="H189" s="60">
        <f t="shared" si="15"/>
        <v>40.322872058088471</v>
      </c>
      <c r="I189" s="60">
        <f t="shared" si="14"/>
        <v>40.322872058088471</v>
      </c>
      <c r="J189" s="60"/>
      <c r="K189" s="60"/>
      <c r="Q189" t="s">
        <v>14</v>
      </c>
      <c r="R189" s="9">
        <v>2027</v>
      </c>
      <c r="S189" t="s">
        <v>58</v>
      </c>
      <c r="T189" s="11" t="s">
        <v>47</v>
      </c>
      <c r="U189" s="68" t="s">
        <v>318</v>
      </c>
      <c r="V189" s="13">
        <f t="shared" si="16"/>
        <v>40.322872058088471</v>
      </c>
      <c r="AB189" t="s">
        <v>14</v>
      </c>
      <c r="AC189" s="9">
        <v>2027</v>
      </c>
      <c r="AD189" t="s">
        <v>63</v>
      </c>
      <c r="AE189" s="11" t="s">
        <v>47</v>
      </c>
      <c r="AF189" s="14" t="s">
        <v>15</v>
      </c>
      <c r="AG189" s="13">
        <f t="shared" si="17"/>
        <v>40.322872058088471</v>
      </c>
      <c r="AJ189" s="11"/>
    </row>
    <row r="190" spans="2:36">
      <c r="B190" s="35"/>
      <c r="C190" s="11" t="s">
        <v>14</v>
      </c>
      <c r="D190" s="59">
        <v>2028</v>
      </c>
      <c r="E190" s="35" t="s">
        <v>78</v>
      </c>
      <c r="F190" s="11" t="s">
        <v>47</v>
      </c>
      <c r="G190" s="68" t="s">
        <v>318</v>
      </c>
      <c r="H190" s="60">
        <f t="shared" si="15"/>
        <v>40.322872058088471</v>
      </c>
      <c r="I190" s="60">
        <f t="shared" si="14"/>
        <v>40.322872058088471</v>
      </c>
      <c r="J190" s="60"/>
      <c r="K190" s="60"/>
      <c r="Q190" t="s">
        <v>14</v>
      </c>
      <c r="R190" s="9">
        <v>2028</v>
      </c>
      <c r="S190" t="s">
        <v>58</v>
      </c>
      <c r="T190" s="11" t="s">
        <v>47</v>
      </c>
      <c r="U190" s="68" t="s">
        <v>318</v>
      </c>
      <c r="V190" s="13">
        <f t="shared" si="16"/>
        <v>40.322872058088471</v>
      </c>
      <c r="AB190" t="s">
        <v>14</v>
      </c>
      <c r="AC190" s="9">
        <v>2028</v>
      </c>
      <c r="AD190" t="s">
        <v>63</v>
      </c>
      <c r="AE190" s="11" t="s">
        <v>47</v>
      </c>
      <c r="AF190" s="14" t="s">
        <v>15</v>
      </c>
      <c r="AG190" s="13">
        <f t="shared" si="17"/>
        <v>40.322872058088471</v>
      </c>
      <c r="AJ190" s="11"/>
    </row>
    <row r="191" spans="2:36">
      <c r="B191" s="35"/>
      <c r="C191" s="11" t="s">
        <v>14</v>
      </c>
      <c r="D191" s="59">
        <v>2029</v>
      </c>
      <c r="E191" s="35" t="s">
        <v>78</v>
      </c>
      <c r="F191" s="11" t="s">
        <v>47</v>
      </c>
      <c r="G191" s="68" t="s">
        <v>318</v>
      </c>
      <c r="H191" s="60">
        <f t="shared" si="15"/>
        <v>40.322872058088471</v>
      </c>
      <c r="I191" s="60">
        <f t="shared" si="14"/>
        <v>40.322872058088471</v>
      </c>
      <c r="J191" s="60"/>
      <c r="K191" s="60"/>
      <c r="Q191" t="s">
        <v>14</v>
      </c>
      <c r="R191" s="9">
        <v>2029</v>
      </c>
      <c r="S191" t="s">
        <v>58</v>
      </c>
      <c r="T191" s="11" t="s">
        <v>47</v>
      </c>
      <c r="U191" s="68" t="s">
        <v>318</v>
      </c>
      <c r="V191" s="13">
        <f t="shared" si="16"/>
        <v>40.322872058088471</v>
      </c>
      <c r="AB191" t="s">
        <v>14</v>
      </c>
      <c r="AC191" s="9">
        <v>2029</v>
      </c>
      <c r="AD191" t="s">
        <v>63</v>
      </c>
      <c r="AE191" s="11" t="s">
        <v>47</v>
      </c>
      <c r="AF191" s="14" t="s">
        <v>15</v>
      </c>
      <c r="AG191" s="13">
        <f t="shared" si="17"/>
        <v>40.322872058088471</v>
      </c>
      <c r="AJ191" s="11"/>
    </row>
    <row r="192" spans="2:36">
      <c r="B192" s="35"/>
      <c r="C192" s="11" t="s">
        <v>14</v>
      </c>
      <c r="D192" s="59">
        <v>2030</v>
      </c>
      <c r="E192" s="35" t="s">
        <v>78</v>
      </c>
      <c r="F192" s="11" t="s">
        <v>47</v>
      </c>
      <c r="G192" s="68" t="s">
        <v>318</v>
      </c>
      <c r="H192" s="60">
        <f t="shared" si="15"/>
        <v>40.322872058088471</v>
      </c>
      <c r="I192" s="60">
        <f t="shared" si="14"/>
        <v>40.322872058088471</v>
      </c>
      <c r="J192" s="60"/>
      <c r="K192" s="60"/>
      <c r="Q192" t="s">
        <v>14</v>
      </c>
      <c r="R192" s="9">
        <v>2030</v>
      </c>
      <c r="S192" t="s">
        <v>58</v>
      </c>
      <c r="T192" s="11" t="s">
        <v>47</v>
      </c>
      <c r="U192" s="68" t="s">
        <v>318</v>
      </c>
      <c r="V192" s="13">
        <f t="shared" si="16"/>
        <v>40.322872058088471</v>
      </c>
      <c r="AB192" t="s">
        <v>14</v>
      </c>
      <c r="AC192" s="9">
        <v>2030</v>
      </c>
      <c r="AD192" t="s">
        <v>63</v>
      </c>
      <c r="AE192" s="11" t="s">
        <v>47</v>
      </c>
      <c r="AF192" s="14" t="s">
        <v>15</v>
      </c>
      <c r="AG192" s="13">
        <f t="shared" si="17"/>
        <v>40.322872058088471</v>
      </c>
      <c r="AJ192" s="11"/>
    </row>
    <row r="193" spans="2:36">
      <c r="B193" s="35"/>
      <c r="C193" s="11" t="s">
        <v>14</v>
      </c>
      <c r="D193" s="59">
        <v>2031</v>
      </c>
      <c r="E193" s="35" t="s">
        <v>78</v>
      </c>
      <c r="F193" s="11" t="s">
        <v>47</v>
      </c>
      <c r="G193" s="68" t="s">
        <v>318</v>
      </c>
      <c r="H193" s="60">
        <f t="shared" si="15"/>
        <v>40.322872058088471</v>
      </c>
      <c r="I193" s="60">
        <f t="shared" si="14"/>
        <v>40.322872058088471</v>
      </c>
      <c r="J193" s="60"/>
      <c r="K193" s="60"/>
      <c r="Q193" t="s">
        <v>14</v>
      </c>
      <c r="R193" s="9">
        <v>2031</v>
      </c>
      <c r="S193" t="s">
        <v>58</v>
      </c>
      <c r="T193" s="11" t="s">
        <v>47</v>
      </c>
      <c r="U193" s="68" t="s">
        <v>318</v>
      </c>
      <c r="V193" s="13">
        <f t="shared" si="16"/>
        <v>40.322872058088471</v>
      </c>
      <c r="AB193" t="s">
        <v>14</v>
      </c>
      <c r="AC193" s="9">
        <v>2031</v>
      </c>
      <c r="AD193" t="s">
        <v>63</v>
      </c>
      <c r="AE193" s="11" t="s">
        <v>47</v>
      </c>
      <c r="AF193" s="14" t="s">
        <v>15</v>
      </c>
      <c r="AG193" s="13">
        <f t="shared" si="17"/>
        <v>40.322872058088471</v>
      </c>
      <c r="AJ193" s="11"/>
    </row>
    <row r="194" spans="2:36">
      <c r="B194" s="35"/>
      <c r="C194" s="11" t="s">
        <v>14</v>
      </c>
      <c r="D194" s="59">
        <v>2032</v>
      </c>
      <c r="E194" s="35" t="s">
        <v>78</v>
      </c>
      <c r="F194" s="11" t="s">
        <v>47</v>
      </c>
      <c r="G194" s="68" t="s">
        <v>318</v>
      </c>
      <c r="H194" s="60">
        <f t="shared" si="15"/>
        <v>40.322872058088471</v>
      </c>
      <c r="I194" s="60">
        <f t="shared" si="14"/>
        <v>40.322872058088471</v>
      </c>
      <c r="J194" s="60"/>
      <c r="K194" s="60"/>
      <c r="Q194" t="s">
        <v>14</v>
      </c>
      <c r="R194" s="9">
        <v>2032</v>
      </c>
      <c r="S194" t="s">
        <v>58</v>
      </c>
      <c r="T194" s="11" t="s">
        <v>47</v>
      </c>
      <c r="U194" s="68" t="s">
        <v>318</v>
      </c>
      <c r="V194" s="13">
        <f t="shared" si="16"/>
        <v>40.322872058088471</v>
      </c>
      <c r="AB194" t="s">
        <v>14</v>
      </c>
      <c r="AC194" s="9">
        <v>2032</v>
      </c>
      <c r="AD194" t="s">
        <v>63</v>
      </c>
      <c r="AE194" s="11" t="s">
        <v>47</v>
      </c>
      <c r="AF194" s="14" t="s">
        <v>15</v>
      </c>
      <c r="AG194" s="13">
        <f t="shared" si="17"/>
        <v>40.322872058088471</v>
      </c>
      <c r="AJ194" s="11"/>
    </row>
    <row r="195" spans="2:36">
      <c r="B195" s="35"/>
      <c r="C195" s="11" t="s">
        <v>14</v>
      </c>
      <c r="D195" s="59">
        <v>2033</v>
      </c>
      <c r="E195" s="35" t="s">
        <v>78</v>
      </c>
      <c r="F195" s="11" t="s">
        <v>47</v>
      </c>
      <c r="G195" s="68" t="s">
        <v>318</v>
      </c>
      <c r="H195" s="60">
        <f t="shared" si="15"/>
        <v>40.322872058088471</v>
      </c>
      <c r="I195" s="60">
        <f t="shared" si="14"/>
        <v>40.322872058088471</v>
      </c>
      <c r="J195" s="60"/>
      <c r="K195" s="60"/>
      <c r="Q195" t="s">
        <v>14</v>
      </c>
      <c r="R195" s="9">
        <v>2033</v>
      </c>
      <c r="S195" t="s">
        <v>58</v>
      </c>
      <c r="T195" s="11" t="s">
        <v>47</v>
      </c>
      <c r="U195" s="68" t="s">
        <v>318</v>
      </c>
      <c r="V195" s="13">
        <f t="shared" si="16"/>
        <v>40.322872058088471</v>
      </c>
      <c r="AB195" t="s">
        <v>14</v>
      </c>
      <c r="AC195" s="9">
        <v>2033</v>
      </c>
      <c r="AD195" t="s">
        <v>63</v>
      </c>
      <c r="AE195" s="11" t="s">
        <v>47</v>
      </c>
      <c r="AF195" s="14" t="s">
        <v>15</v>
      </c>
      <c r="AG195" s="13">
        <f t="shared" si="17"/>
        <v>40.322872058088471</v>
      </c>
      <c r="AJ195" s="11"/>
    </row>
    <row r="196" spans="2:36">
      <c r="B196" s="35"/>
      <c r="C196" s="11" t="s">
        <v>14</v>
      </c>
      <c r="D196" s="59">
        <v>2034</v>
      </c>
      <c r="E196" s="35" t="s">
        <v>78</v>
      </c>
      <c r="F196" s="11" t="s">
        <v>47</v>
      </c>
      <c r="G196" s="68" t="s">
        <v>318</v>
      </c>
      <c r="H196" s="60">
        <f t="shared" si="15"/>
        <v>40.322872058088471</v>
      </c>
      <c r="I196" s="60">
        <f t="shared" si="14"/>
        <v>40.322872058088471</v>
      </c>
      <c r="J196" s="60"/>
      <c r="K196" s="60"/>
      <c r="Q196" t="s">
        <v>14</v>
      </c>
      <c r="R196" s="9">
        <v>2034</v>
      </c>
      <c r="S196" t="s">
        <v>58</v>
      </c>
      <c r="T196" s="11" t="s">
        <v>47</v>
      </c>
      <c r="U196" s="68" t="s">
        <v>318</v>
      </c>
      <c r="V196" s="13">
        <f t="shared" si="16"/>
        <v>40.322872058088471</v>
      </c>
      <c r="AB196" t="s">
        <v>14</v>
      </c>
      <c r="AC196" s="9">
        <v>2034</v>
      </c>
      <c r="AD196" t="s">
        <v>63</v>
      </c>
      <c r="AE196" s="11" t="s">
        <v>47</v>
      </c>
      <c r="AF196" s="14" t="s">
        <v>15</v>
      </c>
      <c r="AG196" s="13">
        <f t="shared" si="17"/>
        <v>40.322872058088471</v>
      </c>
      <c r="AJ196" s="11"/>
    </row>
    <row r="197" spans="2:36">
      <c r="B197" s="35"/>
      <c r="C197" s="11" t="s">
        <v>14</v>
      </c>
      <c r="D197" s="59">
        <v>2035</v>
      </c>
      <c r="E197" s="35" t="s">
        <v>78</v>
      </c>
      <c r="F197" s="11" t="s">
        <v>47</v>
      </c>
      <c r="G197" s="68" t="s">
        <v>318</v>
      </c>
      <c r="H197" s="60">
        <f t="shared" si="15"/>
        <v>40.322872058088471</v>
      </c>
      <c r="I197" s="60">
        <f t="shared" si="14"/>
        <v>40.322872058088471</v>
      </c>
      <c r="J197" s="60"/>
      <c r="K197" s="60"/>
      <c r="Q197" t="s">
        <v>14</v>
      </c>
      <c r="R197" s="9">
        <v>2035</v>
      </c>
      <c r="S197" t="s">
        <v>58</v>
      </c>
      <c r="T197" s="11" t="s">
        <v>47</v>
      </c>
      <c r="U197" s="68" t="s">
        <v>318</v>
      </c>
      <c r="V197" s="13">
        <f t="shared" si="16"/>
        <v>40.322872058088471</v>
      </c>
      <c r="AB197" t="s">
        <v>14</v>
      </c>
      <c r="AC197" s="9">
        <v>2035</v>
      </c>
      <c r="AD197" t="s">
        <v>63</v>
      </c>
      <c r="AE197" s="11" t="s">
        <v>47</v>
      </c>
      <c r="AF197" s="14" t="s">
        <v>15</v>
      </c>
      <c r="AG197" s="13">
        <f t="shared" si="17"/>
        <v>40.322872058088471</v>
      </c>
      <c r="AJ197" s="11"/>
    </row>
    <row r="198" spans="2:36">
      <c r="B198" s="35"/>
      <c r="C198" s="11" t="s">
        <v>14</v>
      </c>
      <c r="D198" s="59">
        <v>2036</v>
      </c>
      <c r="E198" s="35" t="s">
        <v>78</v>
      </c>
      <c r="F198" s="11" t="s">
        <v>47</v>
      </c>
      <c r="G198" s="68" t="s">
        <v>318</v>
      </c>
      <c r="H198" s="60">
        <f t="shared" si="15"/>
        <v>40.322872058088471</v>
      </c>
      <c r="I198" s="60">
        <f t="shared" si="14"/>
        <v>40.322872058088471</v>
      </c>
      <c r="J198" s="60"/>
      <c r="K198" s="60"/>
      <c r="Q198" t="s">
        <v>14</v>
      </c>
      <c r="R198" s="9">
        <v>2036</v>
      </c>
      <c r="S198" t="s">
        <v>58</v>
      </c>
      <c r="T198" s="11" t="s">
        <v>47</v>
      </c>
      <c r="U198" s="68" t="s">
        <v>318</v>
      </c>
      <c r="V198" s="13">
        <f t="shared" si="16"/>
        <v>40.322872058088471</v>
      </c>
      <c r="AB198" t="s">
        <v>14</v>
      </c>
      <c r="AC198" s="9">
        <v>2036</v>
      </c>
      <c r="AD198" t="s">
        <v>63</v>
      </c>
      <c r="AE198" s="11" t="s">
        <v>47</v>
      </c>
      <c r="AF198" s="14" t="s">
        <v>15</v>
      </c>
      <c r="AG198" s="13">
        <f t="shared" si="17"/>
        <v>40.322872058088471</v>
      </c>
      <c r="AJ198" s="11"/>
    </row>
    <row r="199" spans="2:36">
      <c r="B199" s="35"/>
      <c r="C199" s="11" t="s">
        <v>14</v>
      </c>
      <c r="D199" s="59">
        <v>2037</v>
      </c>
      <c r="E199" s="35" t="s">
        <v>78</v>
      </c>
      <c r="F199" s="11" t="s">
        <v>47</v>
      </c>
      <c r="G199" s="68" t="s">
        <v>318</v>
      </c>
      <c r="H199" s="60">
        <f t="shared" si="15"/>
        <v>40.322872058088471</v>
      </c>
      <c r="I199" s="60">
        <f t="shared" si="14"/>
        <v>40.322872058088471</v>
      </c>
      <c r="J199" s="60"/>
      <c r="K199" s="60"/>
      <c r="Q199" t="s">
        <v>14</v>
      </c>
      <c r="R199" s="9">
        <v>2037</v>
      </c>
      <c r="S199" t="s">
        <v>58</v>
      </c>
      <c r="T199" s="11" t="s">
        <v>47</v>
      </c>
      <c r="U199" s="68" t="s">
        <v>318</v>
      </c>
      <c r="V199" s="13">
        <f t="shared" si="16"/>
        <v>40.322872058088471</v>
      </c>
      <c r="AB199" t="s">
        <v>14</v>
      </c>
      <c r="AC199" s="9">
        <v>2037</v>
      </c>
      <c r="AD199" t="s">
        <v>63</v>
      </c>
      <c r="AE199" s="11" t="s">
        <v>47</v>
      </c>
      <c r="AF199" s="14" t="s">
        <v>15</v>
      </c>
      <c r="AG199" s="13">
        <f t="shared" si="17"/>
        <v>40.322872058088471</v>
      </c>
      <c r="AJ199" s="11"/>
    </row>
    <row r="200" spans="2:36">
      <c r="B200" s="35"/>
      <c r="C200" s="11" t="s">
        <v>14</v>
      </c>
      <c r="D200" s="59">
        <v>2038</v>
      </c>
      <c r="E200" s="35" t="s">
        <v>78</v>
      </c>
      <c r="F200" s="11" t="s">
        <v>47</v>
      </c>
      <c r="G200" s="68" t="s">
        <v>318</v>
      </c>
      <c r="H200" s="60">
        <f t="shared" si="15"/>
        <v>40.322872058088471</v>
      </c>
      <c r="I200" s="60">
        <f t="shared" si="14"/>
        <v>40.322872058088471</v>
      </c>
      <c r="J200" s="60"/>
      <c r="K200" s="60"/>
      <c r="Q200" t="s">
        <v>14</v>
      </c>
      <c r="R200" s="9">
        <v>2038</v>
      </c>
      <c r="S200" t="s">
        <v>58</v>
      </c>
      <c r="T200" s="11" t="s">
        <v>47</v>
      </c>
      <c r="U200" s="68" t="s">
        <v>318</v>
      </c>
      <c r="V200" s="13">
        <f t="shared" si="16"/>
        <v>40.322872058088471</v>
      </c>
      <c r="AB200" t="s">
        <v>14</v>
      </c>
      <c r="AC200" s="9">
        <v>2038</v>
      </c>
      <c r="AD200" t="s">
        <v>63</v>
      </c>
      <c r="AE200" s="11" t="s">
        <v>47</v>
      </c>
      <c r="AF200" s="14" t="s">
        <v>15</v>
      </c>
      <c r="AG200" s="13">
        <f t="shared" si="17"/>
        <v>40.322872058088471</v>
      </c>
      <c r="AJ200" s="11"/>
    </row>
    <row r="201" spans="2:36">
      <c r="B201" s="35"/>
      <c r="C201" s="11" t="s">
        <v>14</v>
      </c>
      <c r="D201" s="59">
        <v>2039</v>
      </c>
      <c r="E201" s="35" t="s">
        <v>78</v>
      </c>
      <c r="F201" s="11" t="s">
        <v>47</v>
      </c>
      <c r="G201" s="68" t="s">
        <v>318</v>
      </c>
      <c r="H201" s="60">
        <f t="shared" si="15"/>
        <v>40.322872058088471</v>
      </c>
      <c r="I201" s="60">
        <f t="shared" ref="I201:I264" si="18">H201</f>
        <v>40.322872058088471</v>
      </c>
      <c r="J201" s="60"/>
      <c r="K201" s="60"/>
      <c r="Q201" t="s">
        <v>14</v>
      </c>
      <c r="R201" s="9">
        <v>2039</v>
      </c>
      <c r="S201" t="s">
        <v>58</v>
      </c>
      <c r="T201" s="11" t="s">
        <v>47</v>
      </c>
      <c r="U201" s="68" t="s">
        <v>318</v>
      </c>
      <c r="V201" s="13">
        <f t="shared" si="16"/>
        <v>40.322872058088471</v>
      </c>
      <c r="AB201" t="s">
        <v>14</v>
      </c>
      <c r="AC201" s="9">
        <v>2039</v>
      </c>
      <c r="AD201" t="s">
        <v>63</v>
      </c>
      <c r="AE201" s="11" t="s">
        <v>47</v>
      </c>
      <c r="AF201" s="14" t="s">
        <v>15</v>
      </c>
      <c r="AG201" s="13">
        <f t="shared" si="17"/>
        <v>40.322872058088471</v>
      </c>
      <c r="AJ201" s="11"/>
    </row>
    <row r="202" spans="2:36">
      <c r="B202" s="35"/>
      <c r="C202" s="11" t="s">
        <v>14</v>
      </c>
      <c r="D202" s="59">
        <v>2040</v>
      </c>
      <c r="E202" s="35" t="s">
        <v>78</v>
      </c>
      <c r="F202" s="11" t="s">
        <v>47</v>
      </c>
      <c r="G202" s="68" t="s">
        <v>318</v>
      </c>
      <c r="H202" s="60">
        <f t="shared" si="15"/>
        <v>40.322872058088471</v>
      </c>
      <c r="I202" s="60">
        <f t="shared" si="18"/>
        <v>40.322872058088471</v>
      </c>
      <c r="J202" s="60"/>
      <c r="K202" s="60"/>
      <c r="Q202" t="s">
        <v>14</v>
      </c>
      <c r="R202" s="9">
        <v>2040</v>
      </c>
      <c r="S202" t="s">
        <v>58</v>
      </c>
      <c r="T202" s="11" t="s">
        <v>47</v>
      </c>
      <c r="U202" s="68" t="s">
        <v>318</v>
      </c>
      <c r="V202" s="13">
        <f t="shared" si="16"/>
        <v>40.322872058088471</v>
      </c>
      <c r="AB202" t="s">
        <v>14</v>
      </c>
      <c r="AC202" s="9">
        <v>2040</v>
      </c>
      <c r="AD202" t="s">
        <v>63</v>
      </c>
      <c r="AE202" s="11" t="s">
        <v>47</v>
      </c>
      <c r="AF202" s="14" t="s">
        <v>15</v>
      </c>
      <c r="AG202" s="13">
        <f t="shared" si="17"/>
        <v>40.322872058088471</v>
      </c>
      <c r="AJ202" s="11"/>
    </row>
    <row r="203" spans="2:36">
      <c r="B203" s="35"/>
      <c r="C203" s="11" t="s">
        <v>14</v>
      </c>
      <c r="D203" s="59">
        <v>2041</v>
      </c>
      <c r="E203" s="35" t="s">
        <v>78</v>
      </c>
      <c r="F203" s="11" t="s">
        <v>47</v>
      </c>
      <c r="G203" s="68" t="s">
        <v>318</v>
      </c>
      <c r="H203" s="60">
        <f t="shared" si="15"/>
        <v>40.322872058088471</v>
      </c>
      <c r="I203" s="60">
        <f t="shared" si="18"/>
        <v>40.322872058088471</v>
      </c>
      <c r="J203" s="60"/>
      <c r="K203" s="60"/>
      <c r="Q203" t="s">
        <v>14</v>
      </c>
      <c r="R203" s="9">
        <v>2041</v>
      </c>
      <c r="S203" t="s">
        <v>58</v>
      </c>
      <c r="T203" s="11" t="s">
        <v>47</v>
      </c>
      <c r="U203" s="68" t="s">
        <v>318</v>
      </c>
      <c r="V203" s="13">
        <f t="shared" si="16"/>
        <v>40.322872058088471</v>
      </c>
      <c r="AB203" t="s">
        <v>14</v>
      </c>
      <c r="AC203" s="9">
        <v>2041</v>
      </c>
      <c r="AD203" t="s">
        <v>63</v>
      </c>
      <c r="AE203" s="11" t="s">
        <v>47</v>
      </c>
      <c r="AF203" s="14" t="s">
        <v>15</v>
      </c>
      <c r="AG203" s="13">
        <f t="shared" si="17"/>
        <v>40.322872058088471</v>
      </c>
      <c r="AJ203" s="11"/>
    </row>
    <row r="204" spans="2:36">
      <c r="B204" s="35"/>
      <c r="C204" s="11" t="s">
        <v>14</v>
      </c>
      <c r="D204" s="59">
        <v>2042</v>
      </c>
      <c r="E204" s="35" t="s">
        <v>78</v>
      </c>
      <c r="F204" s="11" t="s">
        <v>47</v>
      </c>
      <c r="G204" s="68" t="s">
        <v>318</v>
      </c>
      <c r="H204" s="60">
        <f t="shared" si="15"/>
        <v>40.322872058088471</v>
      </c>
      <c r="I204" s="60">
        <f t="shared" si="18"/>
        <v>40.322872058088471</v>
      </c>
      <c r="J204" s="60"/>
      <c r="K204" s="60"/>
      <c r="Q204" t="s">
        <v>14</v>
      </c>
      <c r="R204" s="9">
        <v>2042</v>
      </c>
      <c r="S204" t="s">
        <v>58</v>
      </c>
      <c r="T204" s="11" t="s">
        <v>47</v>
      </c>
      <c r="U204" s="68" t="s">
        <v>318</v>
      </c>
      <c r="V204" s="13">
        <f t="shared" si="16"/>
        <v>40.322872058088471</v>
      </c>
      <c r="AB204" t="s">
        <v>14</v>
      </c>
      <c r="AC204" s="9">
        <v>2042</v>
      </c>
      <c r="AD204" t="s">
        <v>63</v>
      </c>
      <c r="AE204" s="11" t="s">
        <v>47</v>
      </c>
      <c r="AF204" s="14" t="s">
        <v>15</v>
      </c>
      <c r="AG204" s="13">
        <f t="shared" si="17"/>
        <v>40.322872058088471</v>
      </c>
      <c r="AJ204" s="11"/>
    </row>
    <row r="205" spans="2:36">
      <c r="B205" s="35"/>
      <c r="C205" s="11" t="s">
        <v>14</v>
      </c>
      <c r="D205" s="59">
        <v>2043</v>
      </c>
      <c r="E205" s="35" t="s">
        <v>78</v>
      </c>
      <c r="F205" s="11" t="s">
        <v>47</v>
      </c>
      <c r="G205" s="68" t="s">
        <v>318</v>
      </c>
      <c r="H205" s="60">
        <f t="shared" si="15"/>
        <v>40.322872058088471</v>
      </c>
      <c r="I205" s="60">
        <f t="shared" si="18"/>
        <v>40.322872058088471</v>
      </c>
      <c r="J205" s="60"/>
      <c r="K205" s="60"/>
      <c r="Q205" t="s">
        <v>14</v>
      </c>
      <c r="R205" s="9">
        <v>2043</v>
      </c>
      <c r="S205" t="s">
        <v>58</v>
      </c>
      <c r="T205" s="11" t="s">
        <v>47</v>
      </c>
      <c r="U205" s="68" t="s">
        <v>318</v>
      </c>
      <c r="V205" s="13">
        <f t="shared" si="16"/>
        <v>40.322872058088471</v>
      </c>
      <c r="AB205" t="s">
        <v>14</v>
      </c>
      <c r="AC205" s="9">
        <v>2043</v>
      </c>
      <c r="AD205" t="s">
        <v>63</v>
      </c>
      <c r="AE205" s="11" t="s">
        <v>47</v>
      </c>
      <c r="AF205" s="14" t="s">
        <v>15</v>
      </c>
      <c r="AG205" s="13">
        <f t="shared" si="17"/>
        <v>40.322872058088471</v>
      </c>
      <c r="AJ205" s="11"/>
    </row>
    <row r="206" spans="2:36">
      <c r="B206" s="35"/>
      <c r="C206" s="11" t="s">
        <v>14</v>
      </c>
      <c r="D206" s="59">
        <v>2044</v>
      </c>
      <c r="E206" s="35" t="s">
        <v>78</v>
      </c>
      <c r="F206" s="11" t="s">
        <v>47</v>
      </c>
      <c r="G206" s="68" t="s">
        <v>318</v>
      </c>
      <c r="H206" s="60">
        <f t="shared" si="15"/>
        <v>40.322872058088471</v>
      </c>
      <c r="I206" s="60">
        <f t="shared" si="18"/>
        <v>40.322872058088471</v>
      </c>
      <c r="J206" s="60"/>
      <c r="K206" s="60"/>
      <c r="Q206" t="s">
        <v>14</v>
      </c>
      <c r="R206" s="9">
        <v>2044</v>
      </c>
      <c r="S206" t="s">
        <v>58</v>
      </c>
      <c r="T206" s="11" t="s">
        <v>47</v>
      </c>
      <c r="U206" s="68" t="s">
        <v>318</v>
      </c>
      <c r="V206" s="13">
        <f t="shared" si="16"/>
        <v>40.322872058088471</v>
      </c>
      <c r="AB206" t="s">
        <v>14</v>
      </c>
      <c r="AC206" s="9">
        <v>2044</v>
      </c>
      <c r="AD206" t="s">
        <v>63</v>
      </c>
      <c r="AE206" s="11" t="s">
        <v>47</v>
      </c>
      <c r="AF206" s="14" t="s">
        <v>15</v>
      </c>
      <c r="AG206" s="13">
        <f t="shared" si="17"/>
        <v>40.322872058088471</v>
      </c>
      <c r="AJ206" s="11"/>
    </row>
    <row r="207" spans="2:36">
      <c r="B207" s="35"/>
      <c r="C207" s="11" t="s">
        <v>14</v>
      </c>
      <c r="D207" s="59">
        <v>2045</v>
      </c>
      <c r="E207" s="35" t="s">
        <v>78</v>
      </c>
      <c r="F207" s="11" t="s">
        <v>47</v>
      </c>
      <c r="G207" s="68" t="s">
        <v>318</v>
      </c>
      <c r="H207" s="60">
        <f t="shared" si="15"/>
        <v>40.322872058088471</v>
      </c>
      <c r="I207" s="60">
        <f t="shared" si="18"/>
        <v>40.322872058088471</v>
      </c>
      <c r="J207" s="60"/>
      <c r="K207" s="60"/>
      <c r="Q207" t="s">
        <v>14</v>
      </c>
      <c r="R207" s="9">
        <v>2045</v>
      </c>
      <c r="S207" t="s">
        <v>58</v>
      </c>
      <c r="T207" s="11" t="s">
        <v>47</v>
      </c>
      <c r="U207" s="68" t="s">
        <v>318</v>
      </c>
      <c r="V207" s="13">
        <f t="shared" si="16"/>
        <v>40.322872058088471</v>
      </c>
      <c r="AB207" t="s">
        <v>14</v>
      </c>
      <c r="AC207" s="9">
        <v>2045</v>
      </c>
      <c r="AD207" t="s">
        <v>63</v>
      </c>
      <c r="AE207" s="11" t="s">
        <v>47</v>
      </c>
      <c r="AF207" s="14" t="s">
        <v>15</v>
      </c>
      <c r="AG207" s="13">
        <f t="shared" si="17"/>
        <v>40.322872058088471</v>
      </c>
      <c r="AJ207" s="11"/>
    </row>
    <row r="208" spans="2:36">
      <c r="B208" s="35"/>
      <c r="C208" s="11" t="s">
        <v>14</v>
      </c>
      <c r="D208" s="59">
        <v>2046</v>
      </c>
      <c r="E208" s="35" t="s">
        <v>78</v>
      </c>
      <c r="F208" s="11" t="s">
        <v>47</v>
      </c>
      <c r="G208" s="68" t="s">
        <v>318</v>
      </c>
      <c r="H208" s="60">
        <f t="shared" si="15"/>
        <v>40.322872058088471</v>
      </c>
      <c r="I208" s="60">
        <f t="shared" si="18"/>
        <v>40.322872058088471</v>
      </c>
      <c r="J208" s="60"/>
      <c r="K208" s="60"/>
      <c r="Q208" t="s">
        <v>14</v>
      </c>
      <c r="R208" s="9">
        <v>2046</v>
      </c>
      <c r="S208" t="s">
        <v>58</v>
      </c>
      <c r="T208" s="11" t="s">
        <v>47</v>
      </c>
      <c r="U208" s="68" t="s">
        <v>318</v>
      </c>
      <c r="V208" s="13">
        <f t="shared" si="16"/>
        <v>40.322872058088471</v>
      </c>
      <c r="AB208" t="s">
        <v>14</v>
      </c>
      <c r="AC208" s="9">
        <v>2046</v>
      </c>
      <c r="AD208" t="s">
        <v>63</v>
      </c>
      <c r="AE208" s="11" t="s">
        <v>47</v>
      </c>
      <c r="AF208" s="14" t="s">
        <v>15</v>
      </c>
      <c r="AG208" s="13">
        <f t="shared" si="17"/>
        <v>40.322872058088471</v>
      </c>
      <c r="AJ208" s="11"/>
    </row>
    <row r="209" spans="2:36">
      <c r="B209" s="35"/>
      <c r="C209" s="11" t="s">
        <v>14</v>
      </c>
      <c r="D209" s="59">
        <v>2047</v>
      </c>
      <c r="E209" s="35" t="s">
        <v>78</v>
      </c>
      <c r="F209" s="11" t="s">
        <v>47</v>
      </c>
      <c r="G209" s="68" t="s">
        <v>318</v>
      </c>
      <c r="H209" s="60">
        <f t="shared" si="15"/>
        <v>40.322872058088471</v>
      </c>
      <c r="I209" s="60">
        <f t="shared" si="18"/>
        <v>40.322872058088471</v>
      </c>
      <c r="J209" s="60"/>
      <c r="K209" s="60"/>
      <c r="Q209" t="s">
        <v>14</v>
      </c>
      <c r="R209" s="9">
        <v>2047</v>
      </c>
      <c r="S209" t="s">
        <v>58</v>
      </c>
      <c r="T209" s="11" t="s">
        <v>47</v>
      </c>
      <c r="U209" s="68" t="s">
        <v>318</v>
      </c>
      <c r="V209" s="13">
        <f t="shared" si="16"/>
        <v>40.322872058088471</v>
      </c>
      <c r="AB209" t="s">
        <v>14</v>
      </c>
      <c r="AC209" s="9">
        <v>2047</v>
      </c>
      <c r="AD209" t="s">
        <v>63</v>
      </c>
      <c r="AE209" s="11" t="s">
        <v>47</v>
      </c>
      <c r="AF209" s="14" t="s">
        <v>15</v>
      </c>
      <c r="AG209" s="13">
        <f t="shared" si="17"/>
        <v>40.322872058088471</v>
      </c>
      <c r="AJ209" s="11"/>
    </row>
    <row r="210" spans="2:36">
      <c r="B210" s="35"/>
      <c r="C210" s="11" t="s">
        <v>14</v>
      </c>
      <c r="D210" s="59">
        <v>2048</v>
      </c>
      <c r="E210" s="35" t="s">
        <v>78</v>
      </c>
      <c r="F210" s="11" t="s">
        <v>47</v>
      </c>
      <c r="G210" s="68" t="s">
        <v>318</v>
      </c>
      <c r="H210" s="60">
        <f t="shared" si="15"/>
        <v>40.322872058088471</v>
      </c>
      <c r="I210" s="60">
        <f t="shared" si="18"/>
        <v>40.322872058088471</v>
      </c>
      <c r="J210" s="60"/>
      <c r="K210" s="60"/>
      <c r="Q210" t="s">
        <v>14</v>
      </c>
      <c r="R210" s="9">
        <v>2048</v>
      </c>
      <c r="S210" t="s">
        <v>58</v>
      </c>
      <c r="T210" s="11" t="s">
        <v>47</v>
      </c>
      <c r="U210" s="68" t="s">
        <v>318</v>
      </c>
      <c r="V210" s="13">
        <f t="shared" si="16"/>
        <v>40.322872058088471</v>
      </c>
      <c r="AB210" t="s">
        <v>14</v>
      </c>
      <c r="AC210" s="9">
        <v>2048</v>
      </c>
      <c r="AD210" t="s">
        <v>63</v>
      </c>
      <c r="AE210" s="11" t="s">
        <v>47</v>
      </c>
      <c r="AF210" s="14" t="s">
        <v>15</v>
      </c>
      <c r="AG210" s="13">
        <f t="shared" si="17"/>
        <v>40.322872058088471</v>
      </c>
      <c r="AJ210" s="11"/>
    </row>
    <row r="211" spans="2:36">
      <c r="B211" s="35"/>
      <c r="C211" s="11" t="s">
        <v>14</v>
      </c>
      <c r="D211" s="59">
        <v>2049</v>
      </c>
      <c r="E211" s="35" t="s">
        <v>78</v>
      </c>
      <c r="F211" s="11" t="s">
        <v>47</v>
      </c>
      <c r="G211" s="68" t="s">
        <v>318</v>
      </c>
      <c r="H211" s="60">
        <f t="shared" si="15"/>
        <v>40.322872058088471</v>
      </c>
      <c r="I211" s="60">
        <f t="shared" si="18"/>
        <v>40.322872058088471</v>
      </c>
      <c r="J211" s="60"/>
      <c r="K211" s="60"/>
      <c r="Q211" t="s">
        <v>14</v>
      </c>
      <c r="R211" s="9">
        <v>2049</v>
      </c>
      <c r="S211" t="s">
        <v>58</v>
      </c>
      <c r="T211" s="11" t="s">
        <v>47</v>
      </c>
      <c r="U211" s="68" t="s">
        <v>318</v>
      </c>
      <c r="V211" s="13">
        <f t="shared" si="16"/>
        <v>40.322872058088471</v>
      </c>
      <c r="AB211" t="s">
        <v>14</v>
      </c>
      <c r="AC211" s="9">
        <v>2049</v>
      </c>
      <c r="AD211" t="s">
        <v>63</v>
      </c>
      <c r="AE211" s="11" t="s">
        <v>47</v>
      </c>
      <c r="AF211" s="14" t="s">
        <v>15</v>
      </c>
      <c r="AG211" s="13">
        <f t="shared" si="17"/>
        <v>40.322872058088471</v>
      </c>
      <c r="AJ211" s="11"/>
    </row>
    <row r="212" spans="2:36">
      <c r="B212" s="35"/>
      <c r="C212" s="11" t="s">
        <v>14</v>
      </c>
      <c r="D212" s="59">
        <v>2050</v>
      </c>
      <c r="E212" s="35" t="s">
        <v>78</v>
      </c>
      <c r="F212" s="11" t="s">
        <v>47</v>
      </c>
      <c r="G212" s="68" t="s">
        <v>318</v>
      </c>
      <c r="H212" s="60">
        <f t="shared" si="15"/>
        <v>40.322872058088471</v>
      </c>
      <c r="I212" s="60">
        <f t="shared" si="18"/>
        <v>40.322872058088471</v>
      </c>
      <c r="J212" s="60"/>
      <c r="K212" s="60"/>
      <c r="Q212" s="12" t="s">
        <v>14</v>
      </c>
      <c r="R212" s="16">
        <v>2050</v>
      </c>
      <c r="S212" t="s">
        <v>58</v>
      </c>
      <c r="T212" s="12" t="s">
        <v>47</v>
      </c>
      <c r="U212" s="68" t="s">
        <v>318</v>
      </c>
      <c r="V212" s="18">
        <f t="shared" si="16"/>
        <v>40.322872058088471</v>
      </c>
      <c r="AB212" s="12" t="s">
        <v>14</v>
      </c>
      <c r="AC212" s="16">
        <v>2050</v>
      </c>
      <c r="AD212" t="s">
        <v>63</v>
      </c>
      <c r="AE212" s="12" t="s">
        <v>47</v>
      </c>
      <c r="AF212" s="17" t="s">
        <v>15</v>
      </c>
      <c r="AG212" s="18">
        <f t="shared" si="17"/>
        <v>40.322872058088471</v>
      </c>
      <c r="AJ212" s="12"/>
    </row>
    <row r="213" spans="2:36">
      <c r="B213" s="35"/>
      <c r="C213" s="11" t="s">
        <v>14</v>
      </c>
      <c r="D213" s="59">
        <v>2010</v>
      </c>
      <c r="E213" s="35" t="s">
        <v>78</v>
      </c>
      <c r="F213" s="11" t="s">
        <v>48</v>
      </c>
      <c r="G213" s="68" t="s">
        <v>318</v>
      </c>
      <c r="H213" s="60">
        <f t="shared" ref="H213:H253" si="19">HLOOKUP(F213,TraTAX,D213-2007,FALSE)</f>
        <v>46.788894952398799</v>
      </c>
      <c r="I213" s="60">
        <f t="shared" si="18"/>
        <v>46.788894952398799</v>
      </c>
      <c r="J213" s="60"/>
      <c r="K213" s="60"/>
    </row>
    <row r="214" spans="2:36">
      <c r="B214" s="35"/>
      <c r="C214" s="11" t="s">
        <v>14</v>
      </c>
      <c r="D214" s="59">
        <v>2011</v>
      </c>
      <c r="E214" s="35" t="s">
        <v>78</v>
      </c>
      <c r="F214" s="11" t="s">
        <v>48</v>
      </c>
      <c r="G214" s="68" t="s">
        <v>318</v>
      </c>
      <c r="H214" s="60">
        <f t="shared" si="19"/>
        <v>46.788894952398799</v>
      </c>
      <c r="I214" s="60">
        <f t="shared" si="18"/>
        <v>46.788894952398799</v>
      </c>
      <c r="J214" s="60"/>
      <c r="K214" s="60"/>
    </row>
    <row r="215" spans="2:36">
      <c r="B215" s="35"/>
      <c r="C215" s="11" t="s">
        <v>14</v>
      </c>
      <c r="D215" s="59">
        <v>2012</v>
      </c>
      <c r="E215" s="35" t="s">
        <v>78</v>
      </c>
      <c r="F215" s="11" t="s">
        <v>48</v>
      </c>
      <c r="G215" s="68" t="s">
        <v>318</v>
      </c>
      <c r="H215" s="60">
        <f t="shared" si="19"/>
        <v>47.564401498571151</v>
      </c>
      <c r="I215" s="60">
        <f t="shared" si="18"/>
        <v>47.564401498571151</v>
      </c>
      <c r="J215" s="60"/>
      <c r="K215" s="60"/>
    </row>
    <row r="216" spans="2:36">
      <c r="B216" s="35"/>
      <c r="C216" s="11" t="s">
        <v>14</v>
      </c>
      <c r="D216" s="59">
        <v>2013</v>
      </c>
      <c r="E216" s="35" t="s">
        <v>78</v>
      </c>
      <c r="F216" s="11" t="s">
        <v>48</v>
      </c>
      <c r="G216" s="68" t="s">
        <v>318</v>
      </c>
      <c r="H216" s="60">
        <f t="shared" si="19"/>
        <v>120.6083911143408</v>
      </c>
      <c r="I216" s="60">
        <f t="shared" si="18"/>
        <v>120.6083911143408</v>
      </c>
      <c r="J216" s="60"/>
      <c r="K216" s="60"/>
    </row>
    <row r="217" spans="2:36">
      <c r="B217" s="35"/>
      <c r="C217" s="11" t="s">
        <v>14</v>
      </c>
      <c r="D217" s="59">
        <v>2014</v>
      </c>
      <c r="E217" s="35" t="s">
        <v>78</v>
      </c>
      <c r="F217" s="11" t="s">
        <v>48</v>
      </c>
      <c r="G217" s="68" t="s">
        <v>318</v>
      </c>
      <c r="H217" s="60">
        <f t="shared" si="19"/>
        <v>120.54455445544555</v>
      </c>
      <c r="I217" s="60">
        <f t="shared" si="18"/>
        <v>120.54455445544555</v>
      </c>
      <c r="J217" s="60"/>
      <c r="K217" s="60"/>
    </row>
    <row r="218" spans="2:36">
      <c r="B218" s="35"/>
      <c r="C218" s="11" t="s">
        <v>14</v>
      </c>
      <c r="D218" s="59">
        <v>2015</v>
      </c>
      <c r="E218" s="35" t="s">
        <v>78</v>
      </c>
      <c r="F218" s="11" t="s">
        <v>48</v>
      </c>
      <c r="G218" s="68" t="s">
        <v>318</v>
      </c>
      <c r="H218" s="60">
        <f t="shared" si="19"/>
        <v>120.54455445544555</v>
      </c>
      <c r="I218" s="60">
        <f t="shared" si="18"/>
        <v>120.54455445544555</v>
      </c>
      <c r="J218" s="60"/>
      <c r="K218" s="60"/>
    </row>
    <row r="219" spans="2:36">
      <c r="B219" s="35"/>
      <c r="C219" s="11" t="s">
        <v>14</v>
      </c>
      <c r="D219" s="59">
        <v>2016</v>
      </c>
      <c r="E219" s="35" t="s">
        <v>78</v>
      </c>
      <c r="F219" s="11" t="s">
        <v>48</v>
      </c>
      <c r="G219" s="68" t="s">
        <v>318</v>
      </c>
      <c r="H219" s="60">
        <f t="shared" si="19"/>
        <v>80.424310432376899</v>
      </c>
      <c r="I219" s="60">
        <f t="shared" si="18"/>
        <v>80.424310432376899</v>
      </c>
      <c r="J219" s="60"/>
      <c r="K219" s="60"/>
    </row>
    <row r="220" spans="2:36">
      <c r="B220" s="35"/>
      <c r="C220" s="11" t="s">
        <v>14</v>
      </c>
      <c r="D220" s="59">
        <v>2017</v>
      </c>
      <c r="E220" s="35" t="s">
        <v>78</v>
      </c>
      <c r="F220" s="11" t="s">
        <v>48</v>
      </c>
      <c r="G220" s="68" t="s">
        <v>318</v>
      </c>
      <c r="H220" s="60">
        <f t="shared" si="19"/>
        <v>88.840808035765193</v>
      </c>
      <c r="I220" s="60">
        <f t="shared" si="18"/>
        <v>88.840808035765193</v>
      </c>
      <c r="J220" s="60"/>
      <c r="K220" s="60"/>
    </row>
    <row r="221" spans="2:36">
      <c r="B221" s="35"/>
      <c r="C221" s="11" t="s">
        <v>14</v>
      </c>
      <c r="D221" s="59">
        <v>2018</v>
      </c>
      <c r="E221" s="35" t="s">
        <v>78</v>
      </c>
      <c r="F221" s="11" t="s">
        <v>48</v>
      </c>
      <c r="G221" s="68" t="s">
        <v>318</v>
      </c>
      <c r="H221" s="60">
        <f t="shared" si="19"/>
        <v>85.118301005140381</v>
      </c>
      <c r="I221" s="60">
        <f t="shared" si="18"/>
        <v>85.118301005140381</v>
      </c>
      <c r="J221" s="60"/>
      <c r="K221" s="60"/>
    </row>
    <row r="222" spans="2:36">
      <c r="B222" s="35"/>
      <c r="C222" s="11" t="s">
        <v>14</v>
      </c>
      <c r="D222" s="59">
        <v>2019</v>
      </c>
      <c r="E222" s="35" t="s">
        <v>78</v>
      </c>
      <c r="F222" s="11" t="s">
        <v>48</v>
      </c>
      <c r="G222" s="68" t="s">
        <v>318</v>
      </c>
      <c r="H222" s="60">
        <f t="shared" si="19"/>
        <v>63.78198021985186</v>
      </c>
      <c r="I222" s="60">
        <f t="shared" si="18"/>
        <v>63.78198021985186</v>
      </c>
      <c r="J222" s="60"/>
      <c r="K222" s="60"/>
    </row>
    <row r="223" spans="2:36">
      <c r="B223" s="35"/>
      <c r="C223" s="11" t="s">
        <v>14</v>
      </c>
      <c r="D223" s="59">
        <v>2020</v>
      </c>
      <c r="E223" s="35" t="s">
        <v>78</v>
      </c>
      <c r="F223" s="11" t="s">
        <v>48</v>
      </c>
      <c r="G223" s="68" t="s">
        <v>318</v>
      </c>
      <c r="H223" s="60">
        <f t="shared" si="19"/>
        <v>63.78198021985186</v>
      </c>
      <c r="I223" s="60">
        <f t="shared" si="18"/>
        <v>63.78198021985186</v>
      </c>
      <c r="J223" s="60"/>
      <c r="K223" s="60"/>
    </row>
    <row r="224" spans="2:36">
      <c r="B224" s="35"/>
      <c r="C224" s="11" t="s">
        <v>14</v>
      </c>
      <c r="D224" s="59">
        <v>2021</v>
      </c>
      <c r="E224" s="35" t="s">
        <v>78</v>
      </c>
      <c r="F224" s="11" t="s">
        <v>48</v>
      </c>
      <c r="G224" s="68" t="s">
        <v>318</v>
      </c>
      <c r="H224" s="60">
        <f t="shared" si="19"/>
        <v>63.78198021985186</v>
      </c>
      <c r="I224" s="60">
        <f t="shared" si="18"/>
        <v>63.78198021985186</v>
      </c>
      <c r="J224" s="60"/>
      <c r="K224" s="60"/>
    </row>
    <row r="225" spans="2:11">
      <c r="B225" s="35"/>
      <c r="C225" s="11" t="s">
        <v>14</v>
      </c>
      <c r="D225" s="59">
        <v>2022</v>
      </c>
      <c r="E225" s="35" t="s">
        <v>78</v>
      </c>
      <c r="F225" s="11" t="s">
        <v>48</v>
      </c>
      <c r="G225" s="68" t="s">
        <v>318</v>
      </c>
      <c r="H225" s="60">
        <f t="shared" si="19"/>
        <v>63.78198021985186</v>
      </c>
      <c r="I225" s="60">
        <f t="shared" si="18"/>
        <v>63.78198021985186</v>
      </c>
      <c r="J225" s="60"/>
      <c r="K225" s="60"/>
    </row>
    <row r="226" spans="2:11">
      <c r="B226" s="35"/>
      <c r="C226" s="11" t="s">
        <v>14</v>
      </c>
      <c r="D226" s="59">
        <v>2023</v>
      </c>
      <c r="E226" s="35" t="s">
        <v>78</v>
      </c>
      <c r="F226" s="11" t="s">
        <v>48</v>
      </c>
      <c r="G226" s="68" t="s">
        <v>318</v>
      </c>
      <c r="H226" s="60">
        <f t="shared" si="19"/>
        <v>63.78198021985186</v>
      </c>
      <c r="I226" s="60">
        <f t="shared" si="18"/>
        <v>63.78198021985186</v>
      </c>
      <c r="J226" s="60"/>
      <c r="K226" s="60"/>
    </row>
    <row r="227" spans="2:11">
      <c r="B227" s="35"/>
      <c r="C227" s="11" t="s">
        <v>14</v>
      </c>
      <c r="D227" s="59">
        <v>2024</v>
      </c>
      <c r="E227" s="35" t="s">
        <v>78</v>
      </c>
      <c r="F227" s="11" t="s">
        <v>48</v>
      </c>
      <c r="G227" s="68" t="s">
        <v>318</v>
      </c>
      <c r="H227" s="60">
        <f t="shared" si="19"/>
        <v>63.78198021985186</v>
      </c>
      <c r="I227" s="60">
        <f t="shared" si="18"/>
        <v>63.78198021985186</v>
      </c>
      <c r="J227" s="60"/>
      <c r="K227" s="60"/>
    </row>
    <row r="228" spans="2:11">
      <c r="B228" s="35"/>
      <c r="C228" s="11" t="s">
        <v>14</v>
      </c>
      <c r="D228" s="59">
        <v>2025</v>
      </c>
      <c r="E228" s="35" t="s">
        <v>78</v>
      </c>
      <c r="F228" s="11" t="s">
        <v>48</v>
      </c>
      <c r="G228" s="68" t="s">
        <v>318</v>
      </c>
      <c r="H228" s="60">
        <f t="shared" si="19"/>
        <v>63.78198021985186</v>
      </c>
      <c r="I228" s="60">
        <f t="shared" si="18"/>
        <v>63.78198021985186</v>
      </c>
      <c r="J228" s="60"/>
      <c r="K228" s="60"/>
    </row>
    <row r="229" spans="2:11">
      <c r="B229" s="35"/>
      <c r="C229" s="11" t="s">
        <v>14</v>
      </c>
      <c r="D229" s="59">
        <v>2026</v>
      </c>
      <c r="E229" s="35" t="s">
        <v>78</v>
      </c>
      <c r="F229" s="11" t="s">
        <v>48</v>
      </c>
      <c r="G229" s="68" t="s">
        <v>318</v>
      </c>
      <c r="H229" s="60">
        <f t="shared" si="19"/>
        <v>63.78198021985186</v>
      </c>
      <c r="I229" s="60">
        <f t="shared" si="18"/>
        <v>63.78198021985186</v>
      </c>
      <c r="J229" s="60"/>
      <c r="K229" s="60"/>
    </row>
    <row r="230" spans="2:11">
      <c r="B230" s="35"/>
      <c r="C230" s="11" t="s">
        <v>14</v>
      </c>
      <c r="D230" s="59">
        <v>2027</v>
      </c>
      <c r="E230" s="35" t="s">
        <v>78</v>
      </c>
      <c r="F230" s="11" t="s">
        <v>48</v>
      </c>
      <c r="G230" s="68" t="s">
        <v>318</v>
      </c>
      <c r="H230" s="60">
        <f t="shared" si="19"/>
        <v>63.78198021985186</v>
      </c>
      <c r="I230" s="60">
        <f t="shared" si="18"/>
        <v>63.78198021985186</v>
      </c>
      <c r="J230" s="60"/>
      <c r="K230" s="60"/>
    </row>
    <row r="231" spans="2:11">
      <c r="B231" s="35"/>
      <c r="C231" s="11" t="s">
        <v>14</v>
      </c>
      <c r="D231" s="59">
        <v>2028</v>
      </c>
      <c r="E231" s="35" t="s">
        <v>78</v>
      </c>
      <c r="F231" s="11" t="s">
        <v>48</v>
      </c>
      <c r="G231" s="68" t="s">
        <v>318</v>
      </c>
      <c r="H231" s="60">
        <f t="shared" si="19"/>
        <v>63.78198021985186</v>
      </c>
      <c r="I231" s="60">
        <f t="shared" si="18"/>
        <v>63.78198021985186</v>
      </c>
      <c r="J231" s="60"/>
      <c r="K231" s="60"/>
    </row>
    <row r="232" spans="2:11">
      <c r="B232" s="35"/>
      <c r="C232" s="11" t="s">
        <v>14</v>
      </c>
      <c r="D232" s="59">
        <v>2029</v>
      </c>
      <c r="E232" s="35" t="s">
        <v>78</v>
      </c>
      <c r="F232" s="11" t="s">
        <v>48</v>
      </c>
      <c r="G232" s="68" t="s">
        <v>318</v>
      </c>
      <c r="H232" s="60">
        <f t="shared" si="19"/>
        <v>63.78198021985186</v>
      </c>
      <c r="I232" s="60">
        <f t="shared" si="18"/>
        <v>63.78198021985186</v>
      </c>
      <c r="J232" s="60"/>
      <c r="K232" s="60"/>
    </row>
    <row r="233" spans="2:11">
      <c r="B233" s="35"/>
      <c r="C233" s="11" t="s">
        <v>14</v>
      </c>
      <c r="D233" s="59">
        <v>2030</v>
      </c>
      <c r="E233" s="35" t="s">
        <v>78</v>
      </c>
      <c r="F233" s="11" t="s">
        <v>48</v>
      </c>
      <c r="G233" s="68" t="s">
        <v>318</v>
      </c>
      <c r="H233" s="60">
        <f t="shared" si="19"/>
        <v>63.78198021985186</v>
      </c>
      <c r="I233" s="60">
        <f t="shared" si="18"/>
        <v>63.78198021985186</v>
      </c>
      <c r="J233" s="60"/>
      <c r="K233" s="60"/>
    </row>
    <row r="234" spans="2:11">
      <c r="B234" s="35"/>
      <c r="C234" s="11" t="s">
        <v>14</v>
      </c>
      <c r="D234" s="59">
        <v>2031</v>
      </c>
      <c r="E234" s="35" t="s">
        <v>78</v>
      </c>
      <c r="F234" s="11" t="s">
        <v>48</v>
      </c>
      <c r="G234" s="68" t="s">
        <v>318</v>
      </c>
      <c r="H234" s="60">
        <f t="shared" si="19"/>
        <v>63.78198021985186</v>
      </c>
      <c r="I234" s="60">
        <f t="shared" si="18"/>
        <v>63.78198021985186</v>
      </c>
      <c r="J234" s="60"/>
      <c r="K234" s="60"/>
    </row>
    <row r="235" spans="2:11">
      <c r="B235" s="35"/>
      <c r="C235" s="11" t="s">
        <v>14</v>
      </c>
      <c r="D235" s="59">
        <v>2032</v>
      </c>
      <c r="E235" s="35" t="s">
        <v>78</v>
      </c>
      <c r="F235" s="11" t="s">
        <v>48</v>
      </c>
      <c r="G235" s="68" t="s">
        <v>318</v>
      </c>
      <c r="H235" s="60">
        <f t="shared" si="19"/>
        <v>63.78198021985186</v>
      </c>
      <c r="I235" s="60">
        <f t="shared" si="18"/>
        <v>63.78198021985186</v>
      </c>
      <c r="J235" s="60"/>
      <c r="K235" s="60"/>
    </row>
    <row r="236" spans="2:11">
      <c r="B236" s="35"/>
      <c r="C236" s="11" t="s">
        <v>14</v>
      </c>
      <c r="D236" s="59">
        <v>2033</v>
      </c>
      <c r="E236" s="35" t="s">
        <v>78</v>
      </c>
      <c r="F236" s="11" t="s">
        <v>48</v>
      </c>
      <c r="G236" s="68" t="s">
        <v>318</v>
      </c>
      <c r="H236" s="60">
        <f t="shared" si="19"/>
        <v>63.78198021985186</v>
      </c>
      <c r="I236" s="60">
        <f t="shared" si="18"/>
        <v>63.78198021985186</v>
      </c>
      <c r="J236" s="60"/>
      <c r="K236" s="60"/>
    </row>
    <row r="237" spans="2:11">
      <c r="B237" s="35"/>
      <c r="C237" s="11" t="s">
        <v>14</v>
      </c>
      <c r="D237" s="59">
        <v>2034</v>
      </c>
      <c r="E237" s="35" t="s">
        <v>78</v>
      </c>
      <c r="F237" s="11" t="s">
        <v>48</v>
      </c>
      <c r="G237" s="68" t="s">
        <v>318</v>
      </c>
      <c r="H237" s="60">
        <f t="shared" si="19"/>
        <v>63.78198021985186</v>
      </c>
      <c r="I237" s="60">
        <f t="shared" si="18"/>
        <v>63.78198021985186</v>
      </c>
      <c r="J237" s="60"/>
      <c r="K237" s="60"/>
    </row>
    <row r="238" spans="2:11">
      <c r="B238" s="35"/>
      <c r="C238" s="11" t="s">
        <v>14</v>
      </c>
      <c r="D238" s="59">
        <v>2035</v>
      </c>
      <c r="E238" s="35" t="s">
        <v>78</v>
      </c>
      <c r="F238" s="11" t="s">
        <v>48</v>
      </c>
      <c r="G238" s="68" t="s">
        <v>318</v>
      </c>
      <c r="H238" s="60">
        <f t="shared" si="19"/>
        <v>63.78198021985186</v>
      </c>
      <c r="I238" s="60">
        <f t="shared" si="18"/>
        <v>63.78198021985186</v>
      </c>
      <c r="J238" s="60"/>
      <c r="K238" s="60"/>
    </row>
    <row r="239" spans="2:11">
      <c r="B239" s="35"/>
      <c r="C239" s="11" t="s">
        <v>14</v>
      </c>
      <c r="D239" s="59">
        <v>2036</v>
      </c>
      <c r="E239" s="35" t="s">
        <v>78</v>
      </c>
      <c r="F239" s="11" t="s">
        <v>48</v>
      </c>
      <c r="G239" s="68" t="s">
        <v>318</v>
      </c>
      <c r="H239" s="60">
        <f t="shared" si="19"/>
        <v>63.78198021985186</v>
      </c>
      <c r="I239" s="60">
        <f t="shared" si="18"/>
        <v>63.78198021985186</v>
      </c>
      <c r="J239" s="60"/>
      <c r="K239" s="60"/>
    </row>
    <row r="240" spans="2:11">
      <c r="B240" s="35"/>
      <c r="C240" s="11" t="s">
        <v>14</v>
      </c>
      <c r="D240" s="59">
        <v>2037</v>
      </c>
      <c r="E240" s="35" t="s">
        <v>78</v>
      </c>
      <c r="F240" s="11" t="s">
        <v>48</v>
      </c>
      <c r="G240" s="68" t="s">
        <v>318</v>
      </c>
      <c r="H240" s="60">
        <f t="shared" si="19"/>
        <v>63.78198021985186</v>
      </c>
      <c r="I240" s="60">
        <f t="shared" si="18"/>
        <v>63.78198021985186</v>
      </c>
      <c r="J240" s="60"/>
      <c r="K240" s="60"/>
    </row>
    <row r="241" spans="2:11">
      <c r="B241" s="35"/>
      <c r="C241" s="11" t="s">
        <v>14</v>
      </c>
      <c r="D241" s="59">
        <v>2038</v>
      </c>
      <c r="E241" s="35" t="s">
        <v>78</v>
      </c>
      <c r="F241" s="11" t="s">
        <v>48</v>
      </c>
      <c r="G241" s="68" t="s">
        <v>318</v>
      </c>
      <c r="H241" s="60">
        <f t="shared" si="19"/>
        <v>63.78198021985186</v>
      </c>
      <c r="I241" s="60">
        <f t="shared" si="18"/>
        <v>63.78198021985186</v>
      </c>
      <c r="J241" s="60"/>
      <c r="K241" s="60"/>
    </row>
    <row r="242" spans="2:11">
      <c r="B242" s="35"/>
      <c r="C242" s="11" t="s">
        <v>14</v>
      </c>
      <c r="D242" s="59">
        <v>2039</v>
      </c>
      <c r="E242" s="35" t="s">
        <v>78</v>
      </c>
      <c r="F242" s="11" t="s">
        <v>48</v>
      </c>
      <c r="G242" s="68" t="s">
        <v>318</v>
      </c>
      <c r="H242" s="60">
        <f t="shared" si="19"/>
        <v>63.78198021985186</v>
      </c>
      <c r="I242" s="60">
        <f t="shared" si="18"/>
        <v>63.78198021985186</v>
      </c>
      <c r="J242" s="60"/>
      <c r="K242" s="60"/>
    </row>
    <row r="243" spans="2:11">
      <c r="B243" s="35"/>
      <c r="C243" s="11" t="s">
        <v>14</v>
      </c>
      <c r="D243" s="59">
        <v>2040</v>
      </c>
      <c r="E243" s="35" t="s">
        <v>78</v>
      </c>
      <c r="F243" s="11" t="s">
        <v>48</v>
      </c>
      <c r="G243" s="68" t="s">
        <v>318</v>
      </c>
      <c r="H243" s="60">
        <f t="shared" si="19"/>
        <v>63.78198021985186</v>
      </c>
      <c r="I243" s="60">
        <f t="shared" si="18"/>
        <v>63.78198021985186</v>
      </c>
      <c r="J243" s="60"/>
      <c r="K243" s="60"/>
    </row>
    <row r="244" spans="2:11">
      <c r="B244" s="35"/>
      <c r="C244" s="11" t="s">
        <v>14</v>
      </c>
      <c r="D244" s="59">
        <v>2041</v>
      </c>
      <c r="E244" s="35" t="s">
        <v>78</v>
      </c>
      <c r="F244" s="11" t="s">
        <v>48</v>
      </c>
      <c r="G244" s="68" t="s">
        <v>318</v>
      </c>
      <c r="H244" s="60">
        <f t="shared" si="19"/>
        <v>63.78198021985186</v>
      </c>
      <c r="I244" s="60">
        <f t="shared" si="18"/>
        <v>63.78198021985186</v>
      </c>
      <c r="J244" s="60"/>
      <c r="K244" s="60"/>
    </row>
    <row r="245" spans="2:11">
      <c r="B245" s="35"/>
      <c r="C245" s="11" t="s">
        <v>14</v>
      </c>
      <c r="D245" s="59">
        <v>2042</v>
      </c>
      <c r="E245" s="35" t="s">
        <v>78</v>
      </c>
      <c r="F245" s="11" t="s">
        <v>48</v>
      </c>
      <c r="G245" s="68" t="s">
        <v>318</v>
      </c>
      <c r="H245" s="60">
        <f t="shared" si="19"/>
        <v>63.78198021985186</v>
      </c>
      <c r="I245" s="60">
        <f t="shared" si="18"/>
        <v>63.78198021985186</v>
      </c>
      <c r="J245" s="60"/>
      <c r="K245" s="60"/>
    </row>
    <row r="246" spans="2:11">
      <c r="B246" s="35"/>
      <c r="C246" s="11" t="s">
        <v>14</v>
      </c>
      <c r="D246" s="59">
        <v>2043</v>
      </c>
      <c r="E246" s="35" t="s">
        <v>78</v>
      </c>
      <c r="F246" s="11" t="s">
        <v>48</v>
      </c>
      <c r="G246" s="68" t="s">
        <v>318</v>
      </c>
      <c r="H246" s="60">
        <f t="shared" si="19"/>
        <v>63.78198021985186</v>
      </c>
      <c r="I246" s="60">
        <f t="shared" si="18"/>
        <v>63.78198021985186</v>
      </c>
      <c r="J246" s="60"/>
      <c r="K246" s="60"/>
    </row>
    <row r="247" spans="2:11">
      <c r="B247" s="35"/>
      <c r="C247" s="11" t="s">
        <v>14</v>
      </c>
      <c r="D247" s="59">
        <v>2044</v>
      </c>
      <c r="E247" s="35" t="s">
        <v>78</v>
      </c>
      <c r="F247" s="11" t="s">
        <v>48</v>
      </c>
      <c r="G247" s="68" t="s">
        <v>318</v>
      </c>
      <c r="H247" s="60">
        <f t="shared" si="19"/>
        <v>63.78198021985186</v>
      </c>
      <c r="I247" s="60">
        <f t="shared" si="18"/>
        <v>63.78198021985186</v>
      </c>
      <c r="J247" s="60"/>
      <c r="K247" s="60"/>
    </row>
    <row r="248" spans="2:11">
      <c r="B248" s="35"/>
      <c r="C248" s="11" t="s">
        <v>14</v>
      </c>
      <c r="D248" s="59">
        <v>2045</v>
      </c>
      <c r="E248" s="35" t="s">
        <v>78</v>
      </c>
      <c r="F248" s="11" t="s">
        <v>48</v>
      </c>
      <c r="G248" s="68" t="s">
        <v>318</v>
      </c>
      <c r="H248" s="60">
        <f t="shared" si="19"/>
        <v>63.78198021985186</v>
      </c>
      <c r="I248" s="60">
        <f t="shared" si="18"/>
        <v>63.78198021985186</v>
      </c>
      <c r="J248" s="60"/>
      <c r="K248" s="60"/>
    </row>
    <row r="249" spans="2:11">
      <c r="B249" s="35"/>
      <c r="C249" s="11" t="s">
        <v>14</v>
      </c>
      <c r="D249" s="59">
        <v>2046</v>
      </c>
      <c r="E249" s="35" t="s">
        <v>78</v>
      </c>
      <c r="F249" s="11" t="s">
        <v>48</v>
      </c>
      <c r="G249" s="68" t="s">
        <v>318</v>
      </c>
      <c r="H249" s="60">
        <f t="shared" si="19"/>
        <v>63.78198021985186</v>
      </c>
      <c r="I249" s="60">
        <f t="shared" si="18"/>
        <v>63.78198021985186</v>
      </c>
      <c r="J249" s="60"/>
      <c r="K249" s="60"/>
    </row>
    <row r="250" spans="2:11">
      <c r="B250" s="35"/>
      <c r="C250" s="11" t="s">
        <v>14</v>
      </c>
      <c r="D250" s="59">
        <v>2047</v>
      </c>
      <c r="E250" s="35" t="s">
        <v>78</v>
      </c>
      <c r="F250" s="11" t="s">
        <v>48</v>
      </c>
      <c r="G250" s="68" t="s">
        <v>318</v>
      </c>
      <c r="H250" s="60">
        <f t="shared" si="19"/>
        <v>63.78198021985186</v>
      </c>
      <c r="I250" s="60">
        <f t="shared" si="18"/>
        <v>63.78198021985186</v>
      </c>
      <c r="J250" s="60"/>
      <c r="K250" s="60"/>
    </row>
    <row r="251" spans="2:11">
      <c r="B251" s="35"/>
      <c r="C251" s="11" t="s">
        <v>14</v>
      </c>
      <c r="D251" s="59">
        <v>2048</v>
      </c>
      <c r="E251" s="35" t="s">
        <v>78</v>
      </c>
      <c r="F251" s="11" t="s">
        <v>48</v>
      </c>
      <c r="G251" s="68" t="s">
        <v>318</v>
      </c>
      <c r="H251" s="60">
        <f t="shared" si="19"/>
        <v>63.78198021985186</v>
      </c>
      <c r="I251" s="60">
        <f t="shared" si="18"/>
        <v>63.78198021985186</v>
      </c>
      <c r="J251" s="60"/>
      <c r="K251" s="60"/>
    </row>
    <row r="252" spans="2:11">
      <c r="B252" s="35"/>
      <c r="C252" s="11" t="s">
        <v>14</v>
      </c>
      <c r="D252" s="59">
        <v>2049</v>
      </c>
      <c r="E252" s="35" t="s">
        <v>78</v>
      </c>
      <c r="F252" s="11" t="s">
        <v>48</v>
      </c>
      <c r="G252" s="68" t="s">
        <v>318</v>
      </c>
      <c r="H252" s="60">
        <f t="shared" si="19"/>
        <v>63.78198021985186</v>
      </c>
      <c r="I252" s="60">
        <f t="shared" si="18"/>
        <v>63.78198021985186</v>
      </c>
      <c r="J252" s="60"/>
      <c r="K252" s="60"/>
    </row>
    <row r="253" spans="2:11">
      <c r="B253" s="35"/>
      <c r="C253" s="11" t="s">
        <v>14</v>
      </c>
      <c r="D253" s="59">
        <v>2050</v>
      </c>
      <c r="E253" s="35" t="s">
        <v>78</v>
      </c>
      <c r="F253" s="11" t="s">
        <v>48</v>
      </c>
      <c r="G253" s="68" t="s">
        <v>318</v>
      </c>
      <c r="H253" s="60">
        <f t="shared" si="19"/>
        <v>63.78198021985186</v>
      </c>
      <c r="I253" s="60">
        <f t="shared" si="18"/>
        <v>63.78198021985186</v>
      </c>
      <c r="J253" s="60"/>
      <c r="K253" s="60"/>
    </row>
    <row r="254" spans="2:11">
      <c r="C254" s="11" t="s">
        <v>14</v>
      </c>
      <c r="D254" s="59">
        <v>2010</v>
      </c>
      <c r="E254" s="11" t="s">
        <v>71</v>
      </c>
      <c r="F254" s="11" t="s">
        <v>49</v>
      </c>
      <c r="G254" s="68" t="s">
        <v>318</v>
      </c>
      <c r="H254" s="60">
        <f t="shared" ref="H254:H317" si="20">HLOOKUP(F254,TraTAX,D254-2007,FALSE)</f>
        <v>67.012382328693448</v>
      </c>
      <c r="I254" s="60">
        <f t="shared" si="18"/>
        <v>67.012382328693448</v>
      </c>
      <c r="J254" s="60"/>
      <c r="K254" s="60"/>
    </row>
    <row r="255" spans="2:11">
      <c r="C255" s="11" t="s">
        <v>14</v>
      </c>
      <c r="D255" s="59">
        <v>2011</v>
      </c>
      <c r="E255" s="11" t="s">
        <v>71</v>
      </c>
      <c r="F255" s="11" t="s">
        <v>49</v>
      </c>
      <c r="G255" s="68" t="s">
        <v>318</v>
      </c>
      <c r="H255" s="60">
        <f t="shared" si="20"/>
        <v>67.012382328693448</v>
      </c>
      <c r="I255" s="60">
        <f t="shared" si="18"/>
        <v>67.012382328693448</v>
      </c>
      <c r="J255" s="60"/>
      <c r="K255" s="60"/>
    </row>
    <row r="256" spans="2:11">
      <c r="C256" s="11" t="s">
        <v>14</v>
      </c>
      <c r="D256" s="59">
        <v>2012</v>
      </c>
      <c r="E256" s="11" t="s">
        <v>71</v>
      </c>
      <c r="F256" s="11" t="s">
        <v>49</v>
      </c>
      <c r="G256" s="68" t="s">
        <v>318</v>
      </c>
      <c r="H256" s="60">
        <f t="shared" si="20"/>
        <v>67.012382328693448</v>
      </c>
      <c r="I256" s="60">
        <f t="shared" si="18"/>
        <v>67.012382328693448</v>
      </c>
      <c r="J256" s="60"/>
      <c r="K256" s="60"/>
    </row>
    <row r="257" spans="3:11">
      <c r="C257" s="11" t="s">
        <v>14</v>
      </c>
      <c r="D257" s="59">
        <v>2013</v>
      </c>
      <c r="E257" s="11" t="s">
        <v>71</v>
      </c>
      <c r="F257" s="11" t="s">
        <v>49</v>
      </c>
      <c r="G257" s="68" t="s">
        <v>318</v>
      </c>
      <c r="H257" s="60">
        <f t="shared" si="20"/>
        <v>67.012382328693448</v>
      </c>
      <c r="I257" s="60">
        <f t="shared" si="18"/>
        <v>67.012382328693448</v>
      </c>
      <c r="J257" s="60"/>
      <c r="K257" s="60"/>
    </row>
    <row r="258" spans="3:11">
      <c r="C258" s="11" t="s">
        <v>14</v>
      </c>
      <c r="D258" s="59">
        <v>2014</v>
      </c>
      <c r="E258" s="11" t="s">
        <v>71</v>
      </c>
      <c r="F258" s="11" t="s">
        <v>49</v>
      </c>
      <c r="G258" s="68" t="s">
        <v>318</v>
      </c>
      <c r="H258" s="60">
        <f t="shared" si="20"/>
        <v>67.012382328693448</v>
      </c>
      <c r="I258" s="60">
        <f t="shared" si="18"/>
        <v>67.012382328693448</v>
      </c>
      <c r="J258" s="60"/>
      <c r="K258" s="60"/>
    </row>
    <row r="259" spans="3:11">
      <c r="C259" s="11" t="s">
        <v>14</v>
      </c>
      <c r="D259" s="59">
        <v>2015</v>
      </c>
      <c r="E259" s="11" t="s">
        <v>71</v>
      </c>
      <c r="F259" s="11" t="s">
        <v>49</v>
      </c>
      <c r="G259" s="68" t="s">
        <v>318</v>
      </c>
      <c r="H259" s="60">
        <f t="shared" si="20"/>
        <v>67.012382328693448</v>
      </c>
      <c r="I259" s="60">
        <f t="shared" si="18"/>
        <v>67.012382328693448</v>
      </c>
      <c r="J259" s="60"/>
      <c r="K259" s="60"/>
    </row>
    <row r="260" spans="3:11">
      <c r="C260" s="11" t="s">
        <v>14</v>
      </c>
      <c r="D260" s="59">
        <v>2016</v>
      </c>
      <c r="E260" s="11" t="s">
        <v>71</v>
      </c>
      <c r="F260" s="11" t="s">
        <v>49</v>
      </c>
      <c r="G260" s="68" t="s">
        <v>318</v>
      </c>
      <c r="H260" s="60">
        <f t="shared" si="20"/>
        <v>67.012382328693448</v>
      </c>
      <c r="I260" s="60">
        <f t="shared" si="18"/>
        <v>67.012382328693448</v>
      </c>
      <c r="J260" s="60"/>
      <c r="K260" s="60"/>
    </row>
    <row r="261" spans="3:11">
      <c r="C261" s="11" t="s">
        <v>14</v>
      </c>
      <c r="D261" s="59">
        <v>2017</v>
      </c>
      <c r="E261" s="11" t="s">
        <v>71</v>
      </c>
      <c r="F261" s="11" t="s">
        <v>49</v>
      </c>
      <c r="G261" s="68" t="s">
        <v>318</v>
      </c>
      <c r="H261" s="60">
        <f t="shared" si="20"/>
        <v>67.012382328693448</v>
      </c>
      <c r="I261" s="60">
        <f t="shared" si="18"/>
        <v>67.012382328693448</v>
      </c>
      <c r="J261" s="60"/>
      <c r="K261" s="60"/>
    </row>
    <row r="262" spans="3:11">
      <c r="C262" s="11" t="s">
        <v>14</v>
      </c>
      <c r="D262" s="59">
        <v>2018</v>
      </c>
      <c r="E262" s="11" t="s">
        <v>71</v>
      </c>
      <c r="F262" s="11" t="s">
        <v>49</v>
      </c>
      <c r="G262" s="68" t="s">
        <v>318</v>
      </c>
      <c r="H262" s="60">
        <f t="shared" si="20"/>
        <v>67.012382328693448</v>
      </c>
      <c r="I262" s="60">
        <f t="shared" si="18"/>
        <v>67.012382328693448</v>
      </c>
      <c r="J262" s="60"/>
      <c r="K262" s="60"/>
    </row>
    <row r="263" spans="3:11">
      <c r="C263" s="11" t="s">
        <v>14</v>
      </c>
      <c r="D263" s="59">
        <v>2019</v>
      </c>
      <c r="E263" s="11" t="s">
        <v>71</v>
      </c>
      <c r="F263" s="11" t="s">
        <v>49</v>
      </c>
      <c r="G263" s="68" t="s">
        <v>318</v>
      </c>
      <c r="H263" s="60">
        <f t="shared" si="20"/>
        <v>67.012382328693448</v>
      </c>
      <c r="I263" s="60">
        <f t="shared" si="18"/>
        <v>67.012382328693448</v>
      </c>
      <c r="J263" s="60"/>
      <c r="K263" s="60"/>
    </row>
    <row r="264" spans="3:11">
      <c r="C264" s="11" t="s">
        <v>14</v>
      </c>
      <c r="D264" s="59">
        <v>2020</v>
      </c>
      <c r="E264" s="11" t="s">
        <v>71</v>
      </c>
      <c r="F264" s="11" t="s">
        <v>49</v>
      </c>
      <c r="G264" s="68" t="s">
        <v>318</v>
      </c>
      <c r="H264" s="60">
        <f t="shared" si="20"/>
        <v>67.012382328693448</v>
      </c>
      <c r="I264" s="60">
        <f t="shared" si="18"/>
        <v>67.012382328693448</v>
      </c>
      <c r="J264" s="60"/>
      <c r="K264" s="60"/>
    </row>
    <row r="265" spans="3:11">
      <c r="C265" s="11" t="s">
        <v>14</v>
      </c>
      <c r="D265" s="59">
        <v>2021</v>
      </c>
      <c r="E265" s="11" t="s">
        <v>71</v>
      </c>
      <c r="F265" s="11" t="s">
        <v>49</v>
      </c>
      <c r="G265" s="68" t="s">
        <v>318</v>
      </c>
      <c r="H265" s="60">
        <f t="shared" si="20"/>
        <v>67.012382328693448</v>
      </c>
      <c r="I265" s="60">
        <f t="shared" ref="I265:I328" si="21">H265</f>
        <v>67.012382328693448</v>
      </c>
      <c r="J265" s="60"/>
      <c r="K265" s="60"/>
    </row>
    <row r="266" spans="3:11">
      <c r="C266" s="11" t="s">
        <v>14</v>
      </c>
      <c r="D266" s="59">
        <v>2022</v>
      </c>
      <c r="E266" s="11" t="s">
        <v>71</v>
      </c>
      <c r="F266" s="11" t="s">
        <v>49</v>
      </c>
      <c r="G266" s="68" t="s">
        <v>318</v>
      </c>
      <c r="H266" s="60">
        <f t="shared" si="20"/>
        <v>67.012382328693448</v>
      </c>
      <c r="I266" s="60">
        <f t="shared" si="21"/>
        <v>67.012382328693448</v>
      </c>
      <c r="J266" s="60"/>
      <c r="K266" s="60"/>
    </row>
    <row r="267" spans="3:11">
      <c r="C267" s="11" t="s">
        <v>14</v>
      </c>
      <c r="D267" s="59">
        <v>2023</v>
      </c>
      <c r="E267" s="11" t="s">
        <v>71</v>
      </c>
      <c r="F267" s="11" t="s">
        <v>49</v>
      </c>
      <c r="G267" s="68" t="s">
        <v>318</v>
      </c>
      <c r="H267" s="60">
        <f t="shared" si="20"/>
        <v>67.012382328693448</v>
      </c>
      <c r="I267" s="60">
        <f t="shared" si="21"/>
        <v>67.012382328693448</v>
      </c>
      <c r="J267" s="60"/>
      <c r="K267" s="60"/>
    </row>
    <row r="268" spans="3:11">
      <c r="C268" s="11" t="s">
        <v>14</v>
      </c>
      <c r="D268" s="59">
        <v>2024</v>
      </c>
      <c r="E268" s="11" t="s">
        <v>71</v>
      </c>
      <c r="F268" s="11" t="s">
        <v>49</v>
      </c>
      <c r="G268" s="68" t="s">
        <v>318</v>
      </c>
      <c r="H268" s="60">
        <f t="shared" si="20"/>
        <v>67.012382328693448</v>
      </c>
      <c r="I268" s="60">
        <f t="shared" si="21"/>
        <v>67.012382328693448</v>
      </c>
      <c r="J268" s="60"/>
      <c r="K268" s="60"/>
    </row>
    <row r="269" spans="3:11">
      <c r="C269" s="11" t="s">
        <v>14</v>
      </c>
      <c r="D269" s="59">
        <v>2025</v>
      </c>
      <c r="E269" s="11" t="s">
        <v>71</v>
      </c>
      <c r="F269" s="11" t="s">
        <v>49</v>
      </c>
      <c r="G269" s="68" t="s">
        <v>318</v>
      </c>
      <c r="H269" s="60">
        <f t="shared" si="20"/>
        <v>67.012382328693448</v>
      </c>
      <c r="I269" s="60">
        <f t="shared" si="21"/>
        <v>67.012382328693448</v>
      </c>
      <c r="J269" s="60"/>
      <c r="K269" s="60"/>
    </row>
    <row r="270" spans="3:11">
      <c r="C270" s="11" t="s">
        <v>14</v>
      </c>
      <c r="D270" s="59">
        <v>2026</v>
      </c>
      <c r="E270" s="11" t="s">
        <v>71</v>
      </c>
      <c r="F270" s="11" t="s">
        <v>49</v>
      </c>
      <c r="G270" s="68" t="s">
        <v>318</v>
      </c>
      <c r="H270" s="60">
        <f t="shared" si="20"/>
        <v>67.012382328693448</v>
      </c>
      <c r="I270" s="60">
        <f t="shared" si="21"/>
        <v>67.012382328693448</v>
      </c>
      <c r="J270" s="60"/>
      <c r="K270" s="60"/>
    </row>
    <row r="271" spans="3:11">
      <c r="C271" s="11" t="s">
        <v>14</v>
      </c>
      <c r="D271" s="59">
        <v>2027</v>
      </c>
      <c r="E271" s="11" t="s">
        <v>71</v>
      </c>
      <c r="F271" s="11" t="s">
        <v>49</v>
      </c>
      <c r="G271" s="68" t="s">
        <v>318</v>
      </c>
      <c r="H271" s="60">
        <f t="shared" si="20"/>
        <v>67.012382328693448</v>
      </c>
      <c r="I271" s="60">
        <f t="shared" si="21"/>
        <v>67.012382328693448</v>
      </c>
      <c r="J271" s="60"/>
      <c r="K271" s="60"/>
    </row>
    <row r="272" spans="3:11">
      <c r="C272" s="11" t="s">
        <v>14</v>
      </c>
      <c r="D272" s="59">
        <v>2028</v>
      </c>
      <c r="E272" s="11" t="s">
        <v>71</v>
      </c>
      <c r="F272" s="11" t="s">
        <v>49</v>
      </c>
      <c r="G272" s="68" t="s">
        <v>318</v>
      </c>
      <c r="H272" s="60">
        <f t="shared" si="20"/>
        <v>67.012382328693448</v>
      </c>
      <c r="I272" s="60">
        <f t="shared" si="21"/>
        <v>67.012382328693448</v>
      </c>
      <c r="J272" s="60"/>
      <c r="K272" s="60"/>
    </row>
    <row r="273" spans="3:11">
      <c r="C273" s="11" t="s">
        <v>14</v>
      </c>
      <c r="D273" s="59">
        <v>2029</v>
      </c>
      <c r="E273" s="11" t="s">
        <v>71</v>
      </c>
      <c r="F273" s="11" t="s">
        <v>49</v>
      </c>
      <c r="G273" s="68" t="s">
        <v>318</v>
      </c>
      <c r="H273" s="60">
        <f t="shared" si="20"/>
        <v>67.012382328693448</v>
      </c>
      <c r="I273" s="60">
        <f t="shared" si="21"/>
        <v>67.012382328693448</v>
      </c>
      <c r="J273" s="60"/>
      <c r="K273" s="60"/>
    </row>
    <row r="274" spans="3:11">
      <c r="C274" s="11" t="s">
        <v>14</v>
      </c>
      <c r="D274" s="59">
        <v>2030</v>
      </c>
      <c r="E274" s="11" t="s">
        <v>71</v>
      </c>
      <c r="F274" s="11" t="s">
        <v>49</v>
      </c>
      <c r="G274" s="68" t="s">
        <v>318</v>
      </c>
      <c r="H274" s="60">
        <f t="shared" si="20"/>
        <v>67.012382328693448</v>
      </c>
      <c r="I274" s="60">
        <f t="shared" si="21"/>
        <v>67.012382328693448</v>
      </c>
      <c r="J274" s="60"/>
      <c r="K274" s="60"/>
    </row>
    <row r="275" spans="3:11">
      <c r="C275" s="11" t="s">
        <v>14</v>
      </c>
      <c r="D275" s="59">
        <v>2031</v>
      </c>
      <c r="E275" s="11" t="s">
        <v>71</v>
      </c>
      <c r="F275" s="11" t="s">
        <v>49</v>
      </c>
      <c r="G275" s="68" t="s">
        <v>318</v>
      </c>
      <c r="H275" s="60">
        <f t="shared" si="20"/>
        <v>67.012382328693448</v>
      </c>
      <c r="I275" s="60">
        <f t="shared" si="21"/>
        <v>67.012382328693448</v>
      </c>
      <c r="J275" s="60"/>
      <c r="K275" s="60"/>
    </row>
    <row r="276" spans="3:11">
      <c r="C276" s="11" t="s">
        <v>14</v>
      </c>
      <c r="D276" s="59">
        <v>2032</v>
      </c>
      <c r="E276" s="11" t="s">
        <v>71</v>
      </c>
      <c r="F276" s="11" t="s">
        <v>49</v>
      </c>
      <c r="G276" s="68" t="s">
        <v>318</v>
      </c>
      <c r="H276" s="60">
        <f t="shared" si="20"/>
        <v>67.012382328693448</v>
      </c>
      <c r="I276" s="60">
        <f t="shared" si="21"/>
        <v>67.012382328693448</v>
      </c>
      <c r="J276" s="60"/>
      <c r="K276" s="60"/>
    </row>
    <row r="277" spans="3:11">
      <c r="C277" s="11" t="s">
        <v>14</v>
      </c>
      <c r="D277" s="59">
        <v>2033</v>
      </c>
      <c r="E277" s="11" t="s">
        <v>71</v>
      </c>
      <c r="F277" s="11" t="s">
        <v>49</v>
      </c>
      <c r="G277" s="68" t="s">
        <v>318</v>
      </c>
      <c r="H277" s="60">
        <f t="shared" si="20"/>
        <v>67.012382328693448</v>
      </c>
      <c r="I277" s="60">
        <f t="shared" si="21"/>
        <v>67.012382328693448</v>
      </c>
      <c r="J277" s="60"/>
      <c r="K277" s="60"/>
    </row>
    <row r="278" spans="3:11">
      <c r="C278" s="11" t="s">
        <v>14</v>
      </c>
      <c r="D278" s="59">
        <v>2034</v>
      </c>
      <c r="E278" s="11" t="s">
        <v>71</v>
      </c>
      <c r="F278" s="11" t="s">
        <v>49</v>
      </c>
      <c r="G278" s="68" t="s">
        <v>318</v>
      </c>
      <c r="H278" s="60">
        <f t="shared" si="20"/>
        <v>67.012382328693448</v>
      </c>
      <c r="I278" s="60">
        <f t="shared" si="21"/>
        <v>67.012382328693448</v>
      </c>
      <c r="J278" s="60"/>
      <c r="K278" s="60"/>
    </row>
    <row r="279" spans="3:11">
      <c r="C279" s="11" t="s">
        <v>14</v>
      </c>
      <c r="D279" s="59">
        <v>2035</v>
      </c>
      <c r="E279" s="11" t="s">
        <v>71</v>
      </c>
      <c r="F279" s="11" t="s">
        <v>49</v>
      </c>
      <c r="G279" s="68" t="s">
        <v>318</v>
      </c>
      <c r="H279" s="60">
        <f t="shared" si="20"/>
        <v>67.012382328693448</v>
      </c>
      <c r="I279" s="60">
        <f t="shared" si="21"/>
        <v>67.012382328693448</v>
      </c>
      <c r="J279" s="60"/>
      <c r="K279" s="60"/>
    </row>
    <row r="280" spans="3:11">
      <c r="C280" s="11" t="s">
        <v>14</v>
      </c>
      <c r="D280" s="59">
        <v>2036</v>
      </c>
      <c r="E280" s="11" t="s">
        <v>71</v>
      </c>
      <c r="F280" s="11" t="s">
        <v>49</v>
      </c>
      <c r="G280" s="68" t="s">
        <v>318</v>
      </c>
      <c r="H280" s="60">
        <f t="shared" si="20"/>
        <v>67.012382328693448</v>
      </c>
      <c r="I280" s="60">
        <f t="shared" si="21"/>
        <v>67.012382328693448</v>
      </c>
      <c r="J280" s="60"/>
      <c r="K280" s="60"/>
    </row>
    <row r="281" spans="3:11">
      <c r="C281" s="11" t="s">
        <v>14</v>
      </c>
      <c r="D281" s="59">
        <v>2037</v>
      </c>
      <c r="E281" s="11" t="s">
        <v>71</v>
      </c>
      <c r="F281" s="11" t="s">
        <v>49</v>
      </c>
      <c r="G281" s="68" t="s">
        <v>318</v>
      </c>
      <c r="H281" s="60">
        <f t="shared" si="20"/>
        <v>67.012382328693448</v>
      </c>
      <c r="I281" s="60">
        <f t="shared" si="21"/>
        <v>67.012382328693448</v>
      </c>
      <c r="J281" s="60"/>
      <c r="K281" s="60"/>
    </row>
    <row r="282" spans="3:11">
      <c r="C282" s="11" t="s">
        <v>14</v>
      </c>
      <c r="D282" s="59">
        <v>2038</v>
      </c>
      <c r="E282" s="11" t="s">
        <v>71</v>
      </c>
      <c r="F282" s="11" t="s">
        <v>49</v>
      </c>
      <c r="G282" s="68" t="s">
        <v>318</v>
      </c>
      <c r="H282" s="60">
        <f t="shared" si="20"/>
        <v>67.012382328693448</v>
      </c>
      <c r="I282" s="60">
        <f t="shared" si="21"/>
        <v>67.012382328693448</v>
      </c>
      <c r="J282" s="60"/>
      <c r="K282" s="60"/>
    </row>
    <row r="283" spans="3:11">
      <c r="C283" s="11" t="s">
        <v>14</v>
      </c>
      <c r="D283" s="59">
        <v>2039</v>
      </c>
      <c r="E283" s="11" t="s">
        <v>71</v>
      </c>
      <c r="F283" s="11" t="s">
        <v>49</v>
      </c>
      <c r="G283" s="68" t="s">
        <v>318</v>
      </c>
      <c r="H283" s="60">
        <f t="shared" si="20"/>
        <v>67.012382328693448</v>
      </c>
      <c r="I283" s="60">
        <f t="shared" si="21"/>
        <v>67.012382328693448</v>
      </c>
      <c r="J283" s="60"/>
      <c r="K283" s="60"/>
    </row>
    <row r="284" spans="3:11">
      <c r="C284" s="11" t="s">
        <v>14</v>
      </c>
      <c r="D284" s="59">
        <v>2040</v>
      </c>
      <c r="E284" s="11" t="s">
        <v>71</v>
      </c>
      <c r="F284" s="11" t="s">
        <v>49</v>
      </c>
      <c r="G284" s="68" t="s">
        <v>318</v>
      </c>
      <c r="H284" s="60">
        <f t="shared" si="20"/>
        <v>67.012382328693448</v>
      </c>
      <c r="I284" s="60">
        <f t="shared" si="21"/>
        <v>67.012382328693448</v>
      </c>
      <c r="J284" s="60"/>
      <c r="K284" s="60"/>
    </row>
    <row r="285" spans="3:11">
      <c r="C285" s="11" t="s">
        <v>14</v>
      </c>
      <c r="D285" s="59">
        <v>2041</v>
      </c>
      <c r="E285" s="11" t="s">
        <v>71</v>
      </c>
      <c r="F285" s="11" t="s">
        <v>49</v>
      </c>
      <c r="G285" s="68" t="s">
        <v>318</v>
      </c>
      <c r="H285" s="60">
        <f t="shared" si="20"/>
        <v>67.012382328693448</v>
      </c>
      <c r="I285" s="60">
        <f t="shared" si="21"/>
        <v>67.012382328693448</v>
      </c>
      <c r="J285" s="60"/>
      <c r="K285" s="60"/>
    </row>
    <row r="286" spans="3:11">
      <c r="C286" s="11" t="s">
        <v>14</v>
      </c>
      <c r="D286" s="59">
        <v>2042</v>
      </c>
      <c r="E286" s="11" t="s">
        <v>71</v>
      </c>
      <c r="F286" s="11" t="s">
        <v>49</v>
      </c>
      <c r="G286" s="68" t="s">
        <v>318</v>
      </c>
      <c r="H286" s="60">
        <f t="shared" si="20"/>
        <v>67.012382328693448</v>
      </c>
      <c r="I286" s="60">
        <f t="shared" si="21"/>
        <v>67.012382328693448</v>
      </c>
      <c r="J286" s="60"/>
      <c r="K286" s="60"/>
    </row>
    <row r="287" spans="3:11">
      <c r="C287" s="11" t="s">
        <v>14</v>
      </c>
      <c r="D287" s="59">
        <v>2043</v>
      </c>
      <c r="E287" s="11" t="s">
        <v>71</v>
      </c>
      <c r="F287" s="11" t="s">
        <v>49</v>
      </c>
      <c r="G287" s="68" t="s">
        <v>318</v>
      </c>
      <c r="H287" s="60">
        <f t="shared" si="20"/>
        <v>67.012382328693448</v>
      </c>
      <c r="I287" s="60">
        <f t="shared" si="21"/>
        <v>67.012382328693448</v>
      </c>
      <c r="J287" s="60"/>
      <c r="K287" s="60"/>
    </row>
    <row r="288" spans="3:11">
      <c r="C288" s="11" t="s">
        <v>14</v>
      </c>
      <c r="D288" s="59">
        <v>2044</v>
      </c>
      <c r="E288" s="11" t="s">
        <v>71</v>
      </c>
      <c r="F288" s="11" t="s">
        <v>49</v>
      </c>
      <c r="G288" s="68" t="s">
        <v>318</v>
      </c>
      <c r="H288" s="60">
        <f t="shared" si="20"/>
        <v>67.012382328693448</v>
      </c>
      <c r="I288" s="60">
        <f t="shared" si="21"/>
        <v>67.012382328693448</v>
      </c>
      <c r="J288" s="60"/>
      <c r="K288" s="60"/>
    </row>
    <row r="289" spans="3:11">
      <c r="C289" s="11" t="s">
        <v>14</v>
      </c>
      <c r="D289" s="59">
        <v>2045</v>
      </c>
      <c r="E289" s="11" t="s">
        <v>71</v>
      </c>
      <c r="F289" s="11" t="s">
        <v>49</v>
      </c>
      <c r="G289" s="68" t="s">
        <v>318</v>
      </c>
      <c r="H289" s="60">
        <f t="shared" si="20"/>
        <v>67.012382328693448</v>
      </c>
      <c r="I289" s="60">
        <f t="shared" si="21"/>
        <v>67.012382328693448</v>
      </c>
      <c r="J289" s="60"/>
      <c r="K289" s="60"/>
    </row>
    <row r="290" spans="3:11">
      <c r="C290" s="11" t="s">
        <v>14</v>
      </c>
      <c r="D290" s="59">
        <v>2046</v>
      </c>
      <c r="E290" s="11" t="s">
        <v>71</v>
      </c>
      <c r="F290" s="11" t="s">
        <v>49</v>
      </c>
      <c r="G290" s="68" t="s">
        <v>318</v>
      </c>
      <c r="H290" s="60">
        <f t="shared" si="20"/>
        <v>67.012382328693448</v>
      </c>
      <c r="I290" s="60">
        <f t="shared" si="21"/>
        <v>67.012382328693448</v>
      </c>
      <c r="J290" s="60"/>
      <c r="K290" s="60"/>
    </row>
    <row r="291" spans="3:11">
      <c r="C291" s="11" t="s">
        <v>14</v>
      </c>
      <c r="D291" s="59">
        <v>2047</v>
      </c>
      <c r="E291" s="11" t="s">
        <v>71</v>
      </c>
      <c r="F291" s="11" t="s">
        <v>49</v>
      </c>
      <c r="G291" s="68" t="s">
        <v>318</v>
      </c>
      <c r="H291" s="60">
        <f t="shared" si="20"/>
        <v>67.012382328693448</v>
      </c>
      <c r="I291" s="60">
        <f t="shared" si="21"/>
        <v>67.012382328693448</v>
      </c>
      <c r="J291" s="60"/>
      <c r="K291" s="60"/>
    </row>
    <row r="292" spans="3:11">
      <c r="C292" s="11" t="s">
        <v>14</v>
      </c>
      <c r="D292" s="59">
        <v>2048</v>
      </c>
      <c r="E292" s="11" t="s">
        <v>71</v>
      </c>
      <c r="F292" s="11" t="s">
        <v>49</v>
      </c>
      <c r="G292" s="68" t="s">
        <v>318</v>
      </c>
      <c r="H292" s="60">
        <f t="shared" si="20"/>
        <v>67.012382328693448</v>
      </c>
      <c r="I292" s="60">
        <f t="shared" si="21"/>
        <v>67.012382328693448</v>
      </c>
      <c r="J292" s="60"/>
      <c r="K292" s="60"/>
    </row>
    <row r="293" spans="3:11">
      <c r="C293" s="11" t="s">
        <v>14</v>
      </c>
      <c r="D293" s="59">
        <v>2049</v>
      </c>
      <c r="E293" s="11" t="s">
        <v>71</v>
      </c>
      <c r="F293" s="11" t="s">
        <v>49</v>
      </c>
      <c r="G293" s="68" t="s">
        <v>318</v>
      </c>
      <c r="H293" s="60">
        <f t="shared" si="20"/>
        <v>67.012382328693448</v>
      </c>
      <c r="I293" s="60">
        <f t="shared" si="21"/>
        <v>67.012382328693448</v>
      </c>
      <c r="J293" s="60"/>
      <c r="K293" s="60"/>
    </row>
    <row r="294" spans="3:11" ht="15" thickBot="1">
      <c r="C294" s="11" t="s">
        <v>14</v>
      </c>
      <c r="D294" s="59">
        <v>2050</v>
      </c>
      <c r="E294" s="11" t="s">
        <v>71</v>
      </c>
      <c r="F294" s="11" t="s">
        <v>49</v>
      </c>
      <c r="G294" s="68" t="s">
        <v>318</v>
      </c>
      <c r="H294" s="60">
        <f t="shared" si="20"/>
        <v>67.012382328693448</v>
      </c>
      <c r="I294" s="60">
        <f t="shared" si="21"/>
        <v>67.012382328693448</v>
      </c>
      <c r="J294" s="60"/>
      <c r="K294" s="60"/>
    </row>
    <row r="295" spans="3:11">
      <c r="C295" s="35" t="s">
        <v>14</v>
      </c>
      <c r="D295" s="9">
        <v>2010</v>
      </c>
      <c r="E295" s="35" t="s">
        <v>70</v>
      </c>
      <c r="F295" s="10" t="s">
        <v>47</v>
      </c>
      <c r="G295" s="68" t="s">
        <v>318</v>
      </c>
      <c r="H295" s="61">
        <f t="shared" si="20"/>
        <v>32.519861727474179</v>
      </c>
      <c r="I295" s="60">
        <f t="shared" si="21"/>
        <v>32.519861727474179</v>
      </c>
      <c r="J295" s="60"/>
      <c r="K295" s="60"/>
    </row>
    <row r="296" spans="3:11">
      <c r="C296" s="35" t="s">
        <v>14</v>
      </c>
      <c r="D296" s="9">
        <v>2011</v>
      </c>
      <c r="E296" s="35" t="s">
        <v>70</v>
      </c>
      <c r="F296" s="11" t="s">
        <v>47</v>
      </c>
      <c r="G296" s="68" t="s">
        <v>318</v>
      </c>
      <c r="H296" s="61">
        <f t="shared" si="20"/>
        <v>32.519861727474179</v>
      </c>
      <c r="I296" s="60">
        <f t="shared" si="21"/>
        <v>32.519861727474179</v>
      </c>
      <c r="J296" s="60"/>
      <c r="K296" s="60"/>
    </row>
    <row r="297" spans="3:11">
      <c r="C297" s="35" t="s">
        <v>14</v>
      </c>
      <c r="D297" s="9">
        <v>2012</v>
      </c>
      <c r="E297" s="35" t="s">
        <v>70</v>
      </c>
      <c r="F297" s="11" t="s">
        <v>47</v>
      </c>
      <c r="G297" s="68" t="s">
        <v>318</v>
      </c>
      <c r="H297" s="61">
        <f t="shared" si="20"/>
        <v>33.042036135230241</v>
      </c>
      <c r="I297" s="60">
        <f t="shared" si="21"/>
        <v>33.042036135230241</v>
      </c>
      <c r="J297" s="60"/>
      <c r="K297" s="60"/>
    </row>
    <row r="298" spans="3:11">
      <c r="C298" s="35" t="s">
        <v>14</v>
      </c>
      <c r="D298" s="9">
        <v>2013</v>
      </c>
      <c r="E298" s="35" t="s">
        <v>70</v>
      </c>
      <c r="F298" s="11" t="s">
        <v>47</v>
      </c>
      <c r="G298" s="68" t="s">
        <v>318</v>
      </c>
      <c r="H298" s="61">
        <f t="shared" si="20"/>
        <v>32.874617737003057</v>
      </c>
      <c r="I298" s="60">
        <f t="shared" si="21"/>
        <v>32.874617737003057</v>
      </c>
      <c r="J298" s="60"/>
      <c r="K298" s="60"/>
    </row>
    <row r="299" spans="3:11">
      <c r="C299" s="35" t="s">
        <v>14</v>
      </c>
      <c r="D299" s="9">
        <v>2014</v>
      </c>
      <c r="E299" s="35" t="s">
        <v>70</v>
      </c>
      <c r="F299" s="11" t="s">
        <v>47</v>
      </c>
      <c r="G299" s="68" t="s">
        <v>318</v>
      </c>
      <c r="H299" s="61">
        <f t="shared" si="20"/>
        <v>34.416666666666671</v>
      </c>
      <c r="I299" s="60">
        <f t="shared" si="21"/>
        <v>34.416666666666671</v>
      </c>
      <c r="J299" s="60"/>
      <c r="K299" s="60"/>
    </row>
    <row r="300" spans="3:11">
      <c r="C300" s="35" t="s">
        <v>14</v>
      </c>
      <c r="D300" s="9">
        <v>2015</v>
      </c>
      <c r="E300" s="35" t="s">
        <v>70</v>
      </c>
      <c r="F300" s="11" t="s">
        <v>47</v>
      </c>
      <c r="G300" s="68" t="s">
        <v>318</v>
      </c>
      <c r="H300" s="61">
        <f t="shared" si="20"/>
        <v>37.916666666666671</v>
      </c>
      <c r="I300" s="60">
        <f t="shared" si="21"/>
        <v>37.916666666666671</v>
      </c>
      <c r="J300" s="60"/>
      <c r="K300" s="60"/>
    </row>
    <row r="301" spans="3:11">
      <c r="C301" s="35" t="s">
        <v>14</v>
      </c>
      <c r="D301" s="9">
        <v>2016</v>
      </c>
      <c r="E301" s="35" t="s">
        <v>70</v>
      </c>
      <c r="F301" s="11" t="s">
        <v>47</v>
      </c>
      <c r="G301" s="68" t="s">
        <v>318</v>
      </c>
      <c r="H301" s="61">
        <f t="shared" si="20"/>
        <v>41.978580639121795</v>
      </c>
      <c r="I301" s="60">
        <f t="shared" si="21"/>
        <v>41.978580639121795</v>
      </c>
      <c r="J301" s="60"/>
      <c r="K301" s="60"/>
    </row>
    <row r="302" spans="3:11">
      <c r="C302" s="35" t="s">
        <v>14</v>
      </c>
      <c r="D302" s="9">
        <v>2017</v>
      </c>
      <c r="E302" s="35" t="s">
        <v>70</v>
      </c>
      <c r="F302" s="11" t="s">
        <v>47</v>
      </c>
      <c r="G302" s="68" t="s">
        <v>318</v>
      </c>
      <c r="H302" s="61">
        <f t="shared" si="20"/>
        <v>42.818152251904237</v>
      </c>
      <c r="I302" s="60">
        <f t="shared" si="21"/>
        <v>42.818152251904237</v>
      </c>
      <c r="J302" s="60"/>
      <c r="K302" s="60"/>
    </row>
    <row r="303" spans="3:11">
      <c r="C303" s="35" t="s">
        <v>14</v>
      </c>
      <c r="D303" s="9">
        <v>2018</v>
      </c>
      <c r="E303" s="35" t="s">
        <v>70</v>
      </c>
      <c r="F303" s="11" t="s">
        <v>47</v>
      </c>
      <c r="G303" s="68" t="s">
        <v>318</v>
      </c>
      <c r="H303" s="61">
        <f t="shared" si="20"/>
        <v>42.233305036203845</v>
      </c>
      <c r="I303" s="60">
        <f t="shared" si="21"/>
        <v>42.233305036203845</v>
      </c>
      <c r="J303" s="60"/>
      <c r="K303" s="60"/>
    </row>
    <row r="304" spans="3:11">
      <c r="C304" s="35" t="s">
        <v>14</v>
      </c>
      <c r="D304" s="9">
        <v>2019</v>
      </c>
      <c r="E304" s="35" t="s">
        <v>70</v>
      </c>
      <c r="F304" s="11" t="s">
        <v>47</v>
      </c>
      <c r="G304" s="68" t="s">
        <v>318</v>
      </c>
      <c r="H304" s="61">
        <f t="shared" si="20"/>
        <v>40.322872058088471</v>
      </c>
      <c r="I304" s="60">
        <f t="shared" si="21"/>
        <v>40.322872058088471</v>
      </c>
      <c r="J304" s="60"/>
      <c r="K304" s="60"/>
    </row>
    <row r="305" spans="3:11">
      <c r="C305" s="35" t="s">
        <v>14</v>
      </c>
      <c r="D305" s="9">
        <v>2020</v>
      </c>
      <c r="E305" s="35" t="s">
        <v>70</v>
      </c>
      <c r="F305" s="11" t="s">
        <v>47</v>
      </c>
      <c r="G305" s="68" t="s">
        <v>318</v>
      </c>
      <c r="H305" s="61">
        <f t="shared" si="20"/>
        <v>40.322872058088471</v>
      </c>
      <c r="I305" s="60">
        <f t="shared" si="21"/>
        <v>40.322872058088471</v>
      </c>
      <c r="J305" s="60"/>
      <c r="K305" s="60"/>
    </row>
    <row r="306" spans="3:11">
      <c r="C306" s="35" t="s">
        <v>14</v>
      </c>
      <c r="D306" s="9">
        <v>2021</v>
      </c>
      <c r="E306" s="35" t="s">
        <v>70</v>
      </c>
      <c r="F306" s="11" t="s">
        <v>47</v>
      </c>
      <c r="G306" s="68" t="s">
        <v>318</v>
      </c>
      <c r="H306" s="61">
        <f t="shared" si="20"/>
        <v>40.322872058088471</v>
      </c>
      <c r="I306" s="60">
        <f t="shared" si="21"/>
        <v>40.322872058088471</v>
      </c>
      <c r="J306" s="60"/>
      <c r="K306" s="60"/>
    </row>
    <row r="307" spans="3:11">
      <c r="C307" s="35" t="s">
        <v>14</v>
      </c>
      <c r="D307" s="9">
        <v>2022</v>
      </c>
      <c r="E307" s="35" t="s">
        <v>70</v>
      </c>
      <c r="F307" s="11" t="s">
        <v>47</v>
      </c>
      <c r="G307" s="68" t="s">
        <v>318</v>
      </c>
      <c r="H307" s="61">
        <f t="shared" si="20"/>
        <v>40.322872058088471</v>
      </c>
      <c r="I307" s="60">
        <f t="shared" si="21"/>
        <v>40.322872058088471</v>
      </c>
      <c r="J307" s="60"/>
      <c r="K307" s="60"/>
    </row>
    <row r="308" spans="3:11">
      <c r="C308" s="35" t="s">
        <v>14</v>
      </c>
      <c r="D308" s="9">
        <v>2023</v>
      </c>
      <c r="E308" s="35" t="s">
        <v>70</v>
      </c>
      <c r="F308" s="11" t="s">
        <v>47</v>
      </c>
      <c r="G308" s="68" t="s">
        <v>318</v>
      </c>
      <c r="H308" s="61">
        <f t="shared" si="20"/>
        <v>40.322872058088471</v>
      </c>
      <c r="I308" s="60">
        <f t="shared" si="21"/>
        <v>40.322872058088471</v>
      </c>
      <c r="J308" s="60"/>
      <c r="K308" s="60"/>
    </row>
    <row r="309" spans="3:11">
      <c r="C309" s="35" t="s">
        <v>14</v>
      </c>
      <c r="D309" s="9">
        <v>2024</v>
      </c>
      <c r="E309" s="35" t="s">
        <v>70</v>
      </c>
      <c r="F309" s="11" t="s">
        <v>47</v>
      </c>
      <c r="G309" s="68" t="s">
        <v>318</v>
      </c>
      <c r="H309" s="61">
        <f t="shared" si="20"/>
        <v>40.322872058088471</v>
      </c>
      <c r="I309" s="60">
        <f t="shared" si="21"/>
        <v>40.322872058088471</v>
      </c>
      <c r="J309" s="60"/>
      <c r="K309" s="60"/>
    </row>
    <row r="310" spans="3:11">
      <c r="C310" s="35" t="s">
        <v>14</v>
      </c>
      <c r="D310" s="9">
        <v>2025</v>
      </c>
      <c r="E310" s="35" t="s">
        <v>70</v>
      </c>
      <c r="F310" s="11" t="s">
        <v>47</v>
      </c>
      <c r="G310" s="68" t="s">
        <v>318</v>
      </c>
      <c r="H310" s="61">
        <f t="shared" si="20"/>
        <v>40.322872058088471</v>
      </c>
      <c r="I310" s="60">
        <f t="shared" si="21"/>
        <v>40.322872058088471</v>
      </c>
      <c r="J310" s="60"/>
      <c r="K310" s="60"/>
    </row>
    <row r="311" spans="3:11">
      <c r="C311" s="35" t="s">
        <v>14</v>
      </c>
      <c r="D311" s="9">
        <v>2026</v>
      </c>
      <c r="E311" s="35" t="s">
        <v>70</v>
      </c>
      <c r="F311" s="11" t="s">
        <v>47</v>
      </c>
      <c r="G311" s="68" t="s">
        <v>318</v>
      </c>
      <c r="H311" s="61">
        <f t="shared" si="20"/>
        <v>40.322872058088471</v>
      </c>
      <c r="I311" s="60">
        <f t="shared" si="21"/>
        <v>40.322872058088471</v>
      </c>
      <c r="J311" s="60"/>
      <c r="K311" s="60"/>
    </row>
    <row r="312" spans="3:11">
      <c r="C312" s="35" t="s">
        <v>14</v>
      </c>
      <c r="D312" s="9">
        <v>2027</v>
      </c>
      <c r="E312" s="35" t="s">
        <v>70</v>
      </c>
      <c r="F312" s="11" t="s">
        <v>47</v>
      </c>
      <c r="G312" s="68" t="s">
        <v>318</v>
      </c>
      <c r="H312" s="61">
        <f t="shared" si="20"/>
        <v>40.322872058088471</v>
      </c>
      <c r="I312" s="60">
        <f t="shared" si="21"/>
        <v>40.322872058088471</v>
      </c>
      <c r="J312" s="60"/>
      <c r="K312" s="60"/>
    </row>
    <row r="313" spans="3:11">
      <c r="C313" s="35" t="s">
        <v>14</v>
      </c>
      <c r="D313" s="9">
        <v>2028</v>
      </c>
      <c r="E313" s="35" t="s">
        <v>70</v>
      </c>
      <c r="F313" s="11" t="s">
        <v>47</v>
      </c>
      <c r="G313" s="68" t="s">
        <v>318</v>
      </c>
      <c r="H313" s="61">
        <f t="shared" si="20"/>
        <v>40.322872058088471</v>
      </c>
      <c r="I313" s="60">
        <f t="shared" si="21"/>
        <v>40.322872058088471</v>
      </c>
      <c r="J313" s="60"/>
      <c r="K313" s="60"/>
    </row>
    <row r="314" spans="3:11">
      <c r="C314" s="35" t="s">
        <v>14</v>
      </c>
      <c r="D314" s="9">
        <v>2029</v>
      </c>
      <c r="E314" s="35" t="s">
        <v>70</v>
      </c>
      <c r="F314" s="11" t="s">
        <v>47</v>
      </c>
      <c r="G314" s="68" t="s">
        <v>318</v>
      </c>
      <c r="H314" s="61">
        <f t="shared" si="20"/>
        <v>40.322872058088471</v>
      </c>
      <c r="I314" s="60">
        <f t="shared" si="21"/>
        <v>40.322872058088471</v>
      </c>
      <c r="J314" s="60"/>
      <c r="K314" s="60"/>
    </row>
    <row r="315" spans="3:11">
      <c r="C315" s="35" t="s">
        <v>14</v>
      </c>
      <c r="D315" s="9">
        <v>2030</v>
      </c>
      <c r="E315" s="35" t="s">
        <v>70</v>
      </c>
      <c r="F315" s="11" t="s">
        <v>47</v>
      </c>
      <c r="G315" s="68" t="s">
        <v>318</v>
      </c>
      <c r="H315" s="61">
        <f t="shared" si="20"/>
        <v>40.322872058088471</v>
      </c>
      <c r="I315" s="60">
        <f t="shared" si="21"/>
        <v>40.322872058088471</v>
      </c>
      <c r="J315" s="60"/>
      <c r="K315" s="60"/>
    </row>
    <row r="316" spans="3:11">
      <c r="C316" s="35" t="s">
        <v>14</v>
      </c>
      <c r="D316" s="9">
        <v>2031</v>
      </c>
      <c r="E316" s="35" t="s">
        <v>70</v>
      </c>
      <c r="F316" s="11" t="s">
        <v>47</v>
      </c>
      <c r="G316" s="68" t="s">
        <v>318</v>
      </c>
      <c r="H316" s="61">
        <f t="shared" si="20"/>
        <v>40.322872058088471</v>
      </c>
      <c r="I316" s="60">
        <f t="shared" si="21"/>
        <v>40.322872058088471</v>
      </c>
      <c r="J316" s="60"/>
      <c r="K316" s="60"/>
    </row>
    <row r="317" spans="3:11">
      <c r="C317" s="35" t="s">
        <v>14</v>
      </c>
      <c r="D317" s="9">
        <v>2032</v>
      </c>
      <c r="E317" s="35" t="s">
        <v>70</v>
      </c>
      <c r="F317" s="11" t="s">
        <v>47</v>
      </c>
      <c r="G317" s="68" t="s">
        <v>318</v>
      </c>
      <c r="H317" s="61">
        <f t="shared" si="20"/>
        <v>40.322872058088471</v>
      </c>
      <c r="I317" s="60">
        <f t="shared" si="21"/>
        <v>40.322872058088471</v>
      </c>
      <c r="J317" s="60"/>
      <c r="K317" s="60"/>
    </row>
    <row r="318" spans="3:11">
      <c r="C318" s="35" t="s">
        <v>14</v>
      </c>
      <c r="D318" s="9">
        <v>2033</v>
      </c>
      <c r="E318" s="35" t="s">
        <v>70</v>
      </c>
      <c r="F318" s="11" t="s">
        <v>47</v>
      </c>
      <c r="G318" s="68" t="s">
        <v>318</v>
      </c>
      <c r="H318" s="61">
        <f t="shared" ref="H318:H335" si="22">HLOOKUP(F318,TraTAX,D318-2007,FALSE)</f>
        <v>40.322872058088471</v>
      </c>
      <c r="I318" s="60">
        <f t="shared" si="21"/>
        <v>40.322872058088471</v>
      </c>
      <c r="J318" s="60"/>
      <c r="K318" s="60"/>
    </row>
    <row r="319" spans="3:11">
      <c r="C319" s="35" t="s">
        <v>14</v>
      </c>
      <c r="D319" s="9">
        <v>2034</v>
      </c>
      <c r="E319" s="35" t="s">
        <v>70</v>
      </c>
      <c r="F319" s="11" t="s">
        <v>47</v>
      </c>
      <c r="G319" s="68" t="s">
        <v>318</v>
      </c>
      <c r="H319" s="61">
        <f t="shared" si="22"/>
        <v>40.322872058088471</v>
      </c>
      <c r="I319" s="60">
        <f t="shared" si="21"/>
        <v>40.322872058088471</v>
      </c>
      <c r="J319" s="60"/>
      <c r="K319" s="60"/>
    </row>
    <row r="320" spans="3:11">
      <c r="C320" s="35" t="s">
        <v>14</v>
      </c>
      <c r="D320" s="9">
        <v>2035</v>
      </c>
      <c r="E320" s="35" t="s">
        <v>70</v>
      </c>
      <c r="F320" s="11" t="s">
        <v>47</v>
      </c>
      <c r="G320" s="68" t="s">
        <v>318</v>
      </c>
      <c r="H320" s="61">
        <f t="shared" si="22"/>
        <v>40.322872058088471</v>
      </c>
      <c r="I320" s="60">
        <f t="shared" si="21"/>
        <v>40.322872058088471</v>
      </c>
      <c r="J320" s="60"/>
      <c r="K320" s="60"/>
    </row>
    <row r="321" spans="3:11">
      <c r="C321" s="35" t="s">
        <v>14</v>
      </c>
      <c r="D321" s="9">
        <v>2036</v>
      </c>
      <c r="E321" s="35" t="s">
        <v>70</v>
      </c>
      <c r="F321" s="11" t="s">
        <v>47</v>
      </c>
      <c r="G321" s="68" t="s">
        <v>318</v>
      </c>
      <c r="H321" s="61">
        <f t="shared" si="22"/>
        <v>40.322872058088471</v>
      </c>
      <c r="I321" s="60">
        <f t="shared" si="21"/>
        <v>40.322872058088471</v>
      </c>
      <c r="J321" s="60"/>
      <c r="K321" s="60"/>
    </row>
    <row r="322" spans="3:11">
      <c r="C322" s="35" t="s">
        <v>14</v>
      </c>
      <c r="D322" s="9">
        <v>2037</v>
      </c>
      <c r="E322" s="35" t="s">
        <v>70</v>
      </c>
      <c r="F322" s="11" t="s">
        <v>47</v>
      </c>
      <c r="G322" s="68" t="s">
        <v>318</v>
      </c>
      <c r="H322" s="61">
        <f t="shared" si="22"/>
        <v>40.322872058088471</v>
      </c>
      <c r="I322" s="60">
        <f t="shared" si="21"/>
        <v>40.322872058088471</v>
      </c>
      <c r="J322" s="60"/>
      <c r="K322" s="60"/>
    </row>
    <row r="323" spans="3:11">
      <c r="C323" s="35" t="s">
        <v>14</v>
      </c>
      <c r="D323" s="9">
        <v>2038</v>
      </c>
      <c r="E323" s="35" t="s">
        <v>70</v>
      </c>
      <c r="F323" s="11" t="s">
        <v>47</v>
      </c>
      <c r="G323" s="68" t="s">
        <v>318</v>
      </c>
      <c r="H323" s="61">
        <f t="shared" si="22"/>
        <v>40.322872058088471</v>
      </c>
      <c r="I323" s="60">
        <f t="shared" si="21"/>
        <v>40.322872058088471</v>
      </c>
      <c r="J323" s="60"/>
      <c r="K323" s="60"/>
    </row>
    <row r="324" spans="3:11">
      <c r="C324" s="35" t="s">
        <v>14</v>
      </c>
      <c r="D324" s="9">
        <v>2039</v>
      </c>
      <c r="E324" s="35" t="s">
        <v>70</v>
      </c>
      <c r="F324" s="11" t="s">
        <v>47</v>
      </c>
      <c r="G324" s="68" t="s">
        <v>318</v>
      </c>
      <c r="H324" s="61">
        <f t="shared" si="22"/>
        <v>40.322872058088471</v>
      </c>
      <c r="I324" s="60">
        <f t="shared" si="21"/>
        <v>40.322872058088471</v>
      </c>
      <c r="J324" s="60"/>
      <c r="K324" s="60"/>
    </row>
    <row r="325" spans="3:11">
      <c r="C325" s="35" t="s">
        <v>14</v>
      </c>
      <c r="D325" s="9">
        <v>2040</v>
      </c>
      <c r="E325" s="35" t="s">
        <v>70</v>
      </c>
      <c r="F325" s="11" t="s">
        <v>47</v>
      </c>
      <c r="G325" s="68" t="s">
        <v>318</v>
      </c>
      <c r="H325" s="61">
        <f t="shared" si="22"/>
        <v>40.322872058088471</v>
      </c>
      <c r="I325" s="60">
        <f t="shared" si="21"/>
        <v>40.322872058088471</v>
      </c>
      <c r="J325" s="60"/>
      <c r="K325" s="60"/>
    </row>
    <row r="326" spans="3:11">
      <c r="C326" s="35" t="s">
        <v>14</v>
      </c>
      <c r="D326" s="9">
        <v>2041</v>
      </c>
      <c r="E326" s="35" t="s">
        <v>70</v>
      </c>
      <c r="F326" s="11" t="s">
        <v>47</v>
      </c>
      <c r="G326" s="68" t="s">
        <v>318</v>
      </c>
      <c r="H326" s="61">
        <f t="shared" si="22"/>
        <v>40.322872058088471</v>
      </c>
      <c r="I326" s="60">
        <f t="shared" si="21"/>
        <v>40.322872058088471</v>
      </c>
      <c r="J326" s="60"/>
      <c r="K326" s="60"/>
    </row>
    <row r="327" spans="3:11">
      <c r="C327" s="35" t="s">
        <v>14</v>
      </c>
      <c r="D327" s="9">
        <v>2042</v>
      </c>
      <c r="E327" s="35" t="s">
        <v>70</v>
      </c>
      <c r="F327" s="11" t="s">
        <v>47</v>
      </c>
      <c r="G327" s="68" t="s">
        <v>318</v>
      </c>
      <c r="H327" s="61">
        <f t="shared" si="22"/>
        <v>40.322872058088471</v>
      </c>
      <c r="I327" s="60">
        <f t="shared" si="21"/>
        <v>40.322872058088471</v>
      </c>
      <c r="J327" s="60"/>
      <c r="K327" s="60"/>
    </row>
    <row r="328" spans="3:11">
      <c r="C328" s="35" t="s">
        <v>14</v>
      </c>
      <c r="D328" s="9">
        <v>2043</v>
      </c>
      <c r="E328" s="35" t="s">
        <v>70</v>
      </c>
      <c r="F328" s="11" t="s">
        <v>47</v>
      </c>
      <c r="G328" s="68" t="s">
        <v>318</v>
      </c>
      <c r="H328" s="61">
        <f t="shared" si="22"/>
        <v>40.322872058088471</v>
      </c>
      <c r="I328" s="60">
        <f t="shared" si="21"/>
        <v>40.322872058088471</v>
      </c>
      <c r="J328" s="60"/>
      <c r="K328" s="60"/>
    </row>
    <row r="329" spans="3:11">
      <c r="C329" s="35" t="s">
        <v>14</v>
      </c>
      <c r="D329" s="9">
        <v>2044</v>
      </c>
      <c r="E329" s="35" t="s">
        <v>70</v>
      </c>
      <c r="F329" s="11" t="s">
        <v>47</v>
      </c>
      <c r="G329" s="68" t="s">
        <v>318</v>
      </c>
      <c r="H329" s="61">
        <f t="shared" si="22"/>
        <v>40.322872058088471</v>
      </c>
      <c r="I329" s="60">
        <f t="shared" ref="I329:I335" si="23">H329</f>
        <v>40.322872058088471</v>
      </c>
      <c r="J329" s="60"/>
      <c r="K329" s="60"/>
    </row>
    <row r="330" spans="3:11">
      <c r="C330" s="35" t="s">
        <v>14</v>
      </c>
      <c r="D330" s="9">
        <v>2045</v>
      </c>
      <c r="E330" s="35" t="s">
        <v>70</v>
      </c>
      <c r="F330" s="11" t="s">
        <v>47</v>
      </c>
      <c r="G330" s="68" t="s">
        <v>318</v>
      </c>
      <c r="H330" s="61">
        <f t="shared" si="22"/>
        <v>40.322872058088471</v>
      </c>
      <c r="I330" s="60">
        <f t="shared" si="23"/>
        <v>40.322872058088471</v>
      </c>
      <c r="J330" s="60"/>
      <c r="K330" s="60"/>
    </row>
    <row r="331" spans="3:11">
      <c r="C331" s="35" t="s">
        <v>14</v>
      </c>
      <c r="D331" s="9">
        <v>2046</v>
      </c>
      <c r="E331" s="35" t="s">
        <v>70</v>
      </c>
      <c r="F331" s="11" t="s">
        <v>47</v>
      </c>
      <c r="G331" s="68" t="s">
        <v>318</v>
      </c>
      <c r="H331" s="61">
        <f t="shared" si="22"/>
        <v>40.322872058088471</v>
      </c>
      <c r="I331" s="60">
        <f t="shared" si="23"/>
        <v>40.322872058088471</v>
      </c>
      <c r="J331" s="60"/>
      <c r="K331" s="60"/>
    </row>
    <row r="332" spans="3:11">
      <c r="C332" s="35" t="s">
        <v>14</v>
      </c>
      <c r="D332" s="9">
        <v>2047</v>
      </c>
      <c r="E332" s="35" t="s">
        <v>70</v>
      </c>
      <c r="F332" s="11" t="s">
        <v>47</v>
      </c>
      <c r="G332" s="68" t="s">
        <v>318</v>
      </c>
      <c r="H332" s="61">
        <f t="shared" si="22"/>
        <v>40.322872058088471</v>
      </c>
      <c r="I332" s="60">
        <f t="shared" si="23"/>
        <v>40.322872058088471</v>
      </c>
      <c r="J332" s="60"/>
      <c r="K332" s="60"/>
    </row>
    <row r="333" spans="3:11">
      <c r="C333" s="35" t="s">
        <v>14</v>
      </c>
      <c r="D333" s="9">
        <v>2048</v>
      </c>
      <c r="E333" s="35" t="s">
        <v>70</v>
      </c>
      <c r="F333" s="11" t="s">
        <v>47</v>
      </c>
      <c r="G333" s="68" t="s">
        <v>318</v>
      </c>
      <c r="H333" s="61">
        <f t="shared" si="22"/>
        <v>40.322872058088471</v>
      </c>
      <c r="I333" s="60">
        <f t="shared" si="23"/>
        <v>40.322872058088471</v>
      </c>
      <c r="J333" s="60"/>
      <c r="K333" s="60"/>
    </row>
    <row r="334" spans="3:11">
      <c r="C334" s="35" t="s">
        <v>14</v>
      </c>
      <c r="D334" s="9">
        <v>2049</v>
      </c>
      <c r="E334" s="35" t="s">
        <v>70</v>
      </c>
      <c r="F334" s="11" t="s">
        <v>47</v>
      </c>
      <c r="G334" s="68" t="s">
        <v>318</v>
      </c>
      <c r="H334" s="61">
        <f t="shared" si="22"/>
        <v>40.322872058088471</v>
      </c>
      <c r="I334" s="60">
        <f t="shared" si="23"/>
        <v>40.322872058088471</v>
      </c>
      <c r="J334" s="60"/>
      <c r="K334" s="60"/>
    </row>
    <row r="335" spans="3:11">
      <c r="C335" s="12" t="s">
        <v>14</v>
      </c>
      <c r="D335" s="16">
        <v>2050</v>
      </c>
      <c r="E335" s="35" t="s">
        <v>70</v>
      </c>
      <c r="F335" s="12" t="s">
        <v>47</v>
      </c>
      <c r="G335" s="68" t="s">
        <v>318</v>
      </c>
      <c r="H335" s="62">
        <f t="shared" si="22"/>
        <v>40.322872058088471</v>
      </c>
      <c r="I335" s="60">
        <f t="shared" si="23"/>
        <v>40.322872058088471</v>
      </c>
      <c r="J335" s="60"/>
      <c r="K335" s="60"/>
    </row>
    <row r="336" spans="3:11">
      <c r="C336" t="s">
        <v>14</v>
      </c>
      <c r="D336" s="9">
        <v>2010</v>
      </c>
      <c r="E336" t="s">
        <v>304</v>
      </c>
      <c r="F336" t="s">
        <v>47</v>
      </c>
      <c r="G336" s="68" t="s">
        <v>318</v>
      </c>
      <c r="H336">
        <v>0</v>
      </c>
      <c r="I336" s="35">
        <v>0</v>
      </c>
    </row>
    <row r="337" spans="3:9">
      <c r="C337" t="s">
        <v>14</v>
      </c>
      <c r="D337" s="9">
        <v>2011</v>
      </c>
      <c r="E337" s="35" t="s">
        <v>304</v>
      </c>
      <c r="F337" s="35" t="s">
        <v>47</v>
      </c>
      <c r="G337" s="68" t="s">
        <v>318</v>
      </c>
      <c r="H337" s="35">
        <v>0</v>
      </c>
      <c r="I337" s="35">
        <v>0</v>
      </c>
    </row>
    <row r="338" spans="3:9">
      <c r="C338" s="35" t="s">
        <v>14</v>
      </c>
      <c r="D338" s="9">
        <v>2012</v>
      </c>
      <c r="E338" s="35" t="s">
        <v>304</v>
      </c>
      <c r="F338" s="35" t="s">
        <v>47</v>
      </c>
      <c r="G338" s="68" t="s">
        <v>318</v>
      </c>
      <c r="H338" s="35">
        <v>0</v>
      </c>
      <c r="I338" s="35">
        <v>0</v>
      </c>
    </row>
    <row r="339" spans="3:9">
      <c r="C339" s="35" t="s">
        <v>14</v>
      </c>
      <c r="D339" s="9">
        <v>2013</v>
      </c>
      <c r="E339" s="35" t="s">
        <v>304</v>
      </c>
      <c r="F339" s="35" t="s">
        <v>47</v>
      </c>
      <c r="G339" s="68" t="s">
        <v>318</v>
      </c>
      <c r="H339" s="35">
        <v>0</v>
      </c>
      <c r="I339" s="35">
        <v>0</v>
      </c>
    </row>
    <row r="340" spans="3:9">
      <c r="C340" s="35" t="s">
        <v>14</v>
      </c>
      <c r="D340" s="9">
        <v>2014</v>
      </c>
      <c r="E340" s="35" t="s">
        <v>304</v>
      </c>
      <c r="F340" s="35" t="s">
        <v>47</v>
      </c>
      <c r="G340" s="68" t="s">
        <v>318</v>
      </c>
      <c r="H340" s="35">
        <v>0</v>
      </c>
      <c r="I340" s="35">
        <v>0</v>
      </c>
    </row>
    <row r="341" spans="3:9">
      <c r="C341" s="35" t="s">
        <v>14</v>
      </c>
      <c r="D341" s="9">
        <v>2015</v>
      </c>
      <c r="E341" s="35" t="s">
        <v>304</v>
      </c>
      <c r="F341" s="35" t="s">
        <v>47</v>
      </c>
      <c r="G341" s="68" t="s">
        <v>318</v>
      </c>
      <c r="H341" s="35">
        <v>0</v>
      </c>
      <c r="I341" s="35">
        <v>0</v>
      </c>
    </row>
    <row r="342" spans="3:9">
      <c r="C342" s="35" t="s">
        <v>14</v>
      </c>
      <c r="D342" s="9">
        <v>2016</v>
      </c>
      <c r="E342" s="35" t="s">
        <v>304</v>
      </c>
      <c r="F342" s="35" t="s">
        <v>47</v>
      </c>
      <c r="G342" s="68" t="s">
        <v>318</v>
      </c>
      <c r="H342" s="35">
        <v>0</v>
      </c>
      <c r="I342" s="35">
        <v>0</v>
      </c>
    </row>
    <row r="343" spans="3:9">
      <c r="C343" s="35" t="s">
        <v>14</v>
      </c>
      <c r="D343" s="9">
        <v>2017</v>
      </c>
      <c r="E343" s="35" t="s">
        <v>304</v>
      </c>
      <c r="F343" s="35" t="s">
        <v>47</v>
      </c>
      <c r="G343" s="68" t="s">
        <v>318</v>
      </c>
      <c r="H343" s="35">
        <v>0</v>
      </c>
      <c r="I343" s="35">
        <v>0</v>
      </c>
    </row>
    <row r="344" spans="3:9">
      <c r="C344" s="35" t="s">
        <v>14</v>
      </c>
      <c r="D344" s="9">
        <v>2018</v>
      </c>
      <c r="E344" s="35" t="s">
        <v>304</v>
      </c>
      <c r="F344" s="35" t="s">
        <v>47</v>
      </c>
      <c r="G344" s="68" t="s">
        <v>318</v>
      </c>
      <c r="H344" s="35">
        <v>0</v>
      </c>
      <c r="I344" s="35">
        <v>0</v>
      </c>
    </row>
    <row r="345" spans="3:9">
      <c r="C345" s="35" t="s">
        <v>14</v>
      </c>
      <c r="D345" s="9">
        <v>2019</v>
      </c>
      <c r="E345" s="35" t="s">
        <v>304</v>
      </c>
      <c r="F345" s="35" t="s">
        <v>47</v>
      </c>
      <c r="G345" s="68" t="s">
        <v>318</v>
      </c>
      <c r="H345" s="35">
        <v>0</v>
      </c>
      <c r="I345" s="35">
        <v>0</v>
      </c>
    </row>
    <row r="346" spans="3:9">
      <c r="C346" s="35" t="s">
        <v>14</v>
      </c>
      <c r="D346" s="9">
        <v>2020</v>
      </c>
      <c r="E346" s="35" t="s">
        <v>304</v>
      </c>
      <c r="F346" s="35" t="s">
        <v>47</v>
      </c>
      <c r="G346" s="68" t="s">
        <v>318</v>
      </c>
      <c r="H346" s="35">
        <v>0</v>
      </c>
      <c r="I346" s="35">
        <v>0</v>
      </c>
    </row>
    <row r="347" spans="3:9">
      <c r="C347" s="35" t="s">
        <v>14</v>
      </c>
      <c r="D347" s="9">
        <v>2021</v>
      </c>
      <c r="E347" s="35" t="s">
        <v>304</v>
      </c>
      <c r="F347" s="35" t="s">
        <v>47</v>
      </c>
      <c r="G347" s="68" t="s">
        <v>318</v>
      </c>
      <c r="H347" s="35">
        <v>0</v>
      </c>
      <c r="I347" s="35">
        <v>0</v>
      </c>
    </row>
    <row r="348" spans="3:9">
      <c r="C348" s="35" t="s">
        <v>14</v>
      </c>
      <c r="D348" s="9">
        <v>2022</v>
      </c>
      <c r="E348" s="35" t="s">
        <v>304</v>
      </c>
      <c r="F348" s="35" t="s">
        <v>47</v>
      </c>
      <c r="G348" s="68" t="s">
        <v>318</v>
      </c>
      <c r="H348" s="35">
        <v>0</v>
      </c>
      <c r="I348" s="35">
        <v>0</v>
      </c>
    </row>
    <row r="349" spans="3:9">
      <c r="C349" s="35" t="s">
        <v>14</v>
      </c>
      <c r="D349" s="9">
        <v>2023</v>
      </c>
      <c r="E349" s="35" t="s">
        <v>304</v>
      </c>
      <c r="F349" s="35" t="s">
        <v>47</v>
      </c>
      <c r="G349" s="68" t="s">
        <v>318</v>
      </c>
      <c r="H349" s="35">
        <v>0</v>
      </c>
      <c r="I349" s="35">
        <v>0</v>
      </c>
    </row>
    <row r="350" spans="3:9">
      <c r="C350" s="35" t="s">
        <v>14</v>
      </c>
      <c r="D350" s="9">
        <v>2024</v>
      </c>
      <c r="E350" s="35" t="s">
        <v>304</v>
      </c>
      <c r="F350" s="35" t="s">
        <v>47</v>
      </c>
      <c r="G350" s="68" t="s">
        <v>318</v>
      </c>
      <c r="H350" s="35">
        <v>0</v>
      </c>
      <c r="I350" s="35">
        <v>0</v>
      </c>
    </row>
    <row r="351" spans="3:9">
      <c r="C351" s="35" t="s">
        <v>14</v>
      </c>
      <c r="D351" s="9">
        <v>2025</v>
      </c>
      <c r="E351" s="35" t="s">
        <v>304</v>
      </c>
      <c r="F351" s="35" t="s">
        <v>47</v>
      </c>
      <c r="G351" s="68" t="s">
        <v>318</v>
      </c>
      <c r="H351" s="35">
        <v>0</v>
      </c>
      <c r="I351" s="35">
        <v>0</v>
      </c>
    </row>
    <row r="352" spans="3:9">
      <c r="C352" s="35" t="s">
        <v>14</v>
      </c>
      <c r="D352" s="9">
        <v>2026</v>
      </c>
      <c r="E352" s="35" t="s">
        <v>304</v>
      </c>
      <c r="F352" s="35" t="s">
        <v>47</v>
      </c>
      <c r="G352" s="68" t="s">
        <v>318</v>
      </c>
      <c r="H352" s="35">
        <v>0</v>
      </c>
      <c r="I352" s="35">
        <v>0</v>
      </c>
    </row>
    <row r="353" spans="3:9">
      <c r="C353" s="35" t="s">
        <v>14</v>
      </c>
      <c r="D353" s="9">
        <v>2027</v>
      </c>
      <c r="E353" s="35" t="s">
        <v>304</v>
      </c>
      <c r="F353" s="35" t="s">
        <v>47</v>
      </c>
      <c r="G353" s="68" t="s">
        <v>318</v>
      </c>
      <c r="H353" s="35">
        <v>0</v>
      </c>
      <c r="I353" s="35">
        <v>0</v>
      </c>
    </row>
    <row r="354" spans="3:9">
      <c r="C354" s="35" t="s">
        <v>14</v>
      </c>
      <c r="D354" s="9">
        <v>2028</v>
      </c>
      <c r="E354" s="35" t="s">
        <v>304</v>
      </c>
      <c r="F354" s="35" t="s">
        <v>47</v>
      </c>
      <c r="G354" s="68" t="s">
        <v>318</v>
      </c>
      <c r="H354" s="35">
        <v>0</v>
      </c>
      <c r="I354" s="35">
        <v>0</v>
      </c>
    </row>
    <row r="355" spans="3:9">
      <c r="C355" s="35" t="s">
        <v>14</v>
      </c>
      <c r="D355" s="9">
        <v>2029</v>
      </c>
      <c r="E355" s="35" t="s">
        <v>304</v>
      </c>
      <c r="F355" s="35" t="s">
        <v>47</v>
      </c>
      <c r="G355" s="68" t="s">
        <v>318</v>
      </c>
      <c r="H355" s="35">
        <v>0</v>
      </c>
      <c r="I355" s="35">
        <v>0</v>
      </c>
    </row>
    <row r="356" spans="3:9">
      <c r="C356" s="35" t="s">
        <v>14</v>
      </c>
      <c r="D356" s="9">
        <v>2030</v>
      </c>
      <c r="E356" s="35" t="s">
        <v>304</v>
      </c>
      <c r="F356" s="35" t="s">
        <v>47</v>
      </c>
      <c r="G356" s="68" t="s">
        <v>318</v>
      </c>
      <c r="H356" s="35">
        <v>0</v>
      </c>
      <c r="I356" s="35">
        <v>0</v>
      </c>
    </row>
    <row r="357" spans="3:9">
      <c r="C357" s="35" t="s">
        <v>14</v>
      </c>
      <c r="D357" s="9">
        <v>2031</v>
      </c>
      <c r="E357" s="35" t="s">
        <v>304</v>
      </c>
      <c r="F357" s="35" t="s">
        <v>47</v>
      </c>
      <c r="G357" s="68" t="s">
        <v>318</v>
      </c>
      <c r="H357" s="35">
        <v>0</v>
      </c>
      <c r="I357" s="35">
        <v>0</v>
      </c>
    </row>
    <row r="358" spans="3:9">
      <c r="C358" s="35" t="s">
        <v>14</v>
      </c>
      <c r="D358" s="9">
        <v>2032</v>
      </c>
      <c r="E358" s="35" t="s">
        <v>304</v>
      </c>
      <c r="F358" s="35" t="s">
        <v>47</v>
      </c>
      <c r="G358" s="68" t="s">
        <v>318</v>
      </c>
      <c r="H358" s="35">
        <v>0</v>
      </c>
      <c r="I358" s="35">
        <v>0</v>
      </c>
    </row>
    <row r="359" spans="3:9">
      <c r="C359" s="35" t="s">
        <v>14</v>
      </c>
      <c r="D359" s="9">
        <v>2033</v>
      </c>
      <c r="E359" s="35" t="s">
        <v>304</v>
      </c>
      <c r="F359" s="35" t="s">
        <v>47</v>
      </c>
      <c r="G359" s="68" t="s">
        <v>318</v>
      </c>
      <c r="H359" s="35">
        <v>0</v>
      </c>
      <c r="I359" s="35">
        <v>0</v>
      </c>
    </row>
    <row r="360" spans="3:9">
      <c r="C360" s="35" t="s">
        <v>14</v>
      </c>
      <c r="D360" s="9">
        <v>2034</v>
      </c>
      <c r="E360" s="35" t="s">
        <v>304</v>
      </c>
      <c r="F360" s="35" t="s">
        <v>47</v>
      </c>
      <c r="G360" s="68" t="s">
        <v>318</v>
      </c>
      <c r="H360" s="35">
        <v>0</v>
      </c>
      <c r="I360" s="35">
        <v>0</v>
      </c>
    </row>
    <row r="361" spans="3:9">
      <c r="C361" s="35" t="s">
        <v>14</v>
      </c>
      <c r="D361" s="9">
        <v>2035</v>
      </c>
      <c r="E361" s="35" t="s">
        <v>304</v>
      </c>
      <c r="F361" s="35" t="s">
        <v>47</v>
      </c>
      <c r="G361" s="68" t="s">
        <v>318</v>
      </c>
      <c r="H361" s="35">
        <v>0</v>
      </c>
      <c r="I361" s="35">
        <v>0</v>
      </c>
    </row>
    <row r="362" spans="3:9">
      <c r="C362" s="35" t="s">
        <v>14</v>
      </c>
      <c r="D362" s="9">
        <v>2036</v>
      </c>
      <c r="E362" s="35" t="s">
        <v>304</v>
      </c>
      <c r="F362" s="35" t="s">
        <v>47</v>
      </c>
      <c r="G362" s="68" t="s">
        <v>318</v>
      </c>
      <c r="H362" s="35">
        <v>0</v>
      </c>
      <c r="I362" s="35">
        <v>0</v>
      </c>
    </row>
    <row r="363" spans="3:9">
      <c r="C363" s="35" t="s">
        <v>14</v>
      </c>
      <c r="D363" s="9">
        <v>2037</v>
      </c>
      <c r="E363" s="35" t="s">
        <v>304</v>
      </c>
      <c r="F363" s="35" t="s">
        <v>47</v>
      </c>
      <c r="G363" s="68" t="s">
        <v>318</v>
      </c>
      <c r="H363" s="35">
        <v>0</v>
      </c>
      <c r="I363" s="35">
        <v>0</v>
      </c>
    </row>
    <row r="364" spans="3:9">
      <c r="C364" s="35" t="s">
        <v>14</v>
      </c>
      <c r="D364" s="9">
        <v>2038</v>
      </c>
      <c r="E364" s="35" t="s">
        <v>304</v>
      </c>
      <c r="F364" s="35" t="s">
        <v>47</v>
      </c>
      <c r="G364" s="68" t="s">
        <v>318</v>
      </c>
      <c r="H364" s="35">
        <v>0</v>
      </c>
      <c r="I364" s="35">
        <v>0</v>
      </c>
    </row>
    <row r="365" spans="3:9">
      <c r="C365" s="35" t="s">
        <v>14</v>
      </c>
      <c r="D365" s="9">
        <v>2039</v>
      </c>
      <c r="E365" s="35" t="s">
        <v>304</v>
      </c>
      <c r="F365" s="35" t="s">
        <v>47</v>
      </c>
      <c r="G365" s="68" t="s">
        <v>318</v>
      </c>
      <c r="H365" s="35">
        <v>0</v>
      </c>
      <c r="I365" s="35">
        <v>0</v>
      </c>
    </row>
    <row r="366" spans="3:9">
      <c r="C366" s="35" t="s">
        <v>14</v>
      </c>
      <c r="D366" s="9">
        <v>2040</v>
      </c>
      <c r="E366" s="35" t="s">
        <v>304</v>
      </c>
      <c r="F366" s="35" t="s">
        <v>47</v>
      </c>
      <c r="G366" s="68" t="s">
        <v>318</v>
      </c>
      <c r="H366" s="35">
        <v>0</v>
      </c>
      <c r="I366" s="35">
        <v>0</v>
      </c>
    </row>
    <row r="367" spans="3:9">
      <c r="C367" s="35" t="s">
        <v>14</v>
      </c>
      <c r="D367" s="9">
        <v>2041</v>
      </c>
      <c r="E367" s="35" t="s">
        <v>304</v>
      </c>
      <c r="F367" s="35" t="s">
        <v>47</v>
      </c>
      <c r="G367" s="68" t="s">
        <v>318</v>
      </c>
      <c r="H367" s="35">
        <v>0</v>
      </c>
      <c r="I367" s="35">
        <v>0</v>
      </c>
    </row>
    <row r="368" spans="3:9">
      <c r="C368" s="35" t="s">
        <v>14</v>
      </c>
      <c r="D368" s="9">
        <v>2042</v>
      </c>
      <c r="E368" s="35" t="s">
        <v>304</v>
      </c>
      <c r="F368" s="35" t="s">
        <v>47</v>
      </c>
      <c r="G368" s="68" t="s">
        <v>318</v>
      </c>
      <c r="H368" s="35">
        <v>0</v>
      </c>
      <c r="I368" s="35">
        <v>0</v>
      </c>
    </row>
    <row r="369" spans="3:9">
      <c r="C369" s="35" t="s">
        <v>14</v>
      </c>
      <c r="D369" s="9">
        <v>2043</v>
      </c>
      <c r="E369" s="35" t="s">
        <v>304</v>
      </c>
      <c r="F369" s="35" t="s">
        <v>47</v>
      </c>
      <c r="G369" s="68" t="s">
        <v>318</v>
      </c>
      <c r="H369" s="35">
        <v>0</v>
      </c>
      <c r="I369" s="35">
        <v>0</v>
      </c>
    </row>
    <row r="370" spans="3:9">
      <c r="C370" s="35" t="s">
        <v>14</v>
      </c>
      <c r="D370" s="9">
        <v>2044</v>
      </c>
      <c r="E370" s="35" t="s">
        <v>304</v>
      </c>
      <c r="F370" s="35" t="s">
        <v>47</v>
      </c>
      <c r="G370" s="68" t="s">
        <v>318</v>
      </c>
      <c r="H370" s="35">
        <v>0</v>
      </c>
      <c r="I370" s="35">
        <v>0</v>
      </c>
    </row>
    <row r="371" spans="3:9">
      <c r="C371" s="35" t="s">
        <v>14</v>
      </c>
      <c r="D371" s="9">
        <v>2045</v>
      </c>
      <c r="E371" s="35" t="s">
        <v>304</v>
      </c>
      <c r="F371" s="35" t="s">
        <v>47</v>
      </c>
      <c r="G371" s="68" t="s">
        <v>318</v>
      </c>
      <c r="H371" s="35">
        <v>0</v>
      </c>
      <c r="I371" s="35">
        <v>0</v>
      </c>
    </row>
    <row r="372" spans="3:9">
      <c r="C372" s="35" t="s">
        <v>14</v>
      </c>
      <c r="D372" s="9">
        <v>2046</v>
      </c>
      <c r="E372" s="35" t="s">
        <v>304</v>
      </c>
      <c r="F372" s="35" t="s">
        <v>47</v>
      </c>
      <c r="G372" s="68" t="s">
        <v>318</v>
      </c>
      <c r="H372" s="35">
        <v>0</v>
      </c>
      <c r="I372" s="35">
        <v>0</v>
      </c>
    </row>
    <row r="373" spans="3:9">
      <c r="C373" s="35" t="s">
        <v>14</v>
      </c>
      <c r="D373" s="9">
        <v>2047</v>
      </c>
      <c r="E373" s="35" t="s">
        <v>304</v>
      </c>
      <c r="F373" s="35" t="s">
        <v>47</v>
      </c>
      <c r="G373" s="68" t="s">
        <v>318</v>
      </c>
      <c r="H373" s="35">
        <v>0</v>
      </c>
      <c r="I373" s="35">
        <v>0</v>
      </c>
    </row>
    <row r="374" spans="3:9">
      <c r="C374" s="35" t="s">
        <v>14</v>
      </c>
      <c r="D374" s="9">
        <v>2048</v>
      </c>
      <c r="E374" s="35" t="s">
        <v>304</v>
      </c>
      <c r="F374" s="35" t="s">
        <v>47</v>
      </c>
      <c r="G374" s="68" t="s">
        <v>318</v>
      </c>
      <c r="H374" s="35">
        <v>0</v>
      </c>
      <c r="I374" s="35">
        <v>0</v>
      </c>
    </row>
    <row r="375" spans="3:9">
      <c r="C375" s="35" t="s">
        <v>14</v>
      </c>
      <c r="D375" s="9">
        <v>2049</v>
      </c>
      <c r="E375" s="35" t="s">
        <v>304</v>
      </c>
      <c r="F375" s="35" t="s">
        <v>47</v>
      </c>
      <c r="G375" s="68" t="s">
        <v>318</v>
      </c>
      <c r="H375" s="35">
        <v>0</v>
      </c>
      <c r="I375" s="35">
        <v>0</v>
      </c>
    </row>
    <row r="376" spans="3:9">
      <c r="C376" s="35" t="s">
        <v>14</v>
      </c>
      <c r="D376" s="59">
        <v>2050</v>
      </c>
      <c r="E376" s="35" t="s">
        <v>304</v>
      </c>
      <c r="F376" s="35" t="s">
        <v>47</v>
      </c>
      <c r="G376" s="68" t="s">
        <v>318</v>
      </c>
      <c r="H376" s="35">
        <v>0</v>
      </c>
      <c r="I376" s="35">
        <v>0</v>
      </c>
    </row>
    <row r="377" spans="3:9" s="218" customFormat="1">
      <c r="C377" s="218" t="s">
        <v>14</v>
      </c>
      <c r="D377" s="219">
        <v>2010</v>
      </c>
      <c r="E377" s="218" t="s">
        <v>305</v>
      </c>
      <c r="F377" s="218" t="s">
        <v>311</v>
      </c>
      <c r="G377" s="68" t="s">
        <v>318</v>
      </c>
      <c r="H377" s="220">
        <f t="shared" ref="H377" si="24">HLOOKUP(F377,TraTAX,D377-2007,FALSE)</f>
        <v>126.70539689054991</v>
      </c>
      <c r="I377" s="220">
        <f>H377</f>
        <v>126.70539689054991</v>
      </c>
    </row>
    <row r="378" spans="3:9">
      <c r="C378" s="35" t="s">
        <v>14</v>
      </c>
      <c r="D378" s="9">
        <v>2011</v>
      </c>
      <c r="E378" s="35" t="s">
        <v>305</v>
      </c>
      <c r="F378" s="35" t="s">
        <v>311</v>
      </c>
      <c r="G378" s="68" t="s">
        <v>318</v>
      </c>
      <c r="H378" s="60">
        <f t="shared" ref="H378" si="25">HLOOKUP(F378,TraTAX,D378-2007,FALSE)</f>
        <v>126.70539689054991</v>
      </c>
      <c r="I378" s="60">
        <f>H378</f>
        <v>126.70539689054991</v>
      </c>
    </row>
    <row r="379" spans="3:9">
      <c r="C379" s="35" t="s">
        <v>14</v>
      </c>
      <c r="D379" s="9">
        <v>2012</v>
      </c>
      <c r="E379" s="35" t="s">
        <v>305</v>
      </c>
      <c r="F379" s="35" t="s">
        <v>311</v>
      </c>
      <c r="G379" s="68" t="s">
        <v>318</v>
      </c>
      <c r="H379" s="60">
        <f t="shared" ref="H379:H417" si="26">HLOOKUP(F379,TraTAX,D379-2007,FALSE)</f>
        <v>118.67194446353372</v>
      </c>
      <c r="I379" s="60">
        <f t="shared" ref="I379:I417" si="27">H379</f>
        <v>118.67194446353372</v>
      </c>
    </row>
    <row r="380" spans="3:9">
      <c r="C380" s="35" t="s">
        <v>14</v>
      </c>
      <c r="D380" s="9">
        <v>2013</v>
      </c>
      <c r="E380" s="35" t="s">
        <v>305</v>
      </c>
      <c r="F380" s="35" t="s">
        <v>311</v>
      </c>
      <c r="G380" s="68" t="s">
        <v>318</v>
      </c>
      <c r="H380" s="60">
        <f t="shared" si="26"/>
        <v>118.66344685607758</v>
      </c>
      <c r="I380" s="60">
        <f t="shared" si="27"/>
        <v>118.66344685607758</v>
      </c>
    </row>
    <row r="381" spans="3:9">
      <c r="C381" s="35" t="s">
        <v>14</v>
      </c>
      <c r="D381" s="9">
        <v>2014</v>
      </c>
      <c r="E381" s="35" t="s">
        <v>305</v>
      </c>
      <c r="F381" s="35" t="s">
        <v>311</v>
      </c>
      <c r="G381" s="68" t="s">
        <v>318</v>
      </c>
      <c r="H381" s="60">
        <f t="shared" si="26"/>
        <v>122.12987886481336</v>
      </c>
      <c r="I381" s="60">
        <f t="shared" si="27"/>
        <v>122.12987886481336</v>
      </c>
    </row>
    <row r="382" spans="3:9">
      <c r="C382" s="35" t="s">
        <v>14</v>
      </c>
      <c r="D382" s="9">
        <v>2015</v>
      </c>
      <c r="E382" s="35" t="s">
        <v>305</v>
      </c>
      <c r="F382" s="35" t="s">
        <v>311</v>
      </c>
      <c r="G382" s="68" t="s">
        <v>318</v>
      </c>
      <c r="H382" s="60">
        <f t="shared" si="26"/>
        <v>136.08999282492732</v>
      </c>
      <c r="I382" s="60">
        <f t="shared" si="27"/>
        <v>136.08999282492732</v>
      </c>
    </row>
    <row r="383" spans="3:9">
      <c r="C383" s="35" t="s">
        <v>14</v>
      </c>
      <c r="D383" s="9">
        <v>2016</v>
      </c>
      <c r="E383" s="35" t="s">
        <v>305</v>
      </c>
      <c r="F383" s="35" t="s">
        <v>311</v>
      </c>
      <c r="G383" s="68" t="s">
        <v>318</v>
      </c>
      <c r="H383" s="60">
        <f t="shared" si="26"/>
        <v>135.23755719902019</v>
      </c>
      <c r="I383" s="60">
        <f t="shared" si="27"/>
        <v>135.23755719902019</v>
      </c>
    </row>
    <row r="384" spans="3:9">
      <c r="C384" s="35" t="s">
        <v>14</v>
      </c>
      <c r="D384" s="9">
        <v>2017</v>
      </c>
      <c r="E384" s="35" t="s">
        <v>305</v>
      </c>
      <c r="F384" s="35" t="s">
        <v>311</v>
      </c>
      <c r="G384" s="68" t="s">
        <v>318</v>
      </c>
      <c r="H384" s="60">
        <f t="shared" si="26"/>
        <v>135.77574413029097</v>
      </c>
      <c r="I384" s="60">
        <f t="shared" si="27"/>
        <v>135.77574413029097</v>
      </c>
    </row>
    <row r="385" spans="3:9">
      <c r="C385" s="35" t="s">
        <v>14</v>
      </c>
      <c r="D385" s="9">
        <v>2018</v>
      </c>
      <c r="E385" s="35" t="s">
        <v>305</v>
      </c>
      <c r="F385" s="35" t="s">
        <v>311</v>
      </c>
      <c r="G385" s="68" t="s">
        <v>318</v>
      </c>
      <c r="H385" s="60">
        <f t="shared" si="26"/>
        <v>139.61620427091265</v>
      </c>
      <c r="I385" s="60">
        <f t="shared" si="27"/>
        <v>139.61620427091265</v>
      </c>
    </row>
    <row r="386" spans="3:9">
      <c r="C386" s="35" t="s">
        <v>14</v>
      </c>
      <c r="D386" s="9">
        <v>2019</v>
      </c>
      <c r="E386" s="35" t="s">
        <v>305</v>
      </c>
      <c r="F386" s="35" t="s">
        <v>311</v>
      </c>
      <c r="G386" s="68" t="s">
        <v>318</v>
      </c>
      <c r="H386" s="60">
        <f t="shared" si="26"/>
        <v>140.13871585467072</v>
      </c>
      <c r="I386" s="60">
        <f t="shared" si="27"/>
        <v>140.13871585467072</v>
      </c>
    </row>
    <row r="387" spans="3:9">
      <c r="C387" s="35" t="s">
        <v>14</v>
      </c>
      <c r="D387" s="9">
        <v>2020</v>
      </c>
      <c r="E387" s="35" t="s">
        <v>305</v>
      </c>
      <c r="F387" s="35" t="s">
        <v>311</v>
      </c>
      <c r="G387" s="68" t="s">
        <v>318</v>
      </c>
      <c r="H387" s="60">
        <f t="shared" si="26"/>
        <v>140.13871585467072</v>
      </c>
      <c r="I387" s="60">
        <f t="shared" si="27"/>
        <v>140.13871585467072</v>
      </c>
    </row>
    <row r="388" spans="3:9">
      <c r="C388" s="35" t="s">
        <v>14</v>
      </c>
      <c r="D388" s="9">
        <v>2021</v>
      </c>
      <c r="E388" s="35" t="s">
        <v>305</v>
      </c>
      <c r="F388" s="35" t="s">
        <v>311</v>
      </c>
      <c r="G388" s="68" t="s">
        <v>318</v>
      </c>
      <c r="H388" s="60">
        <f t="shared" si="26"/>
        <v>140.13871585467072</v>
      </c>
      <c r="I388" s="60">
        <f t="shared" si="27"/>
        <v>140.13871585467072</v>
      </c>
    </row>
    <row r="389" spans="3:9">
      <c r="C389" s="35" t="s">
        <v>14</v>
      </c>
      <c r="D389" s="9">
        <v>2022</v>
      </c>
      <c r="E389" s="35" t="s">
        <v>305</v>
      </c>
      <c r="F389" s="35" t="s">
        <v>311</v>
      </c>
      <c r="G389" s="68" t="s">
        <v>318</v>
      </c>
      <c r="H389" s="60">
        <f t="shared" si="26"/>
        <v>140.13871585467072</v>
      </c>
      <c r="I389" s="60">
        <f t="shared" si="27"/>
        <v>140.13871585467072</v>
      </c>
    </row>
    <row r="390" spans="3:9">
      <c r="C390" s="35" t="s">
        <v>14</v>
      </c>
      <c r="D390" s="9">
        <v>2023</v>
      </c>
      <c r="E390" s="35" t="s">
        <v>305</v>
      </c>
      <c r="F390" s="35" t="s">
        <v>311</v>
      </c>
      <c r="G390" s="68" t="s">
        <v>318</v>
      </c>
      <c r="H390" s="60">
        <f t="shared" si="26"/>
        <v>140.13871585467072</v>
      </c>
      <c r="I390" s="60">
        <f t="shared" si="27"/>
        <v>140.13871585467072</v>
      </c>
    </row>
    <row r="391" spans="3:9">
      <c r="C391" s="35" t="s">
        <v>14</v>
      </c>
      <c r="D391" s="9">
        <v>2024</v>
      </c>
      <c r="E391" s="35" t="s">
        <v>305</v>
      </c>
      <c r="F391" s="35" t="s">
        <v>311</v>
      </c>
      <c r="G391" s="68" t="s">
        <v>318</v>
      </c>
      <c r="H391" s="60">
        <f t="shared" si="26"/>
        <v>140.13871585467072</v>
      </c>
      <c r="I391" s="60">
        <f t="shared" si="27"/>
        <v>140.13871585467072</v>
      </c>
    </row>
    <row r="392" spans="3:9">
      <c r="C392" s="35" t="s">
        <v>14</v>
      </c>
      <c r="D392" s="9">
        <v>2025</v>
      </c>
      <c r="E392" s="35" t="s">
        <v>305</v>
      </c>
      <c r="F392" s="35" t="s">
        <v>311</v>
      </c>
      <c r="G392" s="68" t="s">
        <v>318</v>
      </c>
      <c r="H392" s="60">
        <f t="shared" si="26"/>
        <v>140.13871585467072</v>
      </c>
      <c r="I392" s="60">
        <f t="shared" si="27"/>
        <v>140.13871585467072</v>
      </c>
    </row>
    <row r="393" spans="3:9">
      <c r="C393" s="35" t="s">
        <v>14</v>
      </c>
      <c r="D393" s="9">
        <v>2026</v>
      </c>
      <c r="E393" s="35" t="s">
        <v>305</v>
      </c>
      <c r="F393" s="35" t="s">
        <v>311</v>
      </c>
      <c r="G393" s="68" t="s">
        <v>318</v>
      </c>
      <c r="H393" s="60">
        <f t="shared" si="26"/>
        <v>140.13871585467072</v>
      </c>
      <c r="I393" s="60">
        <f t="shared" si="27"/>
        <v>140.13871585467072</v>
      </c>
    </row>
    <row r="394" spans="3:9">
      <c r="C394" s="35" t="s">
        <v>14</v>
      </c>
      <c r="D394" s="9">
        <v>2027</v>
      </c>
      <c r="E394" s="35" t="s">
        <v>305</v>
      </c>
      <c r="F394" s="35" t="s">
        <v>311</v>
      </c>
      <c r="G394" s="68" t="s">
        <v>318</v>
      </c>
      <c r="H394" s="60">
        <f t="shared" si="26"/>
        <v>140.13871585467072</v>
      </c>
      <c r="I394" s="60">
        <f t="shared" si="27"/>
        <v>140.13871585467072</v>
      </c>
    </row>
    <row r="395" spans="3:9">
      <c r="C395" s="35" t="s">
        <v>14</v>
      </c>
      <c r="D395" s="9">
        <v>2028</v>
      </c>
      <c r="E395" s="35" t="s">
        <v>305</v>
      </c>
      <c r="F395" s="35" t="s">
        <v>311</v>
      </c>
      <c r="G395" s="68" t="s">
        <v>318</v>
      </c>
      <c r="H395" s="60">
        <f t="shared" si="26"/>
        <v>140.13871585467072</v>
      </c>
      <c r="I395" s="60">
        <f t="shared" si="27"/>
        <v>140.13871585467072</v>
      </c>
    </row>
    <row r="396" spans="3:9">
      <c r="C396" s="35" t="s">
        <v>14</v>
      </c>
      <c r="D396" s="9">
        <v>2029</v>
      </c>
      <c r="E396" s="35" t="s">
        <v>305</v>
      </c>
      <c r="F396" s="35" t="s">
        <v>311</v>
      </c>
      <c r="G396" s="68" t="s">
        <v>318</v>
      </c>
      <c r="H396" s="60">
        <f t="shared" si="26"/>
        <v>140.13871585467072</v>
      </c>
      <c r="I396" s="60">
        <f t="shared" si="27"/>
        <v>140.13871585467072</v>
      </c>
    </row>
    <row r="397" spans="3:9">
      <c r="C397" s="35" t="s">
        <v>14</v>
      </c>
      <c r="D397" s="9">
        <v>2030</v>
      </c>
      <c r="E397" s="35" t="s">
        <v>305</v>
      </c>
      <c r="F397" s="35" t="s">
        <v>311</v>
      </c>
      <c r="G397" s="68" t="s">
        <v>318</v>
      </c>
      <c r="H397" s="60">
        <f t="shared" si="26"/>
        <v>140.13871585467072</v>
      </c>
      <c r="I397" s="60">
        <f t="shared" si="27"/>
        <v>140.13871585467072</v>
      </c>
    </row>
    <row r="398" spans="3:9">
      <c r="C398" s="35" t="s">
        <v>14</v>
      </c>
      <c r="D398" s="9">
        <v>2031</v>
      </c>
      <c r="E398" s="35" t="s">
        <v>305</v>
      </c>
      <c r="F398" s="35" t="s">
        <v>311</v>
      </c>
      <c r="G398" s="68" t="s">
        <v>318</v>
      </c>
      <c r="H398" s="60">
        <f t="shared" si="26"/>
        <v>140.13871585467072</v>
      </c>
      <c r="I398" s="60">
        <f t="shared" si="27"/>
        <v>140.13871585467072</v>
      </c>
    </row>
    <row r="399" spans="3:9">
      <c r="C399" s="35" t="s">
        <v>14</v>
      </c>
      <c r="D399" s="9">
        <v>2032</v>
      </c>
      <c r="E399" s="35" t="s">
        <v>305</v>
      </c>
      <c r="F399" s="35" t="s">
        <v>311</v>
      </c>
      <c r="G399" s="68" t="s">
        <v>318</v>
      </c>
      <c r="H399" s="60">
        <f t="shared" si="26"/>
        <v>140.13871585467072</v>
      </c>
      <c r="I399" s="60">
        <f t="shared" si="27"/>
        <v>140.13871585467072</v>
      </c>
    </row>
    <row r="400" spans="3:9">
      <c r="C400" s="35" t="s">
        <v>14</v>
      </c>
      <c r="D400" s="9">
        <v>2033</v>
      </c>
      <c r="E400" s="35" t="s">
        <v>305</v>
      </c>
      <c r="F400" s="35" t="s">
        <v>311</v>
      </c>
      <c r="G400" s="68" t="s">
        <v>318</v>
      </c>
      <c r="H400" s="60">
        <f t="shared" si="26"/>
        <v>140.13871585467072</v>
      </c>
      <c r="I400" s="60">
        <f t="shared" si="27"/>
        <v>140.13871585467072</v>
      </c>
    </row>
    <row r="401" spans="3:9">
      <c r="C401" s="35" t="s">
        <v>14</v>
      </c>
      <c r="D401" s="9">
        <v>2034</v>
      </c>
      <c r="E401" s="35" t="s">
        <v>305</v>
      </c>
      <c r="F401" s="35" t="s">
        <v>311</v>
      </c>
      <c r="G401" s="68" t="s">
        <v>318</v>
      </c>
      <c r="H401" s="60">
        <f t="shared" si="26"/>
        <v>140.13871585467072</v>
      </c>
      <c r="I401" s="60">
        <f t="shared" si="27"/>
        <v>140.13871585467072</v>
      </c>
    </row>
    <row r="402" spans="3:9">
      <c r="C402" s="35" t="s">
        <v>14</v>
      </c>
      <c r="D402" s="9">
        <v>2035</v>
      </c>
      <c r="E402" s="35" t="s">
        <v>305</v>
      </c>
      <c r="F402" s="35" t="s">
        <v>311</v>
      </c>
      <c r="G402" s="68" t="s">
        <v>318</v>
      </c>
      <c r="H402" s="60">
        <f t="shared" si="26"/>
        <v>140.13871585467072</v>
      </c>
      <c r="I402" s="60">
        <f t="shared" si="27"/>
        <v>140.13871585467072</v>
      </c>
    </row>
    <row r="403" spans="3:9">
      <c r="C403" s="35" t="s">
        <v>14</v>
      </c>
      <c r="D403" s="9">
        <v>2036</v>
      </c>
      <c r="E403" s="35" t="s">
        <v>305</v>
      </c>
      <c r="F403" s="35" t="s">
        <v>311</v>
      </c>
      <c r="G403" s="68" t="s">
        <v>318</v>
      </c>
      <c r="H403" s="60">
        <f t="shared" si="26"/>
        <v>140.13871585467072</v>
      </c>
      <c r="I403" s="60">
        <f t="shared" si="27"/>
        <v>140.13871585467072</v>
      </c>
    </row>
    <row r="404" spans="3:9">
      <c r="C404" s="35" t="s">
        <v>14</v>
      </c>
      <c r="D404" s="9">
        <v>2037</v>
      </c>
      <c r="E404" s="35" t="s">
        <v>305</v>
      </c>
      <c r="F404" s="35" t="s">
        <v>311</v>
      </c>
      <c r="G404" s="68" t="s">
        <v>318</v>
      </c>
      <c r="H404" s="60">
        <f t="shared" si="26"/>
        <v>140.13871585467072</v>
      </c>
      <c r="I404" s="60">
        <f t="shared" si="27"/>
        <v>140.13871585467072</v>
      </c>
    </row>
    <row r="405" spans="3:9">
      <c r="C405" s="35" t="s">
        <v>14</v>
      </c>
      <c r="D405" s="9">
        <v>2038</v>
      </c>
      <c r="E405" s="35" t="s">
        <v>305</v>
      </c>
      <c r="F405" s="35" t="s">
        <v>311</v>
      </c>
      <c r="G405" s="68" t="s">
        <v>318</v>
      </c>
      <c r="H405" s="60">
        <f t="shared" si="26"/>
        <v>140.13871585467072</v>
      </c>
      <c r="I405" s="60">
        <f t="shared" si="27"/>
        <v>140.13871585467072</v>
      </c>
    </row>
    <row r="406" spans="3:9">
      <c r="C406" s="35" t="s">
        <v>14</v>
      </c>
      <c r="D406" s="9">
        <v>2039</v>
      </c>
      <c r="E406" s="35" t="s">
        <v>305</v>
      </c>
      <c r="F406" s="35" t="s">
        <v>311</v>
      </c>
      <c r="G406" s="68" t="s">
        <v>318</v>
      </c>
      <c r="H406" s="60">
        <f t="shared" si="26"/>
        <v>140.13871585467072</v>
      </c>
      <c r="I406" s="60">
        <f t="shared" si="27"/>
        <v>140.13871585467072</v>
      </c>
    </row>
    <row r="407" spans="3:9">
      <c r="C407" s="35" t="s">
        <v>14</v>
      </c>
      <c r="D407" s="9">
        <v>2040</v>
      </c>
      <c r="E407" s="35" t="s">
        <v>305</v>
      </c>
      <c r="F407" s="35" t="s">
        <v>311</v>
      </c>
      <c r="G407" s="68" t="s">
        <v>318</v>
      </c>
      <c r="H407" s="60">
        <f t="shared" si="26"/>
        <v>140.13871585467072</v>
      </c>
      <c r="I407" s="60">
        <f t="shared" si="27"/>
        <v>140.13871585467072</v>
      </c>
    </row>
    <row r="408" spans="3:9">
      <c r="C408" s="35" t="s">
        <v>14</v>
      </c>
      <c r="D408" s="9">
        <v>2041</v>
      </c>
      <c r="E408" s="35" t="s">
        <v>305</v>
      </c>
      <c r="F408" s="35" t="s">
        <v>311</v>
      </c>
      <c r="G408" s="68" t="s">
        <v>318</v>
      </c>
      <c r="H408" s="60">
        <f t="shared" si="26"/>
        <v>140.13871585467072</v>
      </c>
      <c r="I408" s="60">
        <f t="shared" si="27"/>
        <v>140.13871585467072</v>
      </c>
    </row>
    <row r="409" spans="3:9">
      <c r="C409" s="35" t="s">
        <v>14</v>
      </c>
      <c r="D409" s="9">
        <v>2042</v>
      </c>
      <c r="E409" s="35" t="s">
        <v>305</v>
      </c>
      <c r="F409" s="35" t="s">
        <v>311</v>
      </c>
      <c r="G409" s="68" t="s">
        <v>318</v>
      </c>
      <c r="H409" s="60">
        <f t="shared" si="26"/>
        <v>140.13871585467072</v>
      </c>
      <c r="I409" s="60">
        <f t="shared" si="27"/>
        <v>140.13871585467072</v>
      </c>
    </row>
    <row r="410" spans="3:9">
      <c r="C410" s="35" t="s">
        <v>14</v>
      </c>
      <c r="D410" s="9">
        <v>2043</v>
      </c>
      <c r="E410" s="35" t="s">
        <v>305</v>
      </c>
      <c r="F410" s="35" t="s">
        <v>311</v>
      </c>
      <c r="G410" s="68" t="s">
        <v>318</v>
      </c>
      <c r="H410" s="60">
        <f t="shared" si="26"/>
        <v>140.13871585467072</v>
      </c>
      <c r="I410" s="60">
        <f t="shared" si="27"/>
        <v>140.13871585467072</v>
      </c>
    </row>
    <row r="411" spans="3:9">
      <c r="C411" s="35" t="s">
        <v>14</v>
      </c>
      <c r="D411" s="9">
        <v>2044</v>
      </c>
      <c r="E411" s="35" t="s">
        <v>305</v>
      </c>
      <c r="F411" s="35" t="s">
        <v>311</v>
      </c>
      <c r="G411" s="68" t="s">
        <v>318</v>
      </c>
      <c r="H411" s="60">
        <f t="shared" si="26"/>
        <v>140.13871585467072</v>
      </c>
      <c r="I411" s="60">
        <f t="shared" si="27"/>
        <v>140.13871585467072</v>
      </c>
    </row>
    <row r="412" spans="3:9">
      <c r="C412" s="35" t="s">
        <v>14</v>
      </c>
      <c r="D412" s="9">
        <v>2045</v>
      </c>
      <c r="E412" s="35" t="s">
        <v>305</v>
      </c>
      <c r="F412" s="35" t="s">
        <v>311</v>
      </c>
      <c r="G412" s="68" t="s">
        <v>318</v>
      </c>
      <c r="H412" s="60">
        <f t="shared" si="26"/>
        <v>140.13871585467072</v>
      </c>
      <c r="I412" s="60">
        <f t="shared" si="27"/>
        <v>140.13871585467072</v>
      </c>
    </row>
    <row r="413" spans="3:9">
      <c r="C413" s="35" t="s">
        <v>14</v>
      </c>
      <c r="D413" s="9">
        <v>2046</v>
      </c>
      <c r="E413" s="35" t="s">
        <v>305</v>
      </c>
      <c r="F413" s="35" t="s">
        <v>311</v>
      </c>
      <c r="G413" s="68" t="s">
        <v>318</v>
      </c>
      <c r="H413" s="60">
        <f t="shared" si="26"/>
        <v>140.13871585467072</v>
      </c>
      <c r="I413" s="60">
        <f t="shared" si="27"/>
        <v>140.13871585467072</v>
      </c>
    </row>
    <row r="414" spans="3:9">
      <c r="C414" s="35" t="s">
        <v>14</v>
      </c>
      <c r="D414" s="9">
        <v>2047</v>
      </c>
      <c r="E414" s="35" t="s">
        <v>305</v>
      </c>
      <c r="F414" s="35" t="s">
        <v>311</v>
      </c>
      <c r="G414" s="68" t="s">
        <v>318</v>
      </c>
      <c r="H414" s="60">
        <f t="shared" si="26"/>
        <v>140.13871585467072</v>
      </c>
      <c r="I414" s="60">
        <f t="shared" si="27"/>
        <v>140.13871585467072</v>
      </c>
    </row>
    <row r="415" spans="3:9">
      <c r="C415" s="35" t="s">
        <v>14</v>
      </c>
      <c r="D415" s="9">
        <v>2048</v>
      </c>
      <c r="E415" s="35" t="s">
        <v>305</v>
      </c>
      <c r="F415" s="35" t="s">
        <v>311</v>
      </c>
      <c r="G415" s="68" t="s">
        <v>318</v>
      </c>
      <c r="H415" s="60">
        <f t="shared" si="26"/>
        <v>140.13871585467072</v>
      </c>
      <c r="I415" s="60">
        <f t="shared" si="27"/>
        <v>140.13871585467072</v>
      </c>
    </row>
    <row r="416" spans="3:9">
      <c r="C416" s="35" t="s">
        <v>14</v>
      </c>
      <c r="D416" s="9">
        <v>2049</v>
      </c>
      <c r="E416" s="35" t="s">
        <v>305</v>
      </c>
      <c r="F416" s="35" t="s">
        <v>311</v>
      </c>
      <c r="G416" s="68" t="s">
        <v>318</v>
      </c>
      <c r="H416" s="60">
        <f t="shared" si="26"/>
        <v>140.13871585467072</v>
      </c>
      <c r="I416" s="60">
        <f t="shared" si="27"/>
        <v>140.13871585467072</v>
      </c>
    </row>
    <row r="417" spans="3:9">
      <c r="C417" s="35" t="s">
        <v>14</v>
      </c>
      <c r="D417" s="59">
        <v>2050</v>
      </c>
      <c r="E417" s="35" t="s">
        <v>305</v>
      </c>
      <c r="F417" s="35" t="s">
        <v>311</v>
      </c>
      <c r="G417" s="68" t="s">
        <v>318</v>
      </c>
      <c r="H417" s="60">
        <f t="shared" si="26"/>
        <v>140.13871585467072</v>
      </c>
      <c r="I417" s="60">
        <f t="shared" si="27"/>
        <v>140.13871585467072</v>
      </c>
    </row>
    <row r="418" spans="3:9" s="218" customFormat="1">
      <c r="C418" s="218" t="s">
        <v>14</v>
      </c>
      <c r="D418" s="219">
        <v>2010</v>
      </c>
      <c r="E418" s="218" t="s">
        <v>305</v>
      </c>
      <c r="F418" s="218" t="s">
        <v>307</v>
      </c>
      <c r="G418" s="68" t="s">
        <v>318</v>
      </c>
      <c r="H418" s="220">
        <f t="shared" ref="H418" si="28">HLOOKUP(F418,TraTAX,D418-2007,FALSE)</f>
        <v>94.638011237469684</v>
      </c>
      <c r="I418" s="220">
        <f>H418</f>
        <v>94.638011237469684</v>
      </c>
    </row>
    <row r="419" spans="3:9">
      <c r="C419" s="35" t="s">
        <v>14</v>
      </c>
      <c r="D419" s="9">
        <v>2011</v>
      </c>
      <c r="E419" s="35" t="s">
        <v>305</v>
      </c>
      <c r="F419" s="35" t="s">
        <v>307</v>
      </c>
      <c r="G419" s="68" t="s">
        <v>318</v>
      </c>
      <c r="H419" s="60">
        <f t="shared" ref="H419:H458" si="29">HLOOKUP(F419,TraTAX,D419-2007,FALSE)</f>
        <v>94.638011237469684</v>
      </c>
      <c r="I419" s="60">
        <f t="shared" ref="I419:I458" si="30">H419</f>
        <v>94.638011237469684</v>
      </c>
    </row>
    <row r="420" spans="3:9">
      <c r="C420" s="35" t="s">
        <v>14</v>
      </c>
      <c r="D420" s="9">
        <v>2012</v>
      </c>
      <c r="E420" s="35" t="s">
        <v>305</v>
      </c>
      <c r="F420" s="35" t="s">
        <v>307</v>
      </c>
      <c r="G420" s="68" t="s">
        <v>318</v>
      </c>
      <c r="H420" s="60">
        <f t="shared" si="29"/>
        <v>94.638011237469684</v>
      </c>
      <c r="I420" s="60">
        <f t="shared" si="30"/>
        <v>94.638011237469684</v>
      </c>
    </row>
    <row r="421" spans="3:9">
      <c r="C421" s="35" t="s">
        <v>14</v>
      </c>
      <c r="D421" s="9">
        <v>2013</v>
      </c>
      <c r="E421" s="35" t="s">
        <v>305</v>
      </c>
      <c r="F421" s="35" t="s">
        <v>307</v>
      </c>
      <c r="G421" s="68" t="s">
        <v>318</v>
      </c>
      <c r="H421" s="60">
        <f t="shared" si="29"/>
        <v>94.457075365114889</v>
      </c>
      <c r="I421" s="60">
        <f t="shared" si="30"/>
        <v>94.457075365114889</v>
      </c>
    </row>
    <row r="422" spans="3:9">
      <c r="C422" s="35" t="s">
        <v>14</v>
      </c>
      <c r="D422" s="9">
        <v>2014</v>
      </c>
      <c r="E422" s="35" t="s">
        <v>305</v>
      </c>
      <c r="F422" s="35" t="s">
        <v>307</v>
      </c>
      <c r="G422" s="68" t="s">
        <v>318</v>
      </c>
      <c r="H422" s="60">
        <f t="shared" si="29"/>
        <v>94.31679318119042</v>
      </c>
      <c r="I422" s="60">
        <f t="shared" si="30"/>
        <v>94.31679318119042</v>
      </c>
    </row>
    <row r="423" spans="3:9">
      <c r="C423" s="35" t="s">
        <v>14</v>
      </c>
      <c r="D423" s="9">
        <v>2015</v>
      </c>
      <c r="E423" s="35" t="s">
        <v>305</v>
      </c>
      <c r="F423" s="35" t="s">
        <v>307</v>
      </c>
      <c r="G423" s="68" t="s">
        <v>318</v>
      </c>
      <c r="H423" s="60">
        <f t="shared" si="29"/>
        <v>94.31679318119042</v>
      </c>
      <c r="I423" s="60">
        <f t="shared" si="30"/>
        <v>94.31679318119042</v>
      </c>
    </row>
    <row r="424" spans="3:9">
      <c r="C424" s="35" t="s">
        <v>14</v>
      </c>
      <c r="D424" s="9">
        <v>2016</v>
      </c>
      <c r="E424" s="35" t="s">
        <v>305</v>
      </c>
      <c r="F424" s="35" t="s">
        <v>307</v>
      </c>
      <c r="G424" s="68" t="s">
        <v>318</v>
      </c>
      <c r="H424" s="60">
        <f t="shared" si="29"/>
        <v>93.914938040019251</v>
      </c>
      <c r="I424" s="60">
        <f t="shared" si="30"/>
        <v>93.914938040019251</v>
      </c>
    </row>
    <row r="425" spans="3:9">
      <c r="C425" s="35" t="s">
        <v>14</v>
      </c>
      <c r="D425" s="9">
        <v>2017</v>
      </c>
      <c r="E425" s="35" t="s">
        <v>305</v>
      </c>
      <c r="F425" s="35" t="s">
        <v>307</v>
      </c>
      <c r="G425" s="68" t="s">
        <v>318</v>
      </c>
      <c r="H425" s="60">
        <f t="shared" si="29"/>
        <v>94.135619830762309</v>
      </c>
      <c r="I425" s="60">
        <f t="shared" si="30"/>
        <v>94.135619830762309</v>
      </c>
    </row>
    <row r="426" spans="3:9">
      <c r="C426" s="35" t="s">
        <v>14</v>
      </c>
      <c r="D426" s="9">
        <v>2018</v>
      </c>
      <c r="E426" s="35" t="s">
        <v>305</v>
      </c>
      <c r="F426" s="35" t="s">
        <v>307</v>
      </c>
      <c r="G426" s="68" t="s">
        <v>318</v>
      </c>
      <c r="H426" s="60">
        <f t="shared" si="29"/>
        <v>93.287173334313309</v>
      </c>
      <c r="I426" s="60">
        <f t="shared" si="30"/>
        <v>93.287173334313309</v>
      </c>
    </row>
    <row r="427" spans="3:9">
      <c r="C427" s="35" t="s">
        <v>14</v>
      </c>
      <c r="D427" s="9">
        <v>2019</v>
      </c>
      <c r="E427" s="35" t="s">
        <v>305</v>
      </c>
      <c r="F427" s="35" t="s">
        <v>307</v>
      </c>
      <c r="G427" s="68" t="s">
        <v>318</v>
      </c>
      <c r="H427" s="60">
        <f t="shared" si="29"/>
        <v>93.287173334313309</v>
      </c>
      <c r="I427" s="60">
        <f t="shared" si="30"/>
        <v>93.287173334313309</v>
      </c>
    </row>
    <row r="428" spans="3:9">
      <c r="C428" s="35" t="s">
        <v>14</v>
      </c>
      <c r="D428" s="9">
        <v>2020</v>
      </c>
      <c r="E428" s="35" t="s">
        <v>305</v>
      </c>
      <c r="F428" s="35" t="s">
        <v>307</v>
      </c>
      <c r="G428" s="68" t="s">
        <v>318</v>
      </c>
      <c r="H428" s="60">
        <f t="shared" si="29"/>
        <v>93.287173334313309</v>
      </c>
      <c r="I428" s="60">
        <f t="shared" si="30"/>
        <v>93.287173334313309</v>
      </c>
    </row>
    <row r="429" spans="3:9">
      <c r="C429" s="35" t="s">
        <v>14</v>
      </c>
      <c r="D429" s="9">
        <v>2021</v>
      </c>
      <c r="E429" s="35" t="s">
        <v>305</v>
      </c>
      <c r="F429" s="35" t="s">
        <v>307</v>
      </c>
      <c r="G429" s="68" t="s">
        <v>318</v>
      </c>
      <c r="H429" s="60">
        <f t="shared" si="29"/>
        <v>93.287173334313309</v>
      </c>
      <c r="I429" s="60">
        <f t="shared" si="30"/>
        <v>93.287173334313309</v>
      </c>
    </row>
    <row r="430" spans="3:9">
      <c r="C430" s="35" t="s">
        <v>14</v>
      </c>
      <c r="D430" s="9">
        <v>2022</v>
      </c>
      <c r="E430" s="35" t="s">
        <v>305</v>
      </c>
      <c r="F430" s="35" t="s">
        <v>307</v>
      </c>
      <c r="G430" s="68" t="s">
        <v>318</v>
      </c>
      <c r="H430" s="60">
        <f t="shared" si="29"/>
        <v>93.287173334313309</v>
      </c>
      <c r="I430" s="60">
        <f t="shared" si="30"/>
        <v>93.287173334313309</v>
      </c>
    </row>
    <row r="431" spans="3:9">
      <c r="C431" s="35" t="s">
        <v>14</v>
      </c>
      <c r="D431" s="9">
        <v>2023</v>
      </c>
      <c r="E431" s="35" t="s">
        <v>305</v>
      </c>
      <c r="F431" s="35" t="s">
        <v>307</v>
      </c>
      <c r="G431" s="68" t="s">
        <v>318</v>
      </c>
      <c r="H431" s="60">
        <f t="shared" si="29"/>
        <v>93.287173334313309</v>
      </c>
      <c r="I431" s="60">
        <f t="shared" si="30"/>
        <v>93.287173334313309</v>
      </c>
    </row>
    <row r="432" spans="3:9">
      <c r="C432" s="35" t="s">
        <v>14</v>
      </c>
      <c r="D432" s="9">
        <v>2024</v>
      </c>
      <c r="E432" s="35" t="s">
        <v>305</v>
      </c>
      <c r="F432" s="35" t="s">
        <v>307</v>
      </c>
      <c r="G432" s="68" t="s">
        <v>318</v>
      </c>
      <c r="H432" s="60">
        <f t="shared" si="29"/>
        <v>93.287173334313309</v>
      </c>
      <c r="I432" s="60">
        <f t="shared" si="30"/>
        <v>93.287173334313309</v>
      </c>
    </row>
    <row r="433" spans="3:9">
      <c r="C433" s="35" t="s">
        <v>14</v>
      </c>
      <c r="D433" s="9">
        <v>2025</v>
      </c>
      <c r="E433" s="35" t="s">
        <v>305</v>
      </c>
      <c r="F433" s="35" t="s">
        <v>307</v>
      </c>
      <c r="G433" s="68" t="s">
        <v>318</v>
      </c>
      <c r="H433" s="60">
        <f t="shared" si="29"/>
        <v>93.287173334313309</v>
      </c>
      <c r="I433" s="60">
        <f t="shared" si="30"/>
        <v>93.287173334313309</v>
      </c>
    </row>
    <row r="434" spans="3:9">
      <c r="C434" s="35" t="s">
        <v>14</v>
      </c>
      <c r="D434" s="9">
        <v>2026</v>
      </c>
      <c r="E434" s="35" t="s">
        <v>305</v>
      </c>
      <c r="F434" s="35" t="s">
        <v>307</v>
      </c>
      <c r="G434" s="68" t="s">
        <v>318</v>
      </c>
      <c r="H434" s="60">
        <f t="shared" si="29"/>
        <v>93.287173334313309</v>
      </c>
      <c r="I434" s="60">
        <f t="shared" si="30"/>
        <v>93.287173334313309</v>
      </c>
    </row>
    <row r="435" spans="3:9">
      <c r="C435" s="35" t="s">
        <v>14</v>
      </c>
      <c r="D435" s="9">
        <v>2027</v>
      </c>
      <c r="E435" s="35" t="s">
        <v>305</v>
      </c>
      <c r="F435" s="35" t="s">
        <v>307</v>
      </c>
      <c r="G435" s="68" t="s">
        <v>318</v>
      </c>
      <c r="H435" s="60">
        <f t="shared" si="29"/>
        <v>93.287173334313309</v>
      </c>
      <c r="I435" s="60">
        <f t="shared" si="30"/>
        <v>93.287173334313309</v>
      </c>
    </row>
    <row r="436" spans="3:9">
      <c r="C436" s="35" t="s">
        <v>14</v>
      </c>
      <c r="D436" s="9">
        <v>2028</v>
      </c>
      <c r="E436" s="35" t="s">
        <v>305</v>
      </c>
      <c r="F436" s="35" t="s">
        <v>307</v>
      </c>
      <c r="G436" s="68" t="s">
        <v>318</v>
      </c>
      <c r="H436" s="60">
        <f t="shared" si="29"/>
        <v>93.287173334313309</v>
      </c>
      <c r="I436" s="60">
        <f t="shared" si="30"/>
        <v>93.287173334313309</v>
      </c>
    </row>
    <row r="437" spans="3:9">
      <c r="C437" s="35" t="s">
        <v>14</v>
      </c>
      <c r="D437" s="9">
        <v>2029</v>
      </c>
      <c r="E437" s="35" t="s">
        <v>305</v>
      </c>
      <c r="F437" s="35" t="s">
        <v>307</v>
      </c>
      <c r="G437" s="68" t="s">
        <v>318</v>
      </c>
      <c r="H437" s="60">
        <f t="shared" si="29"/>
        <v>93.287173334313309</v>
      </c>
      <c r="I437" s="60">
        <f t="shared" si="30"/>
        <v>93.287173334313309</v>
      </c>
    </row>
    <row r="438" spans="3:9">
      <c r="C438" s="35" t="s">
        <v>14</v>
      </c>
      <c r="D438" s="9">
        <v>2030</v>
      </c>
      <c r="E438" s="35" t="s">
        <v>305</v>
      </c>
      <c r="F438" s="35" t="s">
        <v>307</v>
      </c>
      <c r="G438" s="68" t="s">
        <v>318</v>
      </c>
      <c r="H438" s="60">
        <f t="shared" si="29"/>
        <v>93.287173334313309</v>
      </c>
      <c r="I438" s="60">
        <f t="shared" si="30"/>
        <v>93.287173334313309</v>
      </c>
    </row>
    <row r="439" spans="3:9">
      <c r="C439" s="35" t="s">
        <v>14</v>
      </c>
      <c r="D439" s="9">
        <v>2031</v>
      </c>
      <c r="E439" s="35" t="s">
        <v>305</v>
      </c>
      <c r="F439" s="35" t="s">
        <v>307</v>
      </c>
      <c r="G439" s="68" t="s">
        <v>318</v>
      </c>
      <c r="H439" s="60">
        <f t="shared" si="29"/>
        <v>93.287173334313309</v>
      </c>
      <c r="I439" s="60">
        <f t="shared" si="30"/>
        <v>93.287173334313309</v>
      </c>
    </row>
    <row r="440" spans="3:9">
      <c r="C440" s="35" t="s">
        <v>14</v>
      </c>
      <c r="D440" s="9">
        <v>2032</v>
      </c>
      <c r="E440" s="35" t="s">
        <v>305</v>
      </c>
      <c r="F440" s="35" t="s">
        <v>307</v>
      </c>
      <c r="G440" s="68" t="s">
        <v>318</v>
      </c>
      <c r="H440" s="60">
        <f t="shared" si="29"/>
        <v>93.287173334313309</v>
      </c>
      <c r="I440" s="60">
        <f t="shared" si="30"/>
        <v>93.287173334313309</v>
      </c>
    </row>
    <row r="441" spans="3:9">
      <c r="C441" s="35" t="s">
        <v>14</v>
      </c>
      <c r="D441" s="9">
        <v>2033</v>
      </c>
      <c r="E441" s="35" t="s">
        <v>305</v>
      </c>
      <c r="F441" s="35" t="s">
        <v>307</v>
      </c>
      <c r="G441" s="68" t="s">
        <v>318</v>
      </c>
      <c r="H441" s="60">
        <f t="shared" si="29"/>
        <v>93.287173334313309</v>
      </c>
      <c r="I441" s="60">
        <f t="shared" si="30"/>
        <v>93.287173334313309</v>
      </c>
    </row>
    <row r="442" spans="3:9">
      <c r="C442" s="35" t="s">
        <v>14</v>
      </c>
      <c r="D442" s="9">
        <v>2034</v>
      </c>
      <c r="E442" s="35" t="s">
        <v>305</v>
      </c>
      <c r="F442" s="35" t="s">
        <v>307</v>
      </c>
      <c r="G442" s="68" t="s">
        <v>318</v>
      </c>
      <c r="H442" s="60">
        <f t="shared" si="29"/>
        <v>93.287173334313309</v>
      </c>
      <c r="I442" s="60">
        <f t="shared" si="30"/>
        <v>93.287173334313309</v>
      </c>
    </row>
    <row r="443" spans="3:9">
      <c r="C443" s="35" t="s">
        <v>14</v>
      </c>
      <c r="D443" s="9">
        <v>2035</v>
      </c>
      <c r="E443" s="35" t="s">
        <v>305</v>
      </c>
      <c r="F443" s="35" t="s">
        <v>307</v>
      </c>
      <c r="G443" s="68" t="s">
        <v>318</v>
      </c>
      <c r="H443" s="60">
        <f t="shared" si="29"/>
        <v>93.287173334313309</v>
      </c>
      <c r="I443" s="60">
        <f t="shared" si="30"/>
        <v>93.287173334313309</v>
      </c>
    </row>
    <row r="444" spans="3:9">
      <c r="C444" s="35" t="s">
        <v>14</v>
      </c>
      <c r="D444" s="9">
        <v>2036</v>
      </c>
      <c r="E444" s="35" t="s">
        <v>305</v>
      </c>
      <c r="F444" s="35" t="s">
        <v>307</v>
      </c>
      <c r="G444" s="68" t="s">
        <v>318</v>
      </c>
      <c r="H444" s="60">
        <f t="shared" si="29"/>
        <v>93.287173334313309</v>
      </c>
      <c r="I444" s="60">
        <f t="shared" si="30"/>
        <v>93.287173334313309</v>
      </c>
    </row>
    <row r="445" spans="3:9">
      <c r="C445" s="35" t="s">
        <v>14</v>
      </c>
      <c r="D445" s="9">
        <v>2037</v>
      </c>
      <c r="E445" s="35" t="s">
        <v>305</v>
      </c>
      <c r="F445" s="35" t="s">
        <v>307</v>
      </c>
      <c r="G445" s="68" t="s">
        <v>318</v>
      </c>
      <c r="H445" s="60">
        <f t="shared" si="29"/>
        <v>93.287173334313309</v>
      </c>
      <c r="I445" s="60">
        <f t="shared" si="30"/>
        <v>93.287173334313309</v>
      </c>
    </row>
    <row r="446" spans="3:9">
      <c r="C446" s="35" t="s">
        <v>14</v>
      </c>
      <c r="D446" s="9">
        <v>2038</v>
      </c>
      <c r="E446" s="35" t="s">
        <v>305</v>
      </c>
      <c r="F446" s="35" t="s">
        <v>307</v>
      </c>
      <c r="G446" s="68" t="s">
        <v>318</v>
      </c>
      <c r="H446" s="60">
        <f t="shared" si="29"/>
        <v>93.287173334313309</v>
      </c>
      <c r="I446" s="60">
        <f t="shared" si="30"/>
        <v>93.287173334313309</v>
      </c>
    </row>
    <row r="447" spans="3:9">
      <c r="C447" s="35" t="s">
        <v>14</v>
      </c>
      <c r="D447" s="9">
        <v>2039</v>
      </c>
      <c r="E447" s="35" t="s">
        <v>305</v>
      </c>
      <c r="F447" s="35" t="s">
        <v>307</v>
      </c>
      <c r="G447" s="68" t="s">
        <v>318</v>
      </c>
      <c r="H447" s="60">
        <f t="shared" si="29"/>
        <v>93.287173334313309</v>
      </c>
      <c r="I447" s="60">
        <f t="shared" si="30"/>
        <v>93.287173334313309</v>
      </c>
    </row>
    <row r="448" spans="3:9">
      <c r="C448" s="35" t="s">
        <v>14</v>
      </c>
      <c r="D448" s="9">
        <v>2040</v>
      </c>
      <c r="E448" s="35" t="s">
        <v>305</v>
      </c>
      <c r="F448" s="35" t="s">
        <v>307</v>
      </c>
      <c r="G448" s="68" t="s">
        <v>318</v>
      </c>
      <c r="H448" s="60">
        <f t="shared" si="29"/>
        <v>93.287173334313309</v>
      </c>
      <c r="I448" s="60">
        <f t="shared" si="30"/>
        <v>93.287173334313309</v>
      </c>
    </row>
    <row r="449" spans="3:9">
      <c r="C449" s="35" t="s">
        <v>14</v>
      </c>
      <c r="D449" s="9">
        <v>2041</v>
      </c>
      <c r="E449" s="35" t="s">
        <v>305</v>
      </c>
      <c r="F449" s="35" t="s">
        <v>307</v>
      </c>
      <c r="G449" s="68" t="s">
        <v>318</v>
      </c>
      <c r="H449" s="60">
        <f t="shared" si="29"/>
        <v>93.287173334313309</v>
      </c>
      <c r="I449" s="60">
        <f t="shared" si="30"/>
        <v>93.287173334313309</v>
      </c>
    </row>
    <row r="450" spans="3:9">
      <c r="C450" s="35" t="s">
        <v>14</v>
      </c>
      <c r="D450" s="9">
        <v>2042</v>
      </c>
      <c r="E450" s="35" t="s">
        <v>305</v>
      </c>
      <c r="F450" s="35" t="s">
        <v>307</v>
      </c>
      <c r="G450" s="68" t="s">
        <v>318</v>
      </c>
      <c r="H450" s="60">
        <f t="shared" si="29"/>
        <v>93.287173334313309</v>
      </c>
      <c r="I450" s="60">
        <f t="shared" si="30"/>
        <v>93.287173334313309</v>
      </c>
    </row>
    <row r="451" spans="3:9">
      <c r="C451" s="35" t="s">
        <v>14</v>
      </c>
      <c r="D451" s="9">
        <v>2043</v>
      </c>
      <c r="E451" s="35" t="s">
        <v>305</v>
      </c>
      <c r="F451" s="35" t="s">
        <v>307</v>
      </c>
      <c r="G451" s="68" t="s">
        <v>318</v>
      </c>
      <c r="H451" s="60">
        <f t="shared" si="29"/>
        <v>93.287173334313309</v>
      </c>
      <c r="I451" s="60">
        <f t="shared" si="30"/>
        <v>93.287173334313309</v>
      </c>
    </row>
    <row r="452" spans="3:9">
      <c r="C452" s="35" t="s">
        <v>14</v>
      </c>
      <c r="D452" s="9">
        <v>2044</v>
      </c>
      <c r="E452" s="35" t="s">
        <v>305</v>
      </c>
      <c r="F452" s="35" t="s">
        <v>307</v>
      </c>
      <c r="G452" s="68" t="s">
        <v>318</v>
      </c>
      <c r="H452" s="60">
        <f t="shared" si="29"/>
        <v>93.287173334313309</v>
      </c>
      <c r="I452" s="60">
        <f t="shared" si="30"/>
        <v>93.287173334313309</v>
      </c>
    </row>
    <row r="453" spans="3:9">
      <c r="C453" s="35" t="s">
        <v>14</v>
      </c>
      <c r="D453" s="9">
        <v>2045</v>
      </c>
      <c r="E453" s="35" t="s">
        <v>305</v>
      </c>
      <c r="F453" s="35" t="s">
        <v>307</v>
      </c>
      <c r="G453" s="68" t="s">
        <v>318</v>
      </c>
      <c r="H453" s="60">
        <f t="shared" si="29"/>
        <v>93.287173334313309</v>
      </c>
      <c r="I453" s="60">
        <f t="shared" si="30"/>
        <v>93.287173334313309</v>
      </c>
    </row>
    <row r="454" spans="3:9">
      <c r="C454" s="35" t="s">
        <v>14</v>
      </c>
      <c r="D454" s="9">
        <v>2046</v>
      </c>
      <c r="E454" s="35" t="s">
        <v>305</v>
      </c>
      <c r="F454" s="35" t="s">
        <v>307</v>
      </c>
      <c r="G454" s="68" t="s">
        <v>318</v>
      </c>
      <c r="H454" s="60">
        <f t="shared" si="29"/>
        <v>93.287173334313309</v>
      </c>
      <c r="I454" s="60">
        <f t="shared" si="30"/>
        <v>93.287173334313309</v>
      </c>
    </row>
    <row r="455" spans="3:9">
      <c r="C455" s="35" t="s">
        <v>14</v>
      </c>
      <c r="D455" s="9">
        <v>2047</v>
      </c>
      <c r="E455" s="35" t="s">
        <v>305</v>
      </c>
      <c r="F455" s="35" t="s">
        <v>307</v>
      </c>
      <c r="G455" s="68" t="s">
        <v>318</v>
      </c>
      <c r="H455" s="60">
        <f t="shared" si="29"/>
        <v>93.287173334313309</v>
      </c>
      <c r="I455" s="60">
        <f t="shared" si="30"/>
        <v>93.287173334313309</v>
      </c>
    </row>
    <row r="456" spans="3:9">
      <c r="C456" s="35" t="s">
        <v>14</v>
      </c>
      <c r="D456" s="9">
        <v>2048</v>
      </c>
      <c r="E456" s="35" t="s">
        <v>305</v>
      </c>
      <c r="F456" s="35" t="s">
        <v>307</v>
      </c>
      <c r="G456" s="68" t="s">
        <v>318</v>
      </c>
      <c r="H456" s="60">
        <f t="shared" si="29"/>
        <v>93.287173334313309</v>
      </c>
      <c r="I456" s="60">
        <f t="shared" si="30"/>
        <v>93.287173334313309</v>
      </c>
    </row>
    <row r="457" spans="3:9">
      <c r="C457" s="35" t="s">
        <v>14</v>
      </c>
      <c r="D457" s="9">
        <v>2049</v>
      </c>
      <c r="E457" s="35" t="s">
        <v>305</v>
      </c>
      <c r="F457" s="35" t="s">
        <v>307</v>
      </c>
      <c r="G457" s="68" t="s">
        <v>318</v>
      </c>
      <c r="H457" s="60">
        <f t="shared" si="29"/>
        <v>93.287173334313309</v>
      </c>
      <c r="I457" s="60">
        <f t="shared" si="30"/>
        <v>93.287173334313309</v>
      </c>
    </row>
    <row r="458" spans="3:9">
      <c r="C458" s="35" t="s">
        <v>14</v>
      </c>
      <c r="D458" s="16">
        <v>2050</v>
      </c>
      <c r="E458" s="35" t="s">
        <v>305</v>
      </c>
      <c r="F458" s="35" t="s">
        <v>307</v>
      </c>
      <c r="G458" s="68" t="s">
        <v>318</v>
      </c>
      <c r="H458" s="60">
        <f t="shared" si="29"/>
        <v>93.287173334313309</v>
      </c>
      <c r="I458" s="60">
        <f t="shared" si="30"/>
        <v>93.287173334313309</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B3:P172"/>
  <sheetViews>
    <sheetView zoomScale="80" zoomScaleNormal="80" zoomScalePageLayoutView="80" workbookViewId="0">
      <selection activeCell="B5" sqref="B5"/>
    </sheetView>
  </sheetViews>
  <sheetFormatPr defaultColWidth="8.88671875" defaultRowHeight="14.4"/>
  <cols>
    <col min="1" max="2" width="8.88671875" style="35"/>
    <col min="3" max="3" width="10.21875" style="35" bestFit="1" customWidth="1"/>
    <col min="4" max="4" width="15.77734375" style="35" customWidth="1"/>
    <col min="5" max="5" width="13.109375" style="35" bestFit="1" customWidth="1"/>
    <col min="6" max="6" width="8.88671875" style="35"/>
    <col min="7" max="8" width="10.44140625" style="35" customWidth="1"/>
    <col min="9" max="12" width="8.88671875" style="35"/>
    <col min="13" max="13" width="17.21875" style="35" customWidth="1"/>
    <col min="14" max="14" width="8.88671875" style="35"/>
    <col min="15" max="16" width="10.44140625" style="35" customWidth="1"/>
    <col min="17" max="19" width="8.88671875" style="35"/>
    <col min="20" max="20" width="11.5546875" style="35" bestFit="1" customWidth="1"/>
    <col min="21" max="21" width="8.88671875" style="35"/>
    <col min="22" max="22" width="13.5546875" style="35" bestFit="1" customWidth="1"/>
    <col min="23" max="25" width="8.88671875" style="35"/>
    <col min="26" max="26" width="19.77734375" style="35" customWidth="1"/>
    <col min="27" max="27" width="8.88671875" style="35"/>
    <col min="28" max="28" width="11.21875" style="35" bestFit="1" customWidth="1"/>
    <col min="29" max="29" width="8.88671875" style="35"/>
    <col min="30" max="30" width="13.5546875" style="35" bestFit="1" customWidth="1"/>
    <col min="31" max="16384" width="8.88671875" style="35"/>
  </cols>
  <sheetData>
    <row r="3" spans="2:16" ht="18">
      <c r="B3" s="19" t="s">
        <v>72</v>
      </c>
      <c r="J3" s="19" t="s">
        <v>73</v>
      </c>
    </row>
    <row r="5" spans="2:16">
      <c r="B5" s="4" t="s">
        <v>303</v>
      </c>
      <c r="C5" s="5"/>
      <c r="D5" s="5"/>
      <c r="E5" s="29"/>
      <c r="F5" s="5"/>
      <c r="G5" s="5"/>
      <c r="H5" s="5"/>
      <c r="J5" s="4" t="s">
        <v>303</v>
      </c>
      <c r="K5" s="5"/>
      <c r="L5" s="5"/>
      <c r="M5" s="29"/>
      <c r="N5" s="5"/>
      <c r="O5" s="5"/>
      <c r="P5" s="5"/>
    </row>
    <row r="6" spans="2:16" ht="15" thickBot="1">
      <c r="B6" s="6" t="s">
        <v>9</v>
      </c>
      <c r="C6" s="6" t="s">
        <v>10</v>
      </c>
      <c r="D6" s="6" t="s">
        <v>11</v>
      </c>
      <c r="E6" s="7" t="s">
        <v>12</v>
      </c>
      <c r="F6" s="15" t="s">
        <v>16</v>
      </c>
      <c r="G6" s="8" t="s">
        <v>202</v>
      </c>
      <c r="H6" s="8" t="s">
        <v>203</v>
      </c>
      <c r="J6" s="6" t="s">
        <v>9</v>
      </c>
      <c r="K6" s="6" t="s">
        <v>10</v>
      </c>
      <c r="L6" s="6" t="s">
        <v>11</v>
      </c>
      <c r="M6" s="7" t="s">
        <v>12</v>
      </c>
      <c r="N6" s="15" t="s">
        <v>16</v>
      </c>
      <c r="O6" s="8" t="s">
        <v>202</v>
      </c>
      <c r="P6" s="8" t="s">
        <v>203</v>
      </c>
    </row>
    <row r="7" spans="2:16">
      <c r="C7" s="134" t="s">
        <v>57</v>
      </c>
      <c r="D7" s="35">
        <v>2010</v>
      </c>
      <c r="E7" s="35" t="str">
        <f>Legislation_vehicle!B186</f>
        <v>TPCADSBL2N</v>
      </c>
      <c r="F7" s="35" t="s">
        <v>206</v>
      </c>
      <c r="G7" s="35">
        <f>Legislation_vehicle!E186/1000</f>
        <v>32.200000000000003</v>
      </c>
      <c r="H7" s="35">
        <f>G7</f>
        <v>32.200000000000003</v>
      </c>
      <c r="K7" s="134" t="s">
        <v>56</v>
      </c>
      <c r="L7" s="35">
        <f>Legislation_vehicle!F80</f>
        <v>2012</v>
      </c>
      <c r="M7" s="35" t="str">
        <f>Legislation_vehicle!B80</f>
        <v>TPCADSBL2N</v>
      </c>
      <c r="N7" s="35" t="str">
        <f>Legislation_vehicle!E80</f>
        <v>MKr14</v>
      </c>
      <c r="O7" s="9">
        <f>Legislation_vehicle!J80</f>
        <v>180.66233050024442</v>
      </c>
      <c r="P7" s="9">
        <f>O7</f>
        <v>180.66233050024442</v>
      </c>
    </row>
    <row r="8" spans="2:16">
      <c r="C8" s="134" t="s">
        <v>57</v>
      </c>
      <c r="D8" s="35">
        <v>2010</v>
      </c>
      <c r="E8" s="35" t="str">
        <f>Legislation_vehicle!B187</f>
        <v>TPCADSBL3N</v>
      </c>
      <c r="F8" s="35" t="s">
        <v>206</v>
      </c>
      <c r="G8" s="35">
        <f>Legislation_vehicle!E187/1000</f>
        <v>32.200000000000003</v>
      </c>
      <c r="H8" s="35">
        <f t="shared" ref="H8:H71" si="0">G8</f>
        <v>32.200000000000003</v>
      </c>
      <c r="K8" s="134" t="s">
        <v>56</v>
      </c>
      <c r="L8" s="35">
        <f>Legislation_vehicle!F81</f>
        <v>2016</v>
      </c>
      <c r="M8" s="35" t="str">
        <f>Legislation_vehicle!B81</f>
        <v>TPCADSBL2N</v>
      </c>
      <c r="N8" s="35" t="str">
        <f>Legislation_vehicle!E81</f>
        <v>MKr14</v>
      </c>
      <c r="O8" s="9">
        <f>Legislation_vehicle!J81</f>
        <v>179.88194208353701</v>
      </c>
      <c r="P8" s="9">
        <f t="shared" ref="P8:P71" si="1">O8</f>
        <v>179.88194208353701</v>
      </c>
    </row>
    <row r="9" spans="2:16">
      <c r="C9" s="134" t="s">
        <v>57</v>
      </c>
      <c r="D9" s="35">
        <v>2010</v>
      </c>
      <c r="E9" s="35" t="str">
        <f>Legislation_vehicle!B188</f>
        <v>TPCADSBL4N</v>
      </c>
      <c r="F9" s="35" t="s">
        <v>206</v>
      </c>
      <c r="G9" s="35">
        <f>Legislation_vehicle!E188/1000</f>
        <v>32.200000000000003</v>
      </c>
      <c r="H9" s="35">
        <f t="shared" si="0"/>
        <v>32.200000000000003</v>
      </c>
      <c r="K9" s="134" t="s">
        <v>56</v>
      </c>
      <c r="L9" s="35">
        <f>Legislation_vehicle!F82</f>
        <v>2018</v>
      </c>
      <c r="M9" s="35" t="str">
        <f>Legislation_vehicle!B82</f>
        <v>TPCADSBL2N</v>
      </c>
      <c r="N9" s="35" t="str">
        <f>Legislation_vehicle!E82</f>
        <v>MKr17</v>
      </c>
      <c r="O9" s="9">
        <f>Legislation_vehicle!J82</f>
        <v>207.0586005140043</v>
      </c>
      <c r="P9" s="9">
        <f t="shared" si="1"/>
        <v>207.0586005140043</v>
      </c>
    </row>
    <row r="10" spans="2:16">
      <c r="C10" s="134" t="s">
        <v>57</v>
      </c>
      <c r="D10" s="35">
        <v>2010</v>
      </c>
      <c r="E10" s="35" t="str">
        <f>Legislation_vehicle!B189</f>
        <v>TPCAGSBL2N</v>
      </c>
      <c r="F10" s="35" t="s">
        <v>206</v>
      </c>
      <c r="G10" s="35">
        <f>Legislation_vehicle!E189/1000</f>
        <v>21.66</v>
      </c>
      <c r="H10" s="35">
        <f t="shared" si="0"/>
        <v>21.66</v>
      </c>
      <c r="K10" s="134" t="s">
        <v>56</v>
      </c>
      <c r="L10" s="35">
        <f>Legislation_vehicle!F83</f>
        <v>2020</v>
      </c>
      <c r="M10" s="35" t="str">
        <f>Legislation_vehicle!B83</f>
        <v>TPCADSBL3N</v>
      </c>
      <c r="N10" s="35" t="str">
        <f>Legislation_vehicle!E83</f>
        <v>MKr17</v>
      </c>
      <c r="O10" s="9">
        <f>Legislation_vehicle!J83</f>
        <v>210.26722399285157</v>
      </c>
      <c r="P10" s="9">
        <f t="shared" si="1"/>
        <v>210.26722399285157</v>
      </c>
    </row>
    <row r="11" spans="2:16">
      <c r="C11" s="134" t="s">
        <v>57</v>
      </c>
      <c r="D11" s="35">
        <v>2010</v>
      </c>
      <c r="E11" s="35" t="str">
        <f>Legislation_vehicle!B190</f>
        <v>TPCAGSBL3N</v>
      </c>
      <c r="F11" s="35" t="s">
        <v>206</v>
      </c>
      <c r="G11" s="35">
        <f>Legislation_vehicle!E190/1000</f>
        <v>21.66</v>
      </c>
      <c r="H11" s="35">
        <f t="shared" si="0"/>
        <v>21.66</v>
      </c>
      <c r="K11" s="134" t="s">
        <v>56</v>
      </c>
      <c r="L11" s="35">
        <f>Legislation_vehicle!F84</f>
        <v>2030</v>
      </c>
      <c r="M11" s="35" t="str">
        <f>Legislation_vehicle!B84</f>
        <v>TPCADSBL4N</v>
      </c>
      <c r="N11" s="35" t="str">
        <f>Legislation_vehicle!E84</f>
        <v>MKr17</v>
      </c>
      <c r="O11" s="9">
        <f>Legislation_vehicle!J84</f>
        <v>210.76038193497766</v>
      </c>
      <c r="P11" s="9">
        <f t="shared" si="1"/>
        <v>210.76038193497766</v>
      </c>
    </row>
    <row r="12" spans="2:16">
      <c r="C12" s="134" t="s">
        <v>57</v>
      </c>
      <c r="D12" s="35">
        <v>2010</v>
      </c>
      <c r="E12" s="35" t="str">
        <f>Legislation_vehicle!B191</f>
        <v>TPCAGSBL4N</v>
      </c>
      <c r="F12" s="35" t="s">
        <v>206</v>
      </c>
      <c r="G12" s="35">
        <f>Legislation_vehicle!E191/1000</f>
        <v>21.66</v>
      </c>
      <c r="H12" s="35">
        <f t="shared" si="0"/>
        <v>21.66</v>
      </c>
      <c r="K12" s="134" t="s">
        <v>56</v>
      </c>
      <c r="L12" s="35">
        <f>Legislation_vehicle!F85</f>
        <v>2012</v>
      </c>
      <c r="M12" s="35" t="str">
        <f>Legislation_vehicle!B85</f>
        <v>TPCAGSBL2N</v>
      </c>
      <c r="N12" s="35" t="str">
        <f>Legislation_vehicle!E85</f>
        <v>MKr14</v>
      </c>
      <c r="O12" s="9">
        <f>Legislation_vehicle!J85</f>
        <v>71.272362379189531</v>
      </c>
      <c r="P12" s="9">
        <f t="shared" si="1"/>
        <v>71.272362379189531</v>
      </c>
    </row>
    <row r="13" spans="2:16">
      <c r="C13" s="134" t="s">
        <v>57</v>
      </c>
      <c r="D13" s="35">
        <v>2010</v>
      </c>
      <c r="E13" s="35" t="str">
        <f>Legislation_vehicle!B192</f>
        <v>TPCANGBL2N</v>
      </c>
      <c r="F13" s="35" t="s">
        <v>206</v>
      </c>
      <c r="G13" s="35" t="e">
        <f>Legislation_vehicle!E192/1000</f>
        <v>#DIV/0!</v>
      </c>
      <c r="H13" s="35" t="e">
        <f t="shared" si="0"/>
        <v>#DIV/0!</v>
      </c>
      <c r="K13" s="134" t="s">
        <v>56</v>
      </c>
      <c r="L13" s="35">
        <f>Legislation_vehicle!F86</f>
        <v>2016</v>
      </c>
      <c r="M13" s="35" t="str">
        <f>Legislation_vehicle!B86</f>
        <v>TPCAGSBL2N</v>
      </c>
      <c r="N13" s="35" t="str">
        <f>Legislation_vehicle!E86</f>
        <v>MKr14</v>
      </c>
      <c r="O13" s="9">
        <f>Legislation_vehicle!J86</f>
        <v>163.27236237918953</v>
      </c>
      <c r="P13" s="9">
        <f t="shared" si="1"/>
        <v>163.27236237918953</v>
      </c>
    </row>
    <row r="14" spans="2:16">
      <c r="C14" s="134" t="s">
        <v>57</v>
      </c>
      <c r="D14" s="35">
        <v>2010</v>
      </c>
      <c r="E14" s="35" t="str">
        <f>Legislation_vehicle!B193</f>
        <v>TPCANGBL3N</v>
      </c>
      <c r="F14" s="35" t="s">
        <v>206</v>
      </c>
      <c r="G14" s="35" t="e">
        <f>Legislation_vehicle!E193/1000</f>
        <v>#DIV/0!</v>
      </c>
      <c r="H14" s="35" t="e">
        <f t="shared" si="0"/>
        <v>#DIV/0!</v>
      </c>
      <c r="K14" s="134" t="s">
        <v>56</v>
      </c>
      <c r="L14" s="35">
        <f>Legislation_vehicle!F87</f>
        <v>2018</v>
      </c>
      <c r="M14" s="35" t="str">
        <f>Legislation_vehicle!B87</f>
        <v>TPCAGSBL2N</v>
      </c>
      <c r="N14" s="35" t="str">
        <f>Legislation_vehicle!E87</f>
        <v>MKr17</v>
      </c>
      <c r="O14" s="9">
        <f>Legislation_vehicle!J87</f>
        <v>194.56036478315343</v>
      </c>
      <c r="P14" s="9">
        <f t="shared" si="1"/>
        <v>194.56036478315343</v>
      </c>
    </row>
    <row r="15" spans="2:16">
      <c r="C15" s="134" t="s">
        <v>57</v>
      </c>
      <c r="D15" s="35">
        <v>2010</v>
      </c>
      <c r="E15" s="35" t="str">
        <f>Legislation_vehicle!B194</f>
        <v>TPCANGBL4N</v>
      </c>
      <c r="F15" s="35" t="s">
        <v>206</v>
      </c>
      <c r="G15" s="35" t="e">
        <f>Legislation_vehicle!E194/1000</f>
        <v>#DIV/0!</v>
      </c>
      <c r="H15" s="35" t="e">
        <f t="shared" si="0"/>
        <v>#DIV/0!</v>
      </c>
      <c r="K15" s="134" t="s">
        <v>56</v>
      </c>
      <c r="L15" s="35">
        <f>Legislation_vehicle!F88</f>
        <v>2020</v>
      </c>
      <c r="M15" s="35" t="str">
        <f>Legislation_vehicle!B88</f>
        <v>TPCAGSBL3N</v>
      </c>
      <c r="N15" s="35" t="str">
        <f>Legislation_vehicle!E88</f>
        <v>MKr17</v>
      </c>
      <c r="O15" s="9">
        <f>Legislation_vehicle!J88</f>
        <v>200.39895394306595</v>
      </c>
      <c r="P15" s="9">
        <f t="shared" si="1"/>
        <v>200.39895394306595</v>
      </c>
    </row>
    <row r="16" spans="2:16">
      <c r="C16" s="134" t="s">
        <v>57</v>
      </c>
      <c r="D16" s="35">
        <v>2010</v>
      </c>
      <c r="E16" s="35" t="str">
        <f>Legislation_vehicle!B195</f>
        <v>TPCAELCX1N</v>
      </c>
      <c r="F16" s="35" t="s">
        <v>206</v>
      </c>
      <c r="G16" s="35">
        <f>Legislation_vehicle!E195/1000</f>
        <v>21.66</v>
      </c>
      <c r="H16" s="35">
        <f t="shared" si="0"/>
        <v>21.66</v>
      </c>
      <c r="K16" s="134" t="s">
        <v>56</v>
      </c>
      <c r="L16" s="35">
        <f>Legislation_vehicle!F89</f>
        <v>2030</v>
      </c>
      <c r="M16" s="35" t="str">
        <f>Legislation_vehicle!B89</f>
        <v>TPCAGSBL4N</v>
      </c>
      <c r="N16" s="35" t="str">
        <f>Legislation_vehicle!E89</f>
        <v>MKr17</v>
      </c>
      <c r="O16" s="9">
        <f>Legislation_vehicle!J89</f>
        <v>201.4352684606348</v>
      </c>
      <c r="P16" s="9">
        <f t="shared" si="1"/>
        <v>201.4352684606348</v>
      </c>
    </row>
    <row r="17" spans="3:16">
      <c r="C17" s="134" t="s">
        <v>57</v>
      </c>
      <c r="D17" s="35">
        <v>2010</v>
      </c>
      <c r="E17" s="35" t="str">
        <f>Legislation_vehicle!B196</f>
        <v>TPCAELCX1N</v>
      </c>
      <c r="F17" s="35" t="s">
        <v>206</v>
      </c>
      <c r="G17" s="35">
        <f>Legislation_vehicle!E196/1000</f>
        <v>21.66</v>
      </c>
      <c r="H17" s="35">
        <f t="shared" si="0"/>
        <v>21.66</v>
      </c>
      <c r="K17" s="134" t="s">
        <v>56</v>
      </c>
      <c r="L17" s="35">
        <f>Legislation_vehicle!F90</f>
        <v>2012</v>
      </c>
      <c r="M17" s="35" t="str">
        <f>Legislation_vehicle!B90</f>
        <v>TPCANGBL2N</v>
      </c>
      <c r="N17" s="35" t="str">
        <f>Legislation_vehicle!E90</f>
        <v>MKr14</v>
      </c>
      <c r="O17" s="9" t="e">
        <f>Legislation_vehicle!J90</f>
        <v>#DIV/0!</v>
      </c>
      <c r="P17" s="9" t="e">
        <f t="shared" si="1"/>
        <v>#DIV/0!</v>
      </c>
    </row>
    <row r="18" spans="3:16">
      <c r="C18" s="134" t="s">
        <v>57</v>
      </c>
      <c r="D18" s="35">
        <v>2010</v>
      </c>
      <c r="E18" s="35" t="str">
        <f>Legislation_vehicle!B197</f>
        <v>TPCAELCX1N</v>
      </c>
      <c r="F18" s="35" t="s">
        <v>206</v>
      </c>
      <c r="G18" s="35">
        <f>Legislation_vehicle!E197/1000</f>
        <v>21.66</v>
      </c>
      <c r="H18" s="35">
        <f t="shared" si="0"/>
        <v>21.66</v>
      </c>
      <c r="K18" s="134" t="s">
        <v>56</v>
      </c>
      <c r="L18" s="35">
        <f>Legislation_vehicle!F91</f>
        <v>2016</v>
      </c>
      <c r="M18" s="35" t="str">
        <f>Legislation_vehicle!B91</f>
        <v>TPCANGBL2N</v>
      </c>
      <c r="N18" s="35" t="str">
        <f>Legislation_vehicle!E91</f>
        <v>MKr14</v>
      </c>
      <c r="O18" s="9" t="e">
        <f>Legislation_vehicle!J91</f>
        <v>#DIV/0!</v>
      </c>
      <c r="P18" s="9" t="e">
        <f t="shared" si="1"/>
        <v>#DIV/0!</v>
      </c>
    </row>
    <row r="19" spans="3:16">
      <c r="C19" s="134" t="s">
        <v>57</v>
      </c>
      <c r="D19" s="35">
        <v>2010</v>
      </c>
      <c r="E19" s="35" t="str">
        <f>Legislation_vehicle!B198</f>
        <v>TPCAELCH2N</v>
      </c>
      <c r="F19" s="35" t="s">
        <v>206</v>
      </c>
      <c r="G19" s="35">
        <f>Legislation_vehicle!E198/1000</f>
        <v>21.66</v>
      </c>
      <c r="H19" s="35">
        <f t="shared" si="0"/>
        <v>21.66</v>
      </c>
      <c r="K19" s="134" t="s">
        <v>56</v>
      </c>
      <c r="L19" s="35">
        <f>Legislation_vehicle!F92</f>
        <v>2018</v>
      </c>
      <c r="M19" s="35" t="str">
        <f>Legislation_vehicle!B92</f>
        <v>TPCANGBL2N</v>
      </c>
      <c r="N19" s="35" t="str">
        <f>Legislation_vehicle!E92</f>
        <v>MKr17</v>
      </c>
      <c r="O19" s="9" t="e">
        <f>Legislation_vehicle!J92</f>
        <v>#DIV/0!</v>
      </c>
      <c r="P19" s="9" t="e">
        <f t="shared" si="1"/>
        <v>#DIV/0!</v>
      </c>
    </row>
    <row r="20" spans="3:16">
      <c r="C20" s="134" t="s">
        <v>57</v>
      </c>
      <c r="D20" s="35">
        <v>2010</v>
      </c>
      <c r="E20" s="35" t="str">
        <f>Legislation_vehicle!B199</f>
        <v>TPCAELCH2N</v>
      </c>
      <c r="F20" s="35" t="s">
        <v>206</v>
      </c>
      <c r="G20" s="35">
        <f>Legislation_vehicle!E199/1000</f>
        <v>21.66</v>
      </c>
      <c r="H20" s="35">
        <f t="shared" si="0"/>
        <v>21.66</v>
      </c>
      <c r="K20" s="134" t="s">
        <v>56</v>
      </c>
      <c r="L20" s="35">
        <f>Legislation_vehicle!F93</f>
        <v>2020</v>
      </c>
      <c r="M20" s="35" t="str">
        <f>Legislation_vehicle!B93</f>
        <v>TPCANGBL3N</v>
      </c>
      <c r="N20" s="35" t="str">
        <f>Legislation_vehicle!E93</f>
        <v>MKr17</v>
      </c>
      <c r="O20" s="9" t="e">
        <f>Legislation_vehicle!J93</f>
        <v>#DIV/0!</v>
      </c>
      <c r="P20" s="9" t="e">
        <f t="shared" si="1"/>
        <v>#DIV/0!</v>
      </c>
    </row>
    <row r="21" spans="3:16">
      <c r="C21" s="134" t="s">
        <v>57</v>
      </c>
      <c r="D21" s="35">
        <v>2010</v>
      </c>
      <c r="E21" s="35" t="str">
        <f>Legislation_vehicle!B200</f>
        <v>TPCAELCH3N</v>
      </c>
      <c r="F21" s="35" t="s">
        <v>206</v>
      </c>
      <c r="G21" s="35">
        <f>Legislation_vehicle!E200/1000</f>
        <v>21.66</v>
      </c>
      <c r="H21" s="35">
        <f t="shared" si="0"/>
        <v>21.66</v>
      </c>
      <c r="K21" s="134" t="s">
        <v>56</v>
      </c>
      <c r="L21" s="35">
        <f>Legislation_vehicle!F94</f>
        <v>2030</v>
      </c>
      <c r="M21" s="35" t="str">
        <f>Legislation_vehicle!B94</f>
        <v>TPCANGBL4N</v>
      </c>
      <c r="N21" s="35" t="str">
        <f>Legislation_vehicle!E94</f>
        <v>MKr17</v>
      </c>
      <c r="O21" s="9" t="e">
        <f>Legislation_vehicle!J94</f>
        <v>#DIV/0!</v>
      </c>
      <c r="P21" s="9" t="e">
        <f t="shared" si="1"/>
        <v>#DIV/0!</v>
      </c>
    </row>
    <row r="22" spans="3:16">
      <c r="C22" s="134" t="s">
        <v>57</v>
      </c>
      <c r="D22" s="35">
        <v>2010</v>
      </c>
      <c r="E22" s="35" t="str">
        <f>Legislation_vehicle!B201</f>
        <v>TPCAELCH3N</v>
      </c>
      <c r="F22" s="35" t="s">
        <v>206</v>
      </c>
      <c r="G22" s="35">
        <f>Legislation_vehicle!E201/1000</f>
        <v>21.66</v>
      </c>
      <c r="H22" s="35">
        <f t="shared" si="0"/>
        <v>21.66</v>
      </c>
      <c r="K22" s="134" t="s">
        <v>56</v>
      </c>
      <c r="L22" s="35">
        <f>Legislation_vehicle!F95</f>
        <v>2012</v>
      </c>
      <c r="M22" s="35" t="str">
        <f>Legislation_vehicle!B95</f>
        <v>TPCAELCX1N</v>
      </c>
      <c r="N22" s="35" t="str">
        <f>Legislation_vehicle!E95</f>
        <v>MKr14</v>
      </c>
      <c r="O22" s="9">
        <f>Legislation_vehicle!H95</f>
        <v>0</v>
      </c>
      <c r="P22" s="9">
        <f t="shared" si="1"/>
        <v>0</v>
      </c>
    </row>
    <row r="23" spans="3:16">
      <c r="C23" s="134" t="s">
        <v>57</v>
      </c>
      <c r="D23" s="35">
        <v>2010</v>
      </c>
      <c r="E23" s="35" t="str">
        <f>Legislation_vehicle!B202</f>
        <v>TPCAELCH4N</v>
      </c>
      <c r="F23" s="35" t="s">
        <v>206</v>
      </c>
      <c r="G23" s="35">
        <f>Legislation_vehicle!E202/1000</f>
        <v>21.66</v>
      </c>
      <c r="H23" s="35">
        <f t="shared" si="0"/>
        <v>21.66</v>
      </c>
      <c r="K23" s="134" t="s">
        <v>56</v>
      </c>
      <c r="L23" s="35">
        <f>Legislation_vehicle!F96</f>
        <v>2016</v>
      </c>
      <c r="M23" s="35" t="str">
        <f>Legislation_vehicle!B96</f>
        <v>TPCAELCX1N</v>
      </c>
      <c r="N23" s="35" t="str">
        <f>Legislation_vehicle!E96</f>
        <v>MKr14</v>
      </c>
      <c r="O23" s="9">
        <f>Legislation_vehicle!H96</f>
        <v>10</v>
      </c>
      <c r="P23" s="9">
        <f t="shared" si="1"/>
        <v>10</v>
      </c>
    </row>
    <row r="24" spans="3:16">
      <c r="C24" s="134" t="s">
        <v>57</v>
      </c>
      <c r="D24" s="35">
        <v>2010</v>
      </c>
      <c r="E24" s="35" t="str">
        <f>Legislation_vehicle!B203</f>
        <v>TPCAELCH4N</v>
      </c>
      <c r="F24" s="35" t="s">
        <v>206</v>
      </c>
      <c r="G24" s="35">
        <f>Legislation_vehicle!E203/1000</f>
        <v>21.66</v>
      </c>
      <c r="H24" s="35">
        <f t="shared" si="0"/>
        <v>21.66</v>
      </c>
      <c r="K24" s="134" t="s">
        <v>56</v>
      </c>
      <c r="L24" s="35">
        <f>Legislation_vehicle!F97</f>
        <v>2018</v>
      </c>
      <c r="M24" s="35" t="str">
        <f>Legislation_vehicle!B97</f>
        <v>TPCAELCX1N</v>
      </c>
      <c r="N24" s="35" t="str">
        <f>Legislation_vehicle!E97</f>
        <v>MKr17</v>
      </c>
      <c r="O24" s="9">
        <f>Legislation_vehicle!H97</f>
        <v>20</v>
      </c>
      <c r="P24" s="9">
        <f t="shared" si="1"/>
        <v>20</v>
      </c>
    </row>
    <row r="25" spans="3:16">
      <c r="C25" s="134" t="s">
        <v>57</v>
      </c>
      <c r="D25" s="35">
        <v>2010</v>
      </c>
      <c r="E25" s="35" t="str">
        <f>Legislation_vehicle!B204</f>
        <v>TPCAH2GX1N</v>
      </c>
      <c r="F25" s="35" t="s">
        <v>206</v>
      </c>
      <c r="G25" s="35">
        <f>Legislation_vehicle!E204/1000</f>
        <v>21.66</v>
      </c>
      <c r="H25" s="35">
        <f t="shared" si="0"/>
        <v>21.66</v>
      </c>
      <c r="K25" s="134" t="s">
        <v>56</v>
      </c>
      <c r="L25" s="35">
        <f>Legislation_vehicle!F98</f>
        <v>2019</v>
      </c>
      <c r="M25" s="35" t="str">
        <f>Legislation_vehicle!B98</f>
        <v>TPCAELCX1N</v>
      </c>
      <c r="N25" s="35" t="str">
        <f>Legislation_vehicle!E98</f>
        <v>MKr17</v>
      </c>
      <c r="O25" s="9">
        <f>Legislation_vehicle!H98</f>
        <v>20</v>
      </c>
      <c r="P25" s="9">
        <f t="shared" si="1"/>
        <v>20</v>
      </c>
    </row>
    <row r="26" spans="3:16">
      <c r="C26" s="134" t="s">
        <v>57</v>
      </c>
      <c r="D26" s="35">
        <v>2010</v>
      </c>
      <c r="E26" s="35" t="str">
        <f>Legislation_vehicle!B205</f>
        <v>TPCAH2GX1N</v>
      </c>
      <c r="F26" s="35" t="s">
        <v>206</v>
      </c>
      <c r="G26" s="35">
        <f>Legislation_vehicle!E205/1000</f>
        <v>21.66</v>
      </c>
      <c r="H26" s="35">
        <f t="shared" si="0"/>
        <v>21.66</v>
      </c>
      <c r="K26" s="134" t="s">
        <v>56</v>
      </c>
      <c r="L26" s="35">
        <f>Legislation_vehicle!F99</f>
        <v>2020</v>
      </c>
      <c r="M26" s="35" t="str">
        <f>Legislation_vehicle!B99</f>
        <v>TPCAELCX1N</v>
      </c>
      <c r="N26" s="35" t="str">
        <f>Legislation_vehicle!E99</f>
        <v>MKr17</v>
      </c>
      <c r="O26" s="9">
        <f>Legislation_vehicle!H99</f>
        <v>111.24648891060782</v>
      </c>
      <c r="P26" s="9">
        <f t="shared" si="1"/>
        <v>111.24648891060782</v>
      </c>
    </row>
    <row r="27" spans="3:16">
      <c r="C27" s="134" t="s">
        <v>57</v>
      </c>
      <c r="D27" s="35">
        <v>2010</v>
      </c>
      <c r="E27" s="35" t="str">
        <f>Legislation_vehicle!B206</f>
        <v>TPCAH2GX1N</v>
      </c>
      <c r="F27" s="35" t="s">
        <v>206</v>
      </c>
      <c r="G27" s="35">
        <f>Legislation_vehicle!E206/1000</f>
        <v>21.66</v>
      </c>
      <c r="H27" s="35">
        <f t="shared" si="0"/>
        <v>21.66</v>
      </c>
      <c r="K27" s="134" t="s">
        <v>56</v>
      </c>
      <c r="L27" s="35">
        <f>Legislation_vehicle!F100</f>
        <v>2021</v>
      </c>
      <c r="M27" s="35" t="str">
        <f>Legislation_vehicle!B100</f>
        <v>TPCAELCX1N</v>
      </c>
      <c r="N27" s="35" t="str">
        <f>Legislation_vehicle!E100</f>
        <v>MKr17</v>
      </c>
      <c r="O27" s="9">
        <f>Legislation_vehicle!H100</f>
        <v>154.03360003007236</v>
      </c>
      <c r="P27" s="9">
        <f t="shared" si="1"/>
        <v>154.03360003007236</v>
      </c>
    </row>
    <row r="28" spans="3:16">
      <c r="C28" s="134" t="s">
        <v>57</v>
      </c>
      <c r="D28" s="35">
        <v>2010</v>
      </c>
      <c r="E28" s="35" t="str">
        <f>Legislation_vehicle!B207</f>
        <v>TPCAGSBL5N</v>
      </c>
      <c r="F28" s="35" t="s">
        <v>206</v>
      </c>
      <c r="G28" s="35">
        <f>Legislation_vehicle!E207/1000</f>
        <v>21.66</v>
      </c>
      <c r="H28" s="35">
        <f t="shared" si="0"/>
        <v>21.66</v>
      </c>
      <c r="K28" s="134" t="s">
        <v>56</v>
      </c>
      <c r="L28" s="35">
        <f>Legislation_vehicle!F101</f>
        <v>2022</v>
      </c>
      <c r="M28" s="35" t="str">
        <f>Legislation_vehicle!B101</f>
        <v>TPCAELCX1N</v>
      </c>
      <c r="N28" s="35" t="str">
        <f>Legislation_vehicle!E101</f>
        <v>MKr17</v>
      </c>
      <c r="O28" s="9">
        <f>Legislation_vehicle!H101</f>
        <v>222.88360003007239</v>
      </c>
      <c r="P28" s="9">
        <f t="shared" si="1"/>
        <v>222.88360003007239</v>
      </c>
    </row>
    <row r="29" spans="3:16">
      <c r="C29" s="134" t="s">
        <v>57</v>
      </c>
      <c r="D29" s="35">
        <v>2010</v>
      </c>
      <c r="E29" s="35" t="str">
        <f>Legislation_vehicle!B208</f>
        <v>TPCAGSBL5N</v>
      </c>
      <c r="F29" s="35" t="s">
        <v>206</v>
      </c>
      <c r="G29" s="35">
        <f>Legislation_vehicle!E208/1000</f>
        <v>21.66</v>
      </c>
      <c r="H29" s="35">
        <f t="shared" si="0"/>
        <v>21.66</v>
      </c>
      <c r="K29" s="134" t="s">
        <v>56</v>
      </c>
      <c r="L29" s="35">
        <f>Legislation_vehicle!F102</f>
        <v>2030</v>
      </c>
      <c r="M29" s="35" t="str">
        <f>Legislation_vehicle!B102</f>
        <v>TPCAELCX1N</v>
      </c>
      <c r="N29" s="35" t="str">
        <f>Legislation_vehicle!E102</f>
        <v>MKr17</v>
      </c>
      <c r="O29" s="9">
        <f>Legislation_vehicle!H102</f>
        <v>223.0796704159238</v>
      </c>
      <c r="P29" s="9">
        <f t="shared" si="1"/>
        <v>223.0796704159238</v>
      </c>
    </row>
    <row r="30" spans="3:16">
      <c r="C30" s="134" t="s">
        <v>57</v>
      </c>
      <c r="D30" s="35">
        <v>2010</v>
      </c>
      <c r="E30" s="35" t="str">
        <f>Legislation_vehicle!B209</f>
        <v>TPMTGSBL2N</v>
      </c>
      <c r="F30" s="35" t="s">
        <v>206</v>
      </c>
      <c r="G30" s="35">
        <f>Legislation_vehicle!E209/1000</f>
        <v>21.66</v>
      </c>
      <c r="H30" s="35">
        <f t="shared" si="0"/>
        <v>21.66</v>
      </c>
      <c r="K30" s="134" t="s">
        <v>56</v>
      </c>
      <c r="L30" s="35">
        <f>Legislation_vehicle!F103</f>
        <v>2012</v>
      </c>
      <c r="M30" s="35" t="str">
        <f>Legislation_vehicle!B103</f>
        <v>TPCAELCH2N</v>
      </c>
      <c r="N30" s="35" t="str">
        <f>Legislation_vehicle!E103</f>
        <v>MKr14</v>
      </c>
      <c r="O30" s="9">
        <f>Legislation_vehicle!H103</f>
        <v>0</v>
      </c>
      <c r="P30" s="9">
        <f t="shared" si="1"/>
        <v>0</v>
      </c>
    </row>
    <row r="31" spans="3:16">
      <c r="C31" s="134" t="s">
        <v>57</v>
      </c>
      <c r="D31" s="35">
        <v>2010</v>
      </c>
      <c r="E31" s="35" t="str">
        <f>Legislation_vehicle!B210</f>
        <v>TPMTGSBL3N</v>
      </c>
      <c r="F31" s="35" t="s">
        <v>206</v>
      </c>
      <c r="G31" s="35">
        <f>Legislation_vehicle!E210/1000</f>
        <v>21.66</v>
      </c>
      <c r="H31" s="35">
        <f t="shared" si="0"/>
        <v>21.66</v>
      </c>
      <c r="K31" s="134" t="s">
        <v>56</v>
      </c>
      <c r="L31" s="35">
        <f>Legislation_vehicle!F104</f>
        <v>2016</v>
      </c>
      <c r="M31" s="35" t="str">
        <f>Legislation_vehicle!B104</f>
        <v>TPCAELCH2N</v>
      </c>
      <c r="N31" s="35" t="str">
        <f>Legislation_vehicle!E104</f>
        <v>MKr14</v>
      </c>
      <c r="O31" s="9">
        <f>Legislation_vehicle!H104</f>
        <v>10</v>
      </c>
      <c r="P31" s="9">
        <f t="shared" si="1"/>
        <v>10</v>
      </c>
    </row>
    <row r="32" spans="3:16">
      <c r="C32" s="134" t="s">
        <v>57</v>
      </c>
      <c r="D32" s="35">
        <v>2010</v>
      </c>
      <c r="E32" s="35" t="str">
        <f>Legislation_vehicle!B211</f>
        <v>TPMTGSBL4N</v>
      </c>
      <c r="F32" s="35" t="s">
        <v>206</v>
      </c>
      <c r="G32" s="35">
        <f>Legislation_vehicle!E211/1000</f>
        <v>21.66</v>
      </c>
      <c r="H32" s="35">
        <f t="shared" si="0"/>
        <v>21.66</v>
      </c>
      <c r="K32" s="134" t="s">
        <v>56</v>
      </c>
      <c r="L32" s="35">
        <f>Legislation_vehicle!F105</f>
        <v>2018</v>
      </c>
      <c r="M32" s="35" t="str">
        <f>Legislation_vehicle!B105</f>
        <v>TPCAELCH2N</v>
      </c>
      <c r="N32" s="35" t="str">
        <f>Legislation_vehicle!E105</f>
        <v>MKr17</v>
      </c>
      <c r="O32" s="9">
        <f>Legislation_vehicle!H105</f>
        <v>20</v>
      </c>
      <c r="P32" s="9">
        <f t="shared" si="1"/>
        <v>20</v>
      </c>
    </row>
    <row r="33" spans="3:16">
      <c r="C33" s="134" t="s">
        <v>57</v>
      </c>
      <c r="D33" s="35">
        <v>2010</v>
      </c>
      <c r="E33" s="35" t="str">
        <f>Legislation_vehicle!B212</f>
        <v>TPMPGSBL2N</v>
      </c>
      <c r="F33" s="35" t="s">
        <v>206</v>
      </c>
      <c r="G33" s="35">
        <f>Legislation_vehicle!E212/1000</f>
        <v>21.66</v>
      </c>
      <c r="H33" s="35">
        <f t="shared" si="0"/>
        <v>21.66</v>
      </c>
      <c r="K33" s="134" t="s">
        <v>56</v>
      </c>
      <c r="L33" s="35">
        <f>Legislation_vehicle!F106</f>
        <v>2019</v>
      </c>
      <c r="M33" s="35" t="str">
        <f>Legislation_vehicle!B106</f>
        <v>TPCAELCH2N</v>
      </c>
      <c r="N33" s="35" t="str">
        <f>Legislation_vehicle!E106</f>
        <v>MKr17</v>
      </c>
      <c r="O33" s="9">
        <f>Legislation_vehicle!H106</f>
        <v>36.708800000000004</v>
      </c>
      <c r="P33" s="9">
        <f t="shared" si="1"/>
        <v>36.708800000000004</v>
      </c>
    </row>
    <row r="34" spans="3:16">
      <c r="C34" s="134" t="s">
        <v>57</v>
      </c>
      <c r="D34" s="35">
        <v>2010</v>
      </c>
      <c r="E34" s="35" t="str">
        <f>Legislation_vehicle!B213</f>
        <v>TPMPGSBL3N</v>
      </c>
      <c r="F34" s="35" t="s">
        <v>206</v>
      </c>
      <c r="G34" s="35">
        <f>Legislation_vehicle!E213/1000</f>
        <v>21.66</v>
      </c>
      <c r="H34" s="35">
        <f t="shared" si="0"/>
        <v>21.66</v>
      </c>
      <c r="K34" s="134" t="s">
        <v>56</v>
      </c>
      <c r="L34" s="35">
        <f>Legislation_vehicle!F107</f>
        <v>2020</v>
      </c>
      <c r="M34" s="35" t="str">
        <f>Legislation_vehicle!B107</f>
        <v>TPCAELCH3N</v>
      </c>
      <c r="N34" s="35" t="str">
        <f>Legislation_vehicle!E107</f>
        <v>MKr17</v>
      </c>
      <c r="O34" s="9">
        <f>Legislation_vehicle!H107</f>
        <v>139.51592920989043</v>
      </c>
      <c r="P34" s="9">
        <f t="shared" si="1"/>
        <v>139.51592920989043</v>
      </c>
    </row>
    <row r="35" spans="3:16">
      <c r="C35" s="134" t="s">
        <v>57</v>
      </c>
      <c r="D35" s="35">
        <v>2010</v>
      </c>
      <c r="E35" s="35" t="str">
        <f>Legislation_vehicle!B214</f>
        <v>TPMPGSBL4N</v>
      </c>
      <c r="F35" s="35" t="s">
        <v>206</v>
      </c>
      <c r="G35" s="35">
        <f>Legislation_vehicle!E214/1000</f>
        <v>21.66</v>
      </c>
      <c r="H35" s="35">
        <f t="shared" si="0"/>
        <v>21.66</v>
      </c>
      <c r="K35" s="134" t="s">
        <v>56</v>
      </c>
      <c r="L35" s="35">
        <f>Legislation_vehicle!F108</f>
        <v>2021</v>
      </c>
      <c r="M35" s="35" t="str">
        <f>Legislation_vehicle!B108</f>
        <v>TPCAELCH3N</v>
      </c>
      <c r="N35" s="35" t="str">
        <f>Legislation_vehicle!E108</f>
        <v>MKr17</v>
      </c>
      <c r="O35" s="9">
        <f>Legislation_vehicle!H108</f>
        <v>193.17590198292521</v>
      </c>
      <c r="P35" s="9">
        <f t="shared" si="1"/>
        <v>193.17590198292521</v>
      </c>
    </row>
    <row r="36" spans="3:16">
      <c r="C36" s="134" t="s">
        <v>57</v>
      </c>
      <c r="D36" s="35">
        <v>2010</v>
      </c>
      <c r="E36" s="35" t="str">
        <f>Legislation_vehicle!B215</f>
        <v>TPMTGSBL5N</v>
      </c>
      <c r="F36" s="35" t="s">
        <v>206</v>
      </c>
      <c r="G36" s="35">
        <f>Legislation_vehicle!E215/1000</f>
        <v>21.66</v>
      </c>
      <c r="H36" s="35">
        <f t="shared" si="0"/>
        <v>21.66</v>
      </c>
      <c r="K36" s="134" t="s">
        <v>56</v>
      </c>
      <c r="L36" s="35">
        <f>Legislation_vehicle!F109</f>
        <v>2022</v>
      </c>
      <c r="M36" s="35" t="str">
        <f>Legislation_vehicle!B109</f>
        <v>TPCAELCH3N</v>
      </c>
      <c r="N36" s="35" t="str">
        <f>Legislation_vehicle!E109</f>
        <v>MKr17</v>
      </c>
      <c r="O36" s="9">
        <f>Legislation_vehicle!H109</f>
        <v>233.33989109213911</v>
      </c>
      <c r="P36" s="9">
        <f t="shared" si="1"/>
        <v>233.33989109213911</v>
      </c>
    </row>
    <row r="37" spans="3:16">
      <c r="C37" s="134" t="s">
        <v>57</v>
      </c>
      <c r="D37" s="35">
        <v>2010</v>
      </c>
      <c r="E37" s="35" t="str">
        <f>Legislation_vehicle!B216</f>
        <v>TPMPGSBL5N</v>
      </c>
      <c r="F37" s="35" t="s">
        <v>206</v>
      </c>
      <c r="G37" s="35">
        <f>Legislation_vehicle!E216/1000</f>
        <v>21.66</v>
      </c>
      <c r="H37" s="35">
        <f t="shared" si="0"/>
        <v>21.66</v>
      </c>
      <c r="K37" s="134" t="s">
        <v>56</v>
      </c>
      <c r="L37" s="35">
        <f>Legislation_vehicle!F110</f>
        <v>2030</v>
      </c>
      <c r="M37" s="35" t="str">
        <f>Legislation_vehicle!B110</f>
        <v>TPCAELCH4N</v>
      </c>
      <c r="N37" s="35" t="str">
        <f>Legislation_vehicle!E110</f>
        <v>MKr17</v>
      </c>
      <c r="O37" s="9">
        <f>Legislation_vehicle!H110</f>
        <v>224.30307513560402</v>
      </c>
      <c r="P37" s="9">
        <f t="shared" si="1"/>
        <v>224.30307513560402</v>
      </c>
    </row>
    <row r="38" spans="3:16">
      <c r="C38" s="134" t="s">
        <v>57</v>
      </c>
      <c r="D38" s="35">
        <v>2010</v>
      </c>
      <c r="E38" s="35" t="str">
        <f>Legislation_vehicle!B217</f>
        <v>TPBUELCX1N</v>
      </c>
      <c r="F38" s="35" t="s">
        <v>206</v>
      </c>
      <c r="G38" s="35">
        <f>Legislation_vehicle!E217/1000</f>
        <v>0</v>
      </c>
      <c r="H38" s="35">
        <f t="shared" si="0"/>
        <v>0</v>
      </c>
      <c r="K38" s="134" t="s">
        <v>56</v>
      </c>
      <c r="L38" s="35">
        <f>Legislation_vehicle!F111</f>
        <v>2012</v>
      </c>
      <c r="M38" s="35" t="str">
        <f>Legislation_vehicle!B111</f>
        <v>TPCAH2GX1N</v>
      </c>
      <c r="N38" s="35" t="str">
        <f>Legislation_vehicle!E111</f>
        <v>MKr14</v>
      </c>
      <c r="O38" s="9">
        <f>Legislation_vehicle!J111</f>
        <v>0</v>
      </c>
      <c r="P38" s="9">
        <f t="shared" si="1"/>
        <v>0</v>
      </c>
    </row>
    <row r="39" spans="3:16">
      <c r="C39" s="134" t="s">
        <v>57</v>
      </c>
      <c r="D39" s="35">
        <v>2010</v>
      </c>
      <c r="E39" s="35" t="str">
        <f>Legislation_vehicle!B218</f>
        <v>TPBUELCX1N</v>
      </c>
      <c r="F39" s="35" t="s">
        <v>206</v>
      </c>
      <c r="G39" s="35">
        <f>Legislation_vehicle!E218/1000</f>
        <v>0</v>
      </c>
      <c r="H39" s="35">
        <f t="shared" si="0"/>
        <v>0</v>
      </c>
      <c r="K39" s="134" t="s">
        <v>56</v>
      </c>
      <c r="L39" s="35">
        <f>Legislation_vehicle!F112</f>
        <v>2018</v>
      </c>
      <c r="M39" s="35" t="str">
        <f>Legislation_vehicle!B112</f>
        <v>TPCAH2GX1N</v>
      </c>
      <c r="N39" s="35" t="str">
        <f>Legislation_vehicle!E112</f>
        <v>MKr17</v>
      </c>
      <c r="O39" s="9">
        <f>Legislation_vehicle!J112</f>
        <v>0</v>
      </c>
      <c r="P39" s="9">
        <f t="shared" si="1"/>
        <v>0</v>
      </c>
    </row>
    <row r="40" spans="3:16">
      <c r="C40" s="134" t="s">
        <v>57</v>
      </c>
      <c r="D40" s="35">
        <v>2010</v>
      </c>
      <c r="E40" s="35" t="str">
        <f>Legislation_vehicle!B219</f>
        <v>TPBUELCX1N</v>
      </c>
      <c r="F40" s="35" t="s">
        <v>206</v>
      </c>
      <c r="G40" s="35">
        <f>Legislation_vehicle!E219/1000</f>
        <v>0</v>
      </c>
      <c r="H40" s="35">
        <f t="shared" si="0"/>
        <v>0</v>
      </c>
      <c r="K40" s="134" t="s">
        <v>56</v>
      </c>
      <c r="L40" s="35">
        <f>Legislation_vehicle!F113</f>
        <v>2019</v>
      </c>
      <c r="M40" s="35" t="str">
        <f>Legislation_vehicle!B113</f>
        <v>TPCAH2GX1N</v>
      </c>
      <c r="N40" s="35" t="str">
        <f>Legislation_vehicle!E113</f>
        <v>MKr17</v>
      </c>
      <c r="O40" s="9">
        <f>Legislation_vehicle!J113</f>
        <v>22.0944</v>
      </c>
      <c r="P40" s="9">
        <f t="shared" si="1"/>
        <v>22.0944</v>
      </c>
    </row>
    <row r="41" spans="3:16">
      <c r="C41" s="134" t="s">
        <v>57</v>
      </c>
      <c r="D41" s="35">
        <v>2010</v>
      </c>
      <c r="E41" s="35" t="str">
        <f>Legislation_vehicle!B220</f>
        <v>TPCOELCX1N</v>
      </c>
      <c r="F41" s="35" t="s">
        <v>206</v>
      </c>
      <c r="G41" s="35">
        <f>Legislation_vehicle!E220/1000</f>
        <v>3.64</v>
      </c>
      <c r="H41" s="35">
        <f t="shared" si="0"/>
        <v>3.64</v>
      </c>
      <c r="K41" s="134" t="s">
        <v>56</v>
      </c>
      <c r="L41" s="35">
        <f>Legislation_vehicle!F114</f>
        <v>2020</v>
      </c>
      <c r="M41" s="35" t="str">
        <f>Legislation_vehicle!B114</f>
        <v>TPCAH2GX1N</v>
      </c>
      <c r="N41" s="35" t="str">
        <f>Legislation_vehicle!E114</f>
        <v>MKr17</v>
      </c>
      <c r="O41" s="9">
        <f>Legislation_vehicle!J114</f>
        <v>91.833589890353196</v>
      </c>
      <c r="P41" s="9">
        <f t="shared" si="1"/>
        <v>91.833589890353196</v>
      </c>
    </row>
    <row r="42" spans="3:16">
      <c r="C42" s="134" t="s">
        <v>57</v>
      </c>
      <c r="D42" s="35">
        <v>2010</v>
      </c>
      <c r="E42" s="35" t="str">
        <f>Legislation_vehicle!B221</f>
        <v>TPCOELCX1N</v>
      </c>
      <c r="F42" s="35" t="s">
        <v>206</v>
      </c>
      <c r="G42" s="35">
        <f>Legislation_vehicle!E221/1000</f>
        <v>3.64</v>
      </c>
      <c r="H42" s="35">
        <f t="shared" si="0"/>
        <v>3.64</v>
      </c>
      <c r="K42" s="134" t="s">
        <v>56</v>
      </c>
      <c r="L42" s="35">
        <f>Legislation_vehicle!F115</f>
        <v>2021</v>
      </c>
      <c r="M42" s="35" t="str">
        <f>Legislation_vehicle!B115</f>
        <v>TPCAH2GX1N</v>
      </c>
      <c r="N42" s="35" t="str">
        <f>Legislation_vehicle!E115</f>
        <v>MKr17</v>
      </c>
      <c r="O42" s="9">
        <f>Legislation_vehicle!J115</f>
        <v>137.75038483552979</v>
      </c>
      <c r="P42" s="9">
        <f t="shared" si="1"/>
        <v>137.75038483552979</v>
      </c>
    </row>
    <row r="43" spans="3:16">
      <c r="C43" s="134" t="s">
        <v>57</v>
      </c>
      <c r="D43" s="35">
        <v>2010</v>
      </c>
      <c r="E43" s="35" t="str">
        <f>Legislation_vehicle!B222</f>
        <v>TPCOELCX1N</v>
      </c>
      <c r="F43" s="35" t="s">
        <v>206</v>
      </c>
      <c r="G43" s="35">
        <f>Legislation_vehicle!E222/1000</f>
        <v>3.64</v>
      </c>
      <c r="H43" s="35">
        <f t="shared" si="0"/>
        <v>3.64</v>
      </c>
      <c r="K43" s="134" t="s">
        <v>56</v>
      </c>
      <c r="L43" s="35">
        <f>Legislation_vehicle!F116</f>
        <v>2022</v>
      </c>
      <c r="M43" s="35" t="str">
        <f>Legislation_vehicle!B116</f>
        <v>TPCAH2GX1N</v>
      </c>
      <c r="N43" s="35" t="str">
        <f>Legislation_vehicle!E116</f>
        <v>MKr17</v>
      </c>
      <c r="O43" s="9">
        <f>Legislation_vehicle!J116</f>
        <v>183.66717978070639</v>
      </c>
      <c r="P43" s="9">
        <f t="shared" si="1"/>
        <v>183.66717978070639</v>
      </c>
    </row>
    <row r="44" spans="3:16">
      <c r="C44" s="134" t="s">
        <v>57</v>
      </c>
      <c r="D44" s="35">
        <v>2010</v>
      </c>
      <c r="E44" s="35" t="str">
        <f>Legislation_vehicle!B223</f>
        <v>TPBUDSBL2H</v>
      </c>
      <c r="F44" s="35" t="s">
        <v>206</v>
      </c>
      <c r="G44" s="35">
        <f>Legislation_vehicle!E223/1000</f>
        <v>0</v>
      </c>
      <c r="H44" s="35">
        <f t="shared" si="0"/>
        <v>0</v>
      </c>
      <c r="K44" s="134" t="s">
        <v>56</v>
      </c>
      <c r="L44" s="35">
        <f>Legislation_vehicle!F117</f>
        <v>2023</v>
      </c>
      <c r="M44" s="35" t="str">
        <f>Legislation_vehicle!B117</f>
        <v>TPCAH2GX1N</v>
      </c>
      <c r="N44" s="35" t="str">
        <f>Legislation_vehicle!E117</f>
        <v>MKr17</v>
      </c>
      <c r="O44" s="9">
        <f>Legislation_vehicle!J117</f>
        <v>229.58397472588297</v>
      </c>
      <c r="P44" s="9">
        <f t="shared" si="1"/>
        <v>229.58397472588297</v>
      </c>
    </row>
    <row r="45" spans="3:16">
      <c r="C45" s="134" t="s">
        <v>57</v>
      </c>
      <c r="D45" s="35">
        <v>2010</v>
      </c>
      <c r="E45" s="35" t="str">
        <f>Legislation_vehicle!B224</f>
        <v>TPBUDSBL3H</v>
      </c>
      <c r="F45" s="35" t="s">
        <v>206</v>
      </c>
      <c r="G45" s="35">
        <f>Legislation_vehicle!E224/1000</f>
        <v>0</v>
      </c>
      <c r="H45" s="35">
        <f t="shared" si="0"/>
        <v>0</v>
      </c>
      <c r="K45" s="134" t="s">
        <v>56</v>
      </c>
      <c r="L45" s="35">
        <f>Legislation_vehicle!F118</f>
        <v>2030</v>
      </c>
      <c r="M45" s="35" t="str">
        <f>Legislation_vehicle!B118</f>
        <v>TPCAH2GX1N</v>
      </c>
      <c r="N45" s="35" t="str">
        <f>Legislation_vehicle!E118</f>
        <v>MKr17</v>
      </c>
      <c r="O45" s="9">
        <f>Legislation_vehicle!J118</f>
        <v>218.1221130449787</v>
      </c>
      <c r="P45" s="9">
        <f t="shared" si="1"/>
        <v>218.1221130449787</v>
      </c>
    </row>
    <row r="46" spans="3:16">
      <c r="C46" s="134" t="s">
        <v>57</v>
      </c>
      <c r="D46" s="35">
        <v>2010</v>
      </c>
      <c r="E46" s="35" t="str">
        <f>Legislation_vehicle!B225</f>
        <v>TPBUDSBL4H</v>
      </c>
      <c r="F46" s="35" t="s">
        <v>206</v>
      </c>
      <c r="G46" s="35">
        <f>Legislation_vehicle!E225/1000</f>
        <v>0</v>
      </c>
      <c r="H46" s="35">
        <f t="shared" si="0"/>
        <v>0</v>
      </c>
      <c r="K46" s="134" t="s">
        <v>56</v>
      </c>
      <c r="L46" s="35">
        <f>Legislation_vehicle!F119</f>
        <v>2020</v>
      </c>
      <c r="M46" s="35" t="str">
        <f>Legislation_vehicle!B119</f>
        <v>TPCAGSBL5N</v>
      </c>
      <c r="N46" s="35" t="str">
        <f>Legislation_vehicle!E119</f>
        <v>MKr17</v>
      </c>
      <c r="O46" s="9">
        <f>Legislation_vehicle!J119</f>
        <v>200.39895394306595</v>
      </c>
      <c r="P46" s="9">
        <f>O46</f>
        <v>200.39895394306595</v>
      </c>
    </row>
    <row r="47" spans="3:16">
      <c r="C47" s="134" t="s">
        <v>57</v>
      </c>
      <c r="D47" s="35">
        <v>2010</v>
      </c>
      <c r="E47" s="35" t="str">
        <f>Legislation_vehicle!B226</f>
        <v>TPCODSBL2H</v>
      </c>
      <c r="F47" s="35" t="s">
        <v>206</v>
      </c>
      <c r="G47" s="35">
        <f>Legislation_vehicle!E226/1000</f>
        <v>3.64</v>
      </c>
      <c r="H47" s="35">
        <f t="shared" si="0"/>
        <v>3.64</v>
      </c>
      <c r="K47" s="134" t="s">
        <v>56</v>
      </c>
      <c r="L47" s="35">
        <f>Legislation_vehicle!F120</f>
        <v>2030</v>
      </c>
      <c r="M47" s="35" t="str">
        <f>Legislation_vehicle!B120</f>
        <v>TPCAGSBL5N</v>
      </c>
      <c r="N47" s="35" t="str">
        <f>Legislation_vehicle!E120</f>
        <v>MKr17</v>
      </c>
      <c r="O47" s="9">
        <f>Legislation_vehicle!J120</f>
        <v>200.39895394306595</v>
      </c>
      <c r="P47" s="9">
        <f t="shared" si="1"/>
        <v>200.39895394306595</v>
      </c>
    </row>
    <row r="48" spans="3:16">
      <c r="C48" s="134" t="s">
        <v>57</v>
      </c>
      <c r="D48" s="35">
        <v>2010</v>
      </c>
      <c r="E48" s="35" t="str">
        <f>Legislation_vehicle!B227</f>
        <v>TPCODSBL3H</v>
      </c>
      <c r="F48" s="35" t="s">
        <v>206</v>
      </c>
      <c r="G48" s="35">
        <f>Legislation_vehicle!E227/1000</f>
        <v>3.64</v>
      </c>
      <c r="H48" s="35">
        <f t="shared" si="0"/>
        <v>3.64</v>
      </c>
      <c r="K48" s="134" t="s">
        <v>56</v>
      </c>
      <c r="L48" s="35">
        <f>Legislation_vehicle!F121</f>
        <v>2012</v>
      </c>
      <c r="M48" s="35" t="str">
        <f>Legislation_vehicle!B121</f>
        <v>TPMTGSBL2N</v>
      </c>
      <c r="N48" s="35" t="str">
        <f>Legislation_vehicle!E121</f>
        <v>MKr14</v>
      </c>
      <c r="O48" s="9">
        <f>Legislation_vehicle!H121</f>
        <v>47.530277777777691</v>
      </c>
      <c r="P48" s="9">
        <f t="shared" si="1"/>
        <v>47.530277777777691</v>
      </c>
    </row>
    <row r="49" spans="3:16">
      <c r="C49" s="134" t="s">
        <v>57</v>
      </c>
      <c r="D49" s="35">
        <v>2010</v>
      </c>
      <c r="E49" s="35" t="str">
        <f>Legislation_vehicle!B228</f>
        <v>TPCODSBL4H</v>
      </c>
      <c r="F49" s="35" t="s">
        <v>206</v>
      </c>
      <c r="G49" s="35">
        <f>Legislation_vehicle!E228/1000</f>
        <v>3.64</v>
      </c>
      <c r="H49" s="35">
        <f t="shared" si="0"/>
        <v>3.64</v>
      </c>
      <c r="K49" s="134" t="s">
        <v>56</v>
      </c>
      <c r="L49" s="35">
        <f>Legislation_vehicle!F122</f>
        <v>2016</v>
      </c>
      <c r="M49" s="35" t="str">
        <f>Legislation_vehicle!B122</f>
        <v>TPMTGSBL2N</v>
      </c>
      <c r="N49" s="35" t="str">
        <f>Legislation_vehicle!E122</f>
        <v>MKr14</v>
      </c>
      <c r="O49" s="9">
        <f>Legislation_vehicle!H122</f>
        <v>47.530277777777691</v>
      </c>
      <c r="P49" s="9">
        <f t="shared" si="1"/>
        <v>47.530277777777691</v>
      </c>
    </row>
    <row r="50" spans="3:16">
      <c r="C50" s="134" t="s">
        <v>57</v>
      </c>
      <c r="D50" s="35">
        <v>2010</v>
      </c>
      <c r="E50" s="35" t="str">
        <f>Legislation_vehicle!B229</f>
        <v>TPBUDSBL2N</v>
      </c>
      <c r="F50" s="35" t="s">
        <v>206</v>
      </c>
      <c r="G50" s="35">
        <f>Legislation_vehicle!E229/1000</f>
        <v>0</v>
      </c>
      <c r="H50" s="35">
        <f t="shared" si="0"/>
        <v>0</v>
      </c>
      <c r="K50" s="134" t="s">
        <v>56</v>
      </c>
      <c r="L50" s="35">
        <f>Legislation_vehicle!F123</f>
        <v>2018</v>
      </c>
      <c r="M50" s="35" t="str">
        <f>Legislation_vehicle!B123</f>
        <v>TPMTGSBL2N</v>
      </c>
      <c r="N50" s="35" t="str">
        <f>Legislation_vehicle!E123</f>
        <v>MKr17</v>
      </c>
      <c r="O50" s="9">
        <f>Legislation_vehicle!H123</f>
        <v>36.084074074074024</v>
      </c>
      <c r="P50" s="9">
        <f t="shared" si="1"/>
        <v>36.084074074074024</v>
      </c>
    </row>
    <row r="51" spans="3:16">
      <c r="C51" s="134" t="s">
        <v>57</v>
      </c>
      <c r="D51" s="35">
        <v>2010</v>
      </c>
      <c r="E51" s="35" t="str">
        <f>Legislation_vehicle!B230</f>
        <v>TPBUDSBL3N</v>
      </c>
      <c r="F51" s="35" t="s">
        <v>206</v>
      </c>
      <c r="G51" s="35">
        <f>Legislation_vehicle!E230/1000</f>
        <v>0</v>
      </c>
      <c r="H51" s="35">
        <f t="shared" si="0"/>
        <v>0</v>
      </c>
      <c r="K51" s="134" t="s">
        <v>56</v>
      </c>
      <c r="L51" s="35">
        <f>Legislation_vehicle!F124</f>
        <v>2020</v>
      </c>
      <c r="M51" s="35" t="str">
        <f>Legislation_vehicle!B124</f>
        <v>TPMTGSBL3N</v>
      </c>
      <c r="N51" s="35" t="str">
        <f>Legislation_vehicle!E124</f>
        <v>MKr17</v>
      </c>
      <c r="O51" s="9">
        <f>Legislation_vehicle!H124</f>
        <v>36.084074074074024</v>
      </c>
      <c r="P51" s="9">
        <f t="shared" si="1"/>
        <v>36.084074074074024</v>
      </c>
    </row>
    <row r="52" spans="3:16">
      <c r="C52" s="134" t="s">
        <v>57</v>
      </c>
      <c r="D52" s="35">
        <v>2010</v>
      </c>
      <c r="E52" s="35" t="str">
        <f>Legislation_vehicle!B231</f>
        <v>TPBUDSBL4N</v>
      </c>
      <c r="F52" s="35" t="s">
        <v>206</v>
      </c>
      <c r="G52" s="35">
        <f>Legislation_vehicle!E231/1000</f>
        <v>0</v>
      </c>
      <c r="H52" s="35">
        <f t="shared" si="0"/>
        <v>0</v>
      </c>
      <c r="K52" s="134" t="s">
        <v>56</v>
      </c>
      <c r="L52" s="35">
        <f>Legislation_vehicle!F125</f>
        <v>2035</v>
      </c>
      <c r="M52" s="35" t="str">
        <f>Legislation_vehicle!B125</f>
        <v>TPMTGSBL4N</v>
      </c>
      <c r="N52" s="35" t="str">
        <f>Legislation_vehicle!E125</f>
        <v>MKr17</v>
      </c>
      <c r="O52" s="9">
        <f>Legislation_vehicle!H125</f>
        <v>36.084074074074024</v>
      </c>
      <c r="P52" s="9">
        <f t="shared" si="1"/>
        <v>36.084074074074024</v>
      </c>
    </row>
    <row r="53" spans="3:16">
      <c r="C53" s="134" t="s">
        <v>57</v>
      </c>
      <c r="D53" s="35">
        <v>2010</v>
      </c>
      <c r="E53" s="35" t="str">
        <f>Legislation_vehicle!B232</f>
        <v>TPCODSBL2N</v>
      </c>
      <c r="F53" s="35" t="s">
        <v>206</v>
      </c>
      <c r="G53" s="35">
        <f>Legislation_vehicle!E232/1000</f>
        <v>3.64</v>
      </c>
      <c r="H53" s="35">
        <f t="shared" si="0"/>
        <v>3.64</v>
      </c>
      <c r="K53" s="134" t="s">
        <v>56</v>
      </c>
      <c r="L53" s="35">
        <f>Legislation_vehicle!F126</f>
        <v>2012</v>
      </c>
      <c r="M53" s="35" t="str">
        <f>Legislation_vehicle!B126</f>
        <v>TPMPGSBL2N</v>
      </c>
      <c r="N53" s="35" t="str">
        <f>Legislation_vehicle!E126</f>
        <v>MKr14</v>
      </c>
      <c r="O53" s="9">
        <f>Legislation_vehicle!H126</f>
        <v>2.8678611111111163</v>
      </c>
      <c r="P53" s="9">
        <f t="shared" si="1"/>
        <v>2.8678611111111163</v>
      </c>
    </row>
    <row r="54" spans="3:16">
      <c r="C54" s="134" t="s">
        <v>57</v>
      </c>
      <c r="D54" s="35">
        <v>2010</v>
      </c>
      <c r="E54" s="35" t="str">
        <f>Legislation_vehicle!B233</f>
        <v>TPCODSBL3N</v>
      </c>
      <c r="F54" s="35" t="s">
        <v>206</v>
      </c>
      <c r="G54" s="35">
        <f>Legislation_vehicle!E233/1000</f>
        <v>3.64</v>
      </c>
      <c r="H54" s="35">
        <f t="shared" si="0"/>
        <v>3.64</v>
      </c>
      <c r="K54" s="134" t="s">
        <v>56</v>
      </c>
      <c r="L54" s="35">
        <f>Legislation_vehicle!F127</f>
        <v>2018</v>
      </c>
      <c r="M54" s="35" t="str">
        <f>Legislation_vehicle!B127</f>
        <v>TPMPGSBL2N</v>
      </c>
      <c r="N54" s="35" t="str">
        <f>Legislation_vehicle!E127</f>
        <v>MKr17</v>
      </c>
      <c r="O54" s="9">
        <f>Legislation_vehicle!H127</f>
        <v>5.8618518518518554</v>
      </c>
      <c r="P54" s="9">
        <f t="shared" si="1"/>
        <v>5.8618518518518554</v>
      </c>
    </row>
    <row r="55" spans="3:16">
      <c r="C55" s="134" t="s">
        <v>57</v>
      </c>
      <c r="D55" s="35">
        <v>2010</v>
      </c>
      <c r="E55" s="35" t="str">
        <f>Legislation_vehicle!B234</f>
        <v>TPCODSBL4N</v>
      </c>
      <c r="F55" s="35" t="s">
        <v>206</v>
      </c>
      <c r="G55" s="35">
        <f>Legislation_vehicle!E234/1000</f>
        <v>3.64</v>
      </c>
      <c r="H55" s="35">
        <f t="shared" si="0"/>
        <v>3.64</v>
      </c>
      <c r="K55" s="134" t="s">
        <v>56</v>
      </c>
      <c r="L55" s="35">
        <f>Legislation_vehicle!F128</f>
        <v>2020</v>
      </c>
      <c r="M55" s="35" t="str">
        <f>Legislation_vehicle!B128</f>
        <v>TPMPGSBL3N</v>
      </c>
      <c r="N55" s="35" t="str">
        <f>Legislation_vehicle!E128</f>
        <v>MKr17</v>
      </c>
      <c r="O55" s="9">
        <f>Legislation_vehicle!H128</f>
        <v>5.8618518518518554</v>
      </c>
      <c r="P55" s="9">
        <f t="shared" si="1"/>
        <v>5.8618518518518554</v>
      </c>
    </row>
    <row r="56" spans="3:16">
      <c r="C56" s="134" t="s">
        <v>57</v>
      </c>
      <c r="D56" s="35">
        <v>2010</v>
      </c>
      <c r="E56" s="35" t="str">
        <f>Legislation_vehicle!B235</f>
        <v>TPBUNGBL2N</v>
      </c>
      <c r="F56" s="35" t="s">
        <v>206</v>
      </c>
      <c r="G56" s="35">
        <f>Legislation_vehicle!E235/1000</f>
        <v>0</v>
      </c>
      <c r="H56" s="35">
        <f t="shared" si="0"/>
        <v>0</v>
      </c>
      <c r="K56" s="134" t="s">
        <v>56</v>
      </c>
      <c r="L56" s="35">
        <f>Legislation_vehicle!F129</f>
        <v>2035</v>
      </c>
      <c r="M56" s="35" t="str">
        <f>Legislation_vehicle!B129</f>
        <v>TPMPGSBL4N</v>
      </c>
      <c r="N56" s="35" t="str">
        <f>Legislation_vehicle!E129</f>
        <v>MKr17</v>
      </c>
      <c r="O56" s="9">
        <f>Legislation_vehicle!H129</f>
        <v>5.8618518518518554</v>
      </c>
      <c r="P56" s="9">
        <f>O56</f>
        <v>5.8618518518518554</v>
      </c>
    </row>
    <row r="57" spans="3:16">
      <c r="C57" s="134" t="s">
        <v>57</v>
      </c>
      <c r="D57" s="35">
        <v>2010</v>
      </c>
      <c r="E57" s="35" t="str">
        <f>Legislation_vehicle!B236</f>
        <v>TPBUNGBL3N</v>
      </c>
      <c r="F57" s="35" t="s">
        <v>206</v>
      </c>
      <c r="G57" s="35">
        <f>Legislation_vehicle!E236/1000</f>
        <v>0</v>
      </c>
      <c r="H57" s="35">
        <f t="shared" si="0"/>
        <v>0</v>
      </c>
      <c r="K57" s="134" t="s">
        <v>56</v>
      </c>
      <c r="L57" s="35">
        <f>Legislation_vehicle!F130</f>
        <v>2035</v>
      </c>
      <c r="M57" s="35" t="str">
        <f>Legislation_vehicle!B130</f>
        <v>TPMTGSBL5N</v>
      </c>
      <c r="N57" s="35" t="str">
        <f>Legislation_vehicle!E130</f>
        <v>MKr17</v>
      </c>
      <c r="O57" s="9">
        <f>Legislation_vehicle!H130</f>
        <v>36.084074074074024</v>
      </c>
      <c r="P57" s="9">
        <f t="shared" si="1"/>
        <v>36.084074074074024</v>
      </c>
    </row>
    <row r="58" spans="3:16">
      <c r="C58" s="134" t="s">
        <v>57</v>
      </c>
      <c r="D58" s="35">
        <v>2010</v>
      </c>
      <c r="E58" s="35" t="str">
        <f>Legislation_vehicle!B237</f>
        <v>TPBUNGBL4N</v>
      </c>
      <c r="F58" s="35" t="s">
        <v>206</v>
      </c>
      <c r="G58" s="35">
        <f>Legislation_vehicle!E237/1000</f>
        <v>0</v>
      </c>
      <c r="H58" s="35">
        <f t="shared" si="0"/>
        <v>0</v>
      </c>
      <c r="K58" s="134" t="s">
        <v>56</v>
      </c>
      <c r="L58" s="35">
        <f>Legislation_vehicle!F131</f>
        <v>2035</v>
      </c>
      <c r="M58" s="35" t="str">
        <f>Legislation_vehicle!B131</f>
        <v>TPMPGSBL5N</v>
      </c>
      <c r="N58" s="35" t="str">
        <f>Legislation_vehicle!E131</f>
        <v>MKr17</v>
      </c>
      <c r="O58" s="9">
        <f>Legislation_vehicle!H131</f>
        <v>5.8618518518518554</v>
      </c>
      <c r="P58" s="9">
        <f t="shared" si="1"/>
        <v>5.8618518518518554</v>
      </c>
    </row>
    <row r="59" spans="3:16">
      <c r="C59" s="134" t="s">
        <v>57</v>
      </c>
      <c r="D59" s="35">
        <v>2010</v>
      </c>
      <c r="E59" s="35" t="str">
        <f>Legislation_vehicle!B238</f>
        <v>TPCONGBL2N</v>
      </c>
      <c r="F59" s="35" t="s">
        <v>206</v>
      </c>
      <c r="G59" s="35">
        <f>Legislation_vehicle!E238/1000</f>
        <v>3.64</v>
      </c>
      <c r="H59" s="35">
        <f t="shared" si="0"/>
        <v>3.64</v>
      </c>
      <c r="K59" s="134" t="s">
        <v>56</v>
      </c>
      <c r="L59" s="35">
        <f>Legislation_vehicle!F132</f>
        <v>2012</v>
      </c>
      <c r="M59" s="35" t="str">
        <f>Legislation_vehicle!B132</f>
        <v>TPBUELCX1N</v>
      </c>
      <c r="N59" s="35" t="str">
        <f>Legislation_vehicle!E132</f>
        <v>MKr14</v>
      </c>
      <c r="O59" s="9">
        <f>Legislation_vehicle!H132</f>
        <v>1522.7719490756399</v>
      </c>
      <c r="P59" s="9">
        <f t="shared" si="1"/>
        <v>1522.7719490756399</v>
      </c>
    </row>
    <row r="60" spans="3:16">
      <c r="C60" s="134" t="s">
        <v>57</v>
      </c>
      <c r="D60" s="35">
        <v>2010</v>
      </c>
      <c r="E60" s="35" t="str">
        <f>Legislation_vehicle!B239</f>
        <v>TPCONGBL3N</v>
      </c>
      <c r="F60" s="35" t="s">
        <v>206</v>
      </c>
      <c r="G60" s="35">
        <f>Legislation_vehicle!E239/1000</f>
        <v>3.64</v>
      </c>
      <c r="H60" s="35">
        <f t="shared" si="0"/>
        <v>3.64</v>
      </c>
      <c r="K60" s="134" t="s">
        <v>56</v>
      </c>
      <c r="L60" s="35">
        <f>Legislation_vehicle!F133</f>
        <v>2020</v>
      </c>
      <c r="M60" s="35" t="str">
        <f>Legislation_vehicle!B133</f>
        <v>TPBUELCX1N</v>
      </c>
      <c r="N60" s="35" t="str">
        <f>Legislation_vehicle!E133</f>
        <v>MKr17</v>
      </c>
      <c r="O60" s="9">
        <f>Legislation_vehicle!H133</f>
        <v>1090.5639068068019</v>
      </c>
      <c r="P60" s="9">
        <f t="shared" si="1"/>
        <v>1090.5639068068019</v>
      </c>
    </row>
    <row r="61" spans="3:16">
      <c r="C61" s="134" t="s">
        <v>57</v>
      </c>
      <c r="D61" s="35">
        <v>2010</v>
      </c>
      <c r="E61" s="35" t="str">
        <f>Legislation_vehicle!B240</f>
        <v>TPCONGBL4N</v>
      </c>
      <c r="F61" s="35" t="s">
        <v>206</v>
      </c>
      <c r="G61" s="35">
        <f>Legislation_vehicle!E240/1000</f>
        <v>3.64</v>
      </c>
      <c r="H61" s="35">
        <f t="shared" si="0"/>
        <v>3.64</v>
      </c>
      <c r="K61" s="134" t="s">
        <v>56</v>
      </c>
      <c r="L61" s="35">
        <f>Legislation_vehicle!F134</f>
        <v>2035</v>
      </c>
      <c r="M61" s="35" t="str">
        <f>Legislation_vehicle!B134</f>
        <v>TPBUELCX1N</v>
      </c>
      <c r="N61" s="35" t="str">
        <f>Legislation_vehicle!E134</f>
        <v>MKr17</v>
      </c>
      <c r="O61" s="9">
        <f>Legislation_vehicle!H134</f>
        <v>889.23359177197187</v>
      </c>
      <c r="P61" s="9">
        <f t="shared" si="1"/>
        <v>889.23359177197187</v>
      </c>
    </row>
    <row r="62" spans="3:16">
      <c r="C62" s="134" t="s">
        <v>57</v>
      </c>
      <c r="D62" s="35">
        <v>2010</v>
      </c>
      <c r="E62" s="35" t="str">
        <f>Legislation_vehicle!B241</f>
        <v>TFTRDSBL2N</v>
      </c>
      <c r="F62" s="35" t="s">
        <v>206</v>
      </c>
      <c r="G62" s="35">
        <f>Legislation_vehicle!E241/1000</f>
        <v>5.5910000000000002</v>
      </c>
      <c r="H62" s="35">
        <f t="shared" si="0"/>
        <v>5.5910000000000002</v>
      </c>
      <c r="K62" s="134" t="s">
        <v>56</v>
      </c>
      <c r="L62" s="35">
        <f>Legislation_vehicle!F135</f>
        <v>2012</v>
      </c>
      <c r="M62" s="35" t="str">
        <f>Legislation_vehicle!B135</f>
        <v>TPCOELCX1N</v>
      </c>
      <c r="N62" s="35" t="str">
        <f>Legislation_vehicle!E135</f>
        <v>MKr14</v>
      </c>
      <c r="O62" s="9">
        <f>Legislation_vehicle!H135</f>
        <v>1522.7719490756399</v>
      </c>
      <c r="P62" s="9">
        <f t="shared" si="1"/>
        <v>1522.7719490756399</v>
      </c>
    </row>
    <row r="63" spans="3:16">
      <c r="C63" s="134" t="s">
        <v>57</v>
      </c>
      <c r="D63" s="35">
        <v>2010</v>
      </c>
      <c r="E63" s="35" t="str">
        <f>Legislation_vehicle!B242</f>
        <v>TFTRDSBL3N</v>
      </c>
      <c r="F63" s="35" t="s">
        <v>206</v>
      </c>
      <c r="G63" s="35">
        <f>Legislation_vehicle!E242/1000</f>
        <v>5.5910000000000002</v>
      </c>
      <c r="H63" s="35">
        <f t="shared" si="0"/>
        <v>5.5910000000000002</v>
      </c>
      <c r="K63" s="134" t="s">
        <v>56</v>
      </c>
      <c r="L63" s="35">
        <f>Legislation_vehicle!F136</f>
        <v>2020</v>
      </c>
      <c r="M63" s="35" t="str">
        <f>Legislation_vehicle!B136</f>
        <v>TPCOELCX1N</v>
      </c>
      <c r="N63" s="35" t="str">
        <f>Legislation_vehicle!E136</f>
        <v>MKr17</v>
      </c>
      <c r="O63" s="9">
        <f>Legislation_vehicle!H136</f>
        <v>1090.5639068068019</v>
      </c>
      <c r="P63" s="9">
        <f t="shared" si="1"/>
        <v>1090.5639068068019</v>
      </c>
    </row>
    <row r="64" spans="3:16">
      <c r="C64" s="134" t="s">
        <v>57</v>
      </c>
      <c r="D64" s="35">
        <v>2010</v>
      </c>
      <c r="E64" s="35" t="str">
        <f>Legislation_vehicle!B243</f>
        <v>TFTRDSBL4N</v>
      </c>
      <c r="F64" s="35" t="s">
        <v>206</v>
      </c>
      <c r="G64" s="35">
        <f>Legislation_vehicle!E243/1000</f>
        <v>5.5910000000000002</v>
      </c>
      <c r="H64" s="35">
        <f t="shared" si="0"/>
        <v>5.5910000000000002</v>
      </c>
      <c r="K64" s="134" t="s">
        <v>56</v>
      </c>
      <c r="L64" s="35">
        <f>Legislation_vehicle!F137</f>
        <v>2035</v>
      </c>
      <c r="M64" s="35" t="str">
        <f>Legislation_vehicle!B137</f>
        <v>TPCOELCX1N</v>
      </c>
      <c r="N64" s="35" t="str">
        <f>Legislation_vehicle!E137</f>
        <v>MKr17</v>
      </c>
      <c r="O64" s="9">
        <f>Legislation_vehicle!H137</f>
        <v>889.23359177197187</v>
      </c>
      <c r="P64" s="9">
        <f t="shared" si="1"/>
        <v>889.23359177197187</v>
      </c>
    </row>
    <row r="65" spans="3:16">
      <c r="C65" s="134" t="s">
        <v>57</v>
      </c>
      <c r="D65" s="35">
        <v>2010</v>
      </c>
      <c r="E65" s="35" t="str">
        <f>Legislation_vehicle!B244</f>
        <v>TFTRNGBL2N</v>
      </c>
      <c r="F65" s="35" t="s">
        <v>206</v>
      </c>
      <c r="G65" s="35">
        <f>Legislation_vehicle!E244/1000</f>
        <v>5.5910000000000002</v>
      </c>
      <c r="H65" s="35">
        <f t="shared" si="0"/>
        <v>5.5910000000000002</v>
      </c>
      <c r="K65" s="134" t="s">
        <v>56</v>
      </c>
      <c r="L65" s="35">
        <f>Legislation_vehicle!F138</f>
        <v>2012</v>
      </c>
      <c r="M65" s="35" t="str">
        <f>Legislation_vehicle!B138</f>
        <v>TPBUDSBL2H</v>
      </c>
      <c r="N65" s="35" t="str">
        <f>Legislation_vehicle!E138</f>
        <v>MKr14</v>
      </c>
      <c r="O65" s="9">
        <f>Legislation_vehicle!H138</f>
        <v>1090.9930183703639</v>
      </c>
      <c r="P65" s="9">
        <f t="shared" si="1"/>
        <v>1090.9930183703639</v>
      </c>
    </row>
    <row r="66" spans="3:16">
      <c r="C66" s="134" t="s">
        <v>57</v>
      </c>
      <c r="D66" s="35">
        <v>2010</v>
      </c>
      <c r="E66" s="35" t="str">
        <f>Legislation_vehicle!B245</f>
        <v>TFTRNGBL3N</v>
      </c>
      <c r="F66" s="35" t="s">
        <v>206</v>
      </c>
      <c r="G66" s="35">
        <f>Legislation_vehicle!E245/1000</f>
        <v>5.5910000000000002</v>
      </c>
      <c r="H66" s="35">
        <f t="shared" si="0"/>
        <v>5.5910000000000002</v>
      </c>
      <c r="K66" s="134" t="s">
        <v>56</v>
      </c>
      <c r="L66" s="35">
        <f>Legislation_vehicle!F139</f>
        <v>2020</v>
      </c>
      <c r="M66" s="35" t="str">
        <f>Legislation_vehicle!B139</f>
        <v>TPBUDSBL3H</v>
      </c>
      <c r="N66" s="35" t="str">
        <f>Legislation_vehicle!E139</f>
        <v>MKr17</v>
      </c>
      <c r="O66" s="9">
        <f>Legislation_vehicle!H139</f>
        <v>1090.9930183703639</v>
      </c>
      <c r="P66" s="9">
        <f t="shared" si="1"/>
        <v>1090.9930183703639</v>
      </c>
    </row>
    <row r="67" spans="3:16">
      <c r="C67" s="134" t="s">
        <v>57</v>
      </c>
      <c r="D67" s="35">
        <v>2010</v>
      </c>
      <c r="E67" s="35" t="str">
        <f>Legislation_vehicle!B246</f>
        <v>TFTRNGBL4N</v>
      </c>
      <c r="F67" s="35" t="s">
        <v>206</v>
      </c>
      <c r="G67" s="35">
        <f>Legislation_vehicle!E246/1000</f>
        <v>5.5910000000000002</v>
      </c>
      <c r="H67" s="35">
        <f t="shared" si="0"/>
        <v>5.5910000000000002</v>
      </c>
      <c r="K67" s="134" t="s">
        <v>56</v>
      </c>
      <c r="L67" s="35">
        <f>Legislation_vehicle!F140</f>
        <v>2035</v>
      </c>
      <c r="M67" s="35" t="str">
        <f>Legislation_vehicle!B140</f>
        <v>TPBUDSBL4H</v>
      </c>
      <c r="N67" s="35" t="str">
        <f>Legislation_vehicle!E140</f>
        <v>MKr17</v>
      </c>
      <c r="O67" s="9">
        <f>Legislation_vehicle!H140</f>
        <v>1090.9930183703639</v>
      </c>
      <c r="P67" s="9">
        <f t="shared" si="1"/>
        <v>1090.9930183703639</v>
      </c>
    </row>
    <row r="68" spans="3:16">
      <c r="C68" s="134" t="s">
        <v>57</v>
      </c>
      <c r="D68" s="35">
        <v>2010</v>
      </c>
      <c r="E68" s="35" t="str">
        <f>Legislation_vehicle!B247</f>
        <v>TFTRDSBX1N</v>
      </c>
      <c r="F68" s="35" t="s">
        <v>206</v>
      </c>
      <c r="G68" s="35">
        <f>Legislation_vehicle!E247/1000</f>
        <v>5.5910000000000002</v>
      </c>
      <c r="H68" s="35">
        <f t="shared" si="0"/>
        <v>5.5910000000000002</v>
      </c>
      <c r="K68" s="134" t="s">
        <v>56</v>
      </c>
      <c r="L68" s="35">
        <f>Legislation_vehicle!F141</f>
        <v>2012</v>
      </c>
      <c r="M68" s="35" t="str">
        <f>Legislation_vehicle!B141</f>
        <v>TPCODSBL2H</v>
      </c>
      <c r="N68" s="35" t="str">
        <f>Legislation_vehicle!E141</f>
        <v>MKr14</v>
      </c>
      <c r="O68" s="9">
        <f>Legislation_vehicle!H141</f>
        <v>1090.9930183703639</v>
      </c>
      <c r="P68" s="9">
        <f t="shared" si="1"/>
        <v>1090.9930183703639</v>
      </c>
    </row>
    <row r="69" spans="3:16">
      <c r="C69" s="134" t="s">
        <v>57</v>
      </c>
      <c r="D69" s="35">
        <v>2010</v>
      </c>
      <c r="E69" s="35" t="str">
        <f>Legislation_vehicle!B248</f>
        <v>TFTRDSBX1N</v>
      </c>
      <c r="F69" s="35" t="s">
        <v>206</v>
      </c>
      <c r="G69" s="35">
        <f>Legislation_vehicle!E248/1000</f>
        <v>5.5910000000000002</v>
      </c>
      <c r="H69" s="35">
        <f t="shared" si="0"/>
        <v>5.5910000000000002</v>
      </c>
      <c r="K69" s="134" t="s">
        <v>56</v>
      </c>
      <c r="L69" s="35">
        <f>Legislation_vehicle!F142</f>
        <v>2020</v>
      </c>
      <c r="M69" s="35" t="str">
        <f>Legislation_vehicle!B142</f>
        <v>TPCODSBL3H</v>
      </c>
      <c r="N69" s="35" t="str">
        <f>Legislation_vehicle!E142</f>
        <v>MKr17</v>
      </c>
      <c r="O69" s="9">
        <f>Legislation_vehicle!H142</f>
        <v>1090.9930183703639</v>
      </c>
      <c r="P69" s="9">
        <f t="shared" si="1"/>
        <v>1090.9930183703639</v>
      </c>
    </row>
    <row r="70" spans="3:16">
      <c r="C70" s="134" t="s">
        <v>57</v>
      </c>
      <c r="D70" s="35">
        <v>2010</v>
      </c>
      <c r="E70" s="35" t="str">
        <f>Legislation_vehicle!B249</f>
        <v>TFTRDSBX1N</v>
      </c>
      <c r="F70" s="35" t="s">
        <v>206</v>
      </c>
      <c r="G70" s="35">
        <f>Legislation_vehicle!E249/1000</f>
        <v>5.5910000000000002</v>
      </c>
      <c r="H70" s="35">
        <f t="shared" si="0"/>
        <v>5.5910000000000002</v>
      </c>
      <c r="K70" s="134" t="s">
        <v>56</v>
      </c>
      <c r="L70" s="35">
        <f>Legislation_vehicle!F143</f>
        <v>2035</v>
      </c>
      <c r="M70" s="35" t="str">
        <f>Legislation_vehicle!B143</f>
        <v>TPCODSBL4H</v>
      </c>
      <c r="N70" s="35" t="str">
        <f>Legislation_vehicle!E143</f>
        <v>MKr17</v>
      </c>
      <c r="O70" s="9">
        <f>Legislation_vehicle!H143</f>
        <v>1090.9930183703639</v>
      </c>
      <c r="P70" s="9">
        <f t="shared" si="1"/>
        <v>1090.9930183703639</v>
      </c>
    </row>
    <row r="71" spans="3:16">
      <c r="C71" s="134" t="s">
        <v>57</v>
      </c>
      <c r="D71" s="35">
        <v>2010</v>
      </c>
      <c r="E71" s="35" t="str">
        <f>Legislation_vehicle!B250</f>
        <v>TFVADSBL2N</v>
      </c>
      <c r="F71" s="35" t="s">
        <v>206</v>
      </c>
      <c r="G71" s="35">
        <f>Legislation_vehicle!E250/1000</f>
        <v>32.200000000000003</v>
      </c>
      <c r="H71" s="35">
        <f t="shared" si="0"/>
        <v>32.200000000000003</v>
      </c>
      <c r="K71" s="134" t="s">
        <v>56</v>
      </c>
      <c r="L71" s="35">
        <f>Legislation_vehicle!F144</f>
        <v>2012</v>
      </c>
      <c r="M71" s="35" t="str">
        <f>Legislation_vehicle!B144</f>
        <v>TPBUDSBL2N</v>
      </c>
      <c r="N71" s="35" t="str">
        <f>Legislation_vehicle!E144</f>
        <v>MKr14</v>
      </c>
      <c r="O71" s="9">
        <f>Legislation_vehicle!H144</f>
        <v>790.99301837036398</v>
      </c>
      <c r="P71" s="9">
        <f t="shared" si="1"/>
        <v>790.99301837036398</v>
      </c>
    </row>
    <row r="72" spans="3:16">
      <c r="C72" s="134" t="s">
        <v>57</v>
      </c>
      <c r="D72" s="35">
        <v>2010</v>
      </c>
      <c r="E72" s="35" t="str">
        <f>Legislation_vehicle!B251</f>
        <v>TFVADSBL3N</v>
      </c>
      <c r="F72" s="35" t="s">
        <v>206</v>
      </c>
      <c r="G72" s="35">
        <f>Legislation_vehicle!E251/1000</f>
        <v>32.200000000000003</v>
      </c>
      <c r="H72" s="35">
        <f t="shared" ref="H72:H135" si="2">G72</f>
        <v>32.200000000000003</v>
      </c>
      <c r="K72" s="134" t="s">
        <v>56</v>
      </c>
      <c r="L72" s="35">
        <f>Legislation_vehicle!F145</f>
        <v>2020</v>
      </c>
      <c r="M72" s="35" t="str">
        <f>Legislation_vehicle!B145</f>
        <v>TPBUDSBL3N</v>
      </c>
      <c r="N72" s="35" t="str">
        <f>Legislation_vehicle!E145</f>
        <v>MKr17</v>
      </c>
      <c r="O72" s="9">
        <f>Legislation_vehicle!H145</f>
        <v>790.99301837036398</v>
      </c>
      <c r="P72" s="9">
        <f t="shared" ref="P72:P73" si="3">O72</f>
        <v>790.99301837036398</v>
      </c>
    </row>
    <row r="73" spans="3:16">
      <c r="C73" s="134" t="s">
        <v>57</v>
      </c>
      <c r="D73" s="35">
        <v>2010</v>
      </c>
      <c r="E73" s="35" t="str">
        <f>Legislation_vehicle!B252</f>
        <v>TFVADSBL4N</v>
      </c>
      <c r="F73" s="35" t="s">
        <v>206</v>
      </c>
      <c r="G73" s="35">
        <f>Legislation_vehicle!E252/1000</f>
        <v>32.200000000000003</v>
      </c>
      <c r="H73" s="35">
        <f t="shared" si="2"/>
        <v>32.200000000000003</v>
      </c>
      <c r="K73" s="134" t="s">
        <v>56</v>
      </c>
      <c r="L73" s="35">
        <f>Legislation_vehicle!F146</f>
        <v>2035</v>
      </c>
      <c r="M73" s="35" t="str">
        <f>Legislation_vehicle!B146</f>
        <v>TPBUDSBL4N</v>
      </c>
      <c r="N73" s="35" t="str">
        <f>Legislation_vehicle!E146</f>
        <v>MKr17</v>
      </c>
      <c r="O73" s="9">
        <f>Legislation_vehicle!H146</f>
        <v>790.99301837036398</v>
      </c>
      <c r="P73" s="9">
        <f t="shared" si="3"/>
        <v>790.99301837036398</v>
      </c>
    </row>
    <row r="74" spans="3:16">
      <c r="C74" s="134" t="s">
        <v>57</v>
      </c>
      <c r="D74" s="35">
        <v>2010</v>
      </c>
      <c r="E74" s="35" t="str">
        <f>Legislation_vehicle!B253</f>
        <v>TFVAGSBL2N</v>
      </c>
      <c r="F74" s="35" t="s">
        <v>206</v>
      </c>
      <c r="G74" s="35">
        <f>Legislation_vehicle!E253/1000</f>
        <v>21.66</v>
      </c>
      <c r="H74" s="35">
        <f t="shared" si="2"/>
        <v>21.66</v>
      </c>
      <c r="K74" s="134" t="s">
        <v>56</v>
      </c>
      <c r="L74" s="35">
        <f>Legislation_vehicle!F147</f>
        <v>2012</v>
      </c>
      <c r="M74" s="35" t="str">
        <f>Legislation_vehicle!B147</f>
        <v>TPCODSBL2N</v>
      </c>
      <c r="N74" s="35" t="str">
        <f>Legislation_vehicle!E147</f>
        <v>MKr14</v>
      </c>
      <c r="O74" s="9">
        <f>Legislation_vehicle!H147</f>
        <v>790.99301837036398</v>
      </c>
      <c r="P74" s="9">
        <f>O74</f>
        <v>790.99301837036398</v>
      </c>
    </row>
    <row r="75" spans="3:16">
      <c r="C75" s="134" t="s">
        <v>57</v>
      </c>
      <c r="D75" s="35">
        <v>2010</v>
      </c>
      <c r="E75" s="35" t="str">
        <f>Legislation_vehicle!B254</f>
        <v>TFVAGSBL3N</v>
      </c>
      <c r="F75" s="35" t="s">
        <v>206</v>
      </c>
      <c r="G75" s="35">
        <f>Legislation_vehicle!E254/1000</f>
        <v>21.66</v>
      </c>
      <c r="H75" s="35">
        <f t="shared" si="2"/>
        <v>21.66</v>
      </c>
      <c r="K75" s="134" t="s">
        <v>56</v>
      </c>
      <c r="L75" s="35">
        <f>Legislation_vehicle!F148</f>
        <v>2020</v>
      </c>
      <c r="M75" s="35" t="str">
        <f>Legislation_vehicle!B148</f>
        <v>TPCODSBL3N</v>
      </c>
      <c r="N75" s="35" t="str">
        <f>Legislation_vehicle!E148</f>
        <v>MKr17</v>
      </c>
      <c r="O75" s="9">
        <f>Legislation_vehicle!H148</f>
        <v>790.99301837036398</v>
      </c>
      <c r="P75" s="9">
        <f t="shared" ref="P75:P91" si="4">O75</f>
        <v>790.99301837036398</v>
      </c>
    </row>
    <row r="76" spans="3:16">
      <c r="C76" s="134" t="s">
        <v>57</v>
      </c>
      <c r="D76" s="35">
        <v>2010</v>
      </c>
      <c r="E76" s="35" t="str">
        <f>Legislation_vehicle!B255</f>
        <v>TFVAGSBL4N</v>
      </c>
      <c r="F76" s="35" t="s">
        <v>206</v>
      </c>
      <c r="G76" s="35">
        <f>Legislation_vehicle!E255/1000</f>
        <v>21.66</v>
      </c>
      <c r="H76" s="35">
        <f t="shared" si="2"/>
        <v>21.66</v>
      </c>
      <c r="K76" s="134" t="s">
        <v>56</v>
      </c>
      <c r="L76" s="35">
        <f>Legislation_vehicle!F149</f>
        <v>2035</v>
      </c>
      <c r="M76" s="35" t="str">
        <f>Legislation_vehicle!B149</f>
        <v>TPCODSBL4N</v>
      </c>
      <c r="N76" s="35" t="str">
        <f>Legislation_vehicle!E149</f>
        <v>MKr17</v>
      </c>
      <c r="O76" s="9">
        <f>Legislation_vehicle!H149</f>
        <v>790.99301837036398</v>
      </c>
      <c r="P76" s="9">
        <f t="shared" si="4"/>
        <v>790.99301837036398</v>
      </c>
    </row>
    <row r="77" spans="3:16">
      <c r="C77" s="134" t="s">
        <v>57</v>
      </c>
      <c r="D77" s="35">
        <v>2010</v>
      </c>
      <c r="E77" s="35" t="str">
        <f>Legislation_vehicle!B256</f>
        <v>TFVAELCX1N</v>
      </c>
      <c r="F77" s="35" t="s">
        <v>206</v>
      </c>
      <c r="G77" s="35">
        <f>Legislation_vehicle!E256/1000</f>
        <v>21.66</v>
      </c>
      <c r="H77" s="35">
        <f t="shared" si="2"/>
        <v>21.66</v>
      </c>
      <c r="K77" s="134" t="s">
        <v>56</v>
      </c>
      <c r="L77" s="35">
        <f>Legislation_vehicle!F150</f>
        <v>2012</v>
      </c>
      <c r="M77" s="35" t="str">
        <f>Legislation_vehicle!B150</f>
        <v>TPBUNGBL2N</v>
      </c>
      <c r="N77" s="35" t="str">
        <f>Legislation_vehicle!E150</f>
        <v>MKr14</v>
      </c>
      <c r="O77" s="9">
        <f>Legislation_vehicle!H150</f>
        <v>894.10825334758806</v>
      </c>
      <c r="P77" s="9">
        <f t="shared" si="4"/>
        <v>894.10825334758806</v>
      </c>
    </row>
    <row r="78" spans="3:16">
      <c r="C78" s="134" t="s">
        <v>57</v>
      </c>
      <c r="D78" s="35">
        <v>2010</v>
      </c>
      <c r="E78" s="35" t="str">
        <f>Legislation_vehicle!B257</f>
        <v>TFVAELCX1N</v>
      </c>
      <c r="F78" s="35" t="s">
        <v>206</v>
      </c>
      <c r="G78" s="35">
        <f>Legislation_vehicle!E257/1000</f>
        <v>21.66</v>
      </c>
      <c r="H78" s="35">
        <f t="shared" si="2"/>
        <v>21.66</v>
      </c>
      <c r="K78" s="134" t="s">
        <v>56</v>
      </c>
      <c r="L78" s="35">
        <f>Legislation_vehicle!F151</f>
        <v>2020</v>
      </c>
      <c r="M78" s="35" t="str">
        <f>Legislation_vehicle!B151</f>
        <v>TPBUNGBL3N</v>
      </c>
      <c r="N78" s="35" t="str">
        <f>Legislation_vehicle!E151</f>
        <v>MKr17</v>
      </c>
      <c r="O78" s="9">
        <f>Legislation_vehicle!H151</f>
        <v>894.10825334758806</v>
      </c>
      <c r="P78" s="9">
        <f t="shared" si="4"/>
        <v>894.10825334758806</v>
      </c>
    </row>
    <row r="79" spans="3:16">
      <c r="C79" s="134" t="s">
        <v>57</v>
      </c>
      <c r="D79" s="35">
        <v>2010</v>
      </c>
      <c r="E79" s="35" t="str">
        <f>Legislation_vehicle!B258</f>
        <v>TFVAELCX1N</v>
      </c>
      <c r="F79" s="35" t="s">
        <v>206</v>
      </c>
      <c r="G79" s="35">
        <f>Legislation_vehicle!E258/1000</f>
        <v>21.66</v>
      </c>
      <c r="H79" s="35">
        <f t="shared" si="2"/>
        <v>21.66</v>
      </c>
      <c r="K79" s="134" t="s">
        <v>56</v>
      </c>
      <c r="L79" s="35">
        <f>Legislation_vehicle!F152</f>
        <v>2035</v>
      </c>
      <c r="M79" s="35" t="str">
        <f>Legislation_vehicle!B152</f>
        <v>TPBUNGBL4N</v>
      </c>
      <c r="N79" s="35" t="str">
        <f>Legislation_vehicle!E152</f>
        <v>MKr17</v>
      </c>
      <c r="O79" s="9">
        <f>Legislation_vehicle!H152</f>
        <v>894.10825334758806</v>
      </c>
      <c r="P79" s="9">
        <f t="shared" si="4"/>
        <v>894.10825334758806</v>
      </c>
    </row>
    <row r="80" spans="3:16">
      <c r="C80" s="134" t="s">
        <v>57</v>
      </c>
      <c r="D80" s="35">
        <v>2010</v>
      </c>
      <c r="E80" s="35" t="str">
        <f>Legislation_vehicle!B259</f>
        <v>TPCADSBL1E</v>
      </c>
      <c r="F80" s="35" t="s">
        <v>206</v>
      </c>
      <c r="G80" s="35">
        <f>Legislation_vehicle!E259/1000</f>
        <v>5.34</v>
      </c>
      <c r="H80" s="35">
        <f t="shared" si="2"/>
        <v>5.34</v>
      </c>
      <c r="K80" s="134" t="s">
        <v>56</v>
      </c>
      <c r="L80" s="35">
        <f>Legislation_vehicle!F153</f>
        <v>2012</v>
      </c>
      <c r="M80" s="35" t="str">
        <f>Legislation_vehicle!B153</f>
        <v>TPCONGBL2N</v>
      </c>
      <c r="N80" s="35" t="str">
        <f>Legislation_vehicle!E153</f>
        <v>MKr14</v>
      </c>
      <c r="O80" s="9">
        <f>Legislation_vehicle!H153</f>
        <v>894.10825334758806</v>
      </c>
      <c r="P80" s="9">
        <f t="shared" si="4"/>
        <v>894.10825334758806</v>
      </c>
    </row>
    <row r="81" spans="3:16">
      <c r="C81" s="134" t="s">
        <v>57</v>
      </c>
      <c r="D81" s="35">
        <v>2010</v>
      </c>
      <c r="E81" s="35" t="str">
        <f>Legislation_vehicle!B260</f>
        <v>TPCAGSBL1E</v>
      </c>
      <c r="F81" s="35" t="s">
        <v>206</v>
      </c>
      <c r="G81" s="35">
        <f>Legislation_vehicle!E260/1000</f>
        <v>4.12</v>
      </c>
      <c r="H81" s="35">
        <f t="shared" si="2"/>
        <v>4.12</v>
      </c>
      <c r="K81" s="134" t="s">
        <v>56</v>
      </c>
      <c r="L81" s="35">
        <f>Legislation_vehicle!F154</f>
        <v>2020</v>
      </c>
      <c r="M81" s="35" t="str">
        <f>Legislation_vehicle!B154</f>
        <v>TPCONGBL3N</v>
      </c>
      <c r="N81" s="35" t="str">
        <f>Legislation_vehicle!E154</f>
        <v>MKr17</v>
      </c>
      <c r="O81" s="9">
        <f>Legislation_vehicle!H154</f>
        <v>894.10825334758806</v>
      </c>
      <c r="P81" s="9">
        <f t="shared" si="4"/>
        <v>894.10825334758806</v>
      </c>
    </row>
    <row r="82" spans="3:16">
      <c r="C82" s="134" t="s">
        <v>57</v>
      </c>
      <c r="D82" s="35">
        <v>2010</v>
      </c>
      <c r="E82" s="35" t="str">
        <f>Legislation_vehicle!B261</f>
        <v>TPCALPGX1E</v>
      </c>
      <c r="F82" s="35" t="s">
        <v>206</v>
      </c>
      <c r="G82" s="35">
        <f>Legislation_vehicle!E261/1000</f>
        <v>0.62</v>
      </c>
      <c r="H82" s="35">
        <f t="shared" si="2"/>
        <v>0.62</v>
      </c>
      <c r="K82" s="134" t="s">
        <v>56</v>
      </c>
      <c r="L82" s="35">
        <f>Legislation_vehicle!F155</f>
        <v>2035</v>
      </c>
      <c r="M82" s="35" t="str">
        <f>Legislation_vehicle!B155</f>
        <v>TPCONGBL4N</v>
      </c>
      <c r="N82" s="35" t="str">
        <f>Legislation_vehicle!E155</f>
        <v>MKr17</v>
      </c>
      <c r="O82" s="9">
        <f>Legislation_vehicle!H155</f>
        <v>894.10825334758806</v>
      </c>
      <c r="P82" s="9">
        <f t="shared" si="4"/>
        <v>894.10825334758806</v>
      </c>
    </row>
    <row r="83" spans="3:16">
      <c r="C83" s="134" t="s">
        <v>57</v>
      </c>
      <c r="D83" s="35">
        <v>2010</v>
      </c>
      <c r="E83" s="35" t="str">
        <f>Legislation_vehicle!B262</f>
        <v>TPCANGBL1E</v>
      </c>
      <c r="F83" s="35" t="s">
        <v>206</v>
      </c>
      <c r="G83" s="35">
        <f>Legislation_vehicle!E262/1000</f>
        <v>1.2</v>
      </c>
      <c r="H83" s="35">
        <f t="shared" si="2"/>
        <v>1.2</v>
      </c>
      <c r="K83" s="134" t="s">
        <v>56</v>
      </c>
      <c r="L83" s="35">
        <f>Legislation_vehicle!F156</f>
        <v>2012</v>
      </c>
      <c r="M83" s="35" t="str">
        <f>Legislation_vehicle!B156</f>
        <v>TFVADSBL2N</v>
      </c>
      <c r="N83" s="35" t="str">
        <f>Legislation_vehicle!E156</f>
        <v>MKr14</v>
      </c>
      <c r="O83" s="9">
        <f>Legislation_vehicle!H156</f>
        <v>56.8</v>
      </c>
      <c r="P83" s="9">
        <f t="shared" si="4"/>
        <v>56.8</v>
      </c>
    </row>
    <row r="84" spans="3:16">
      <c r="C84" s="134" t="s">
        <v>57</v>
      </c>
      <c r="D84" s="35">
        <v>2010</v>
      </c>
      <c r="E84" s="35" t="str">
        <f>Legislation_vehicle!B263</f>
        <v>TPCAELCX1E</v>
      </c>
      <c r="F84" s="35" t="s">
        <v>206</v>
      </c>
      <c r="G84" s="35">
        <f>Legislation_vehicle!E263/1000</f>
        <v>0.62</v>
      </c>
      <c r="H84" s="35">
        <f t="shared" si="2"/>
        <v>0.62</v>
      </c>
      <c r="K84" s="134" t="s">
        <v>56</v>
      </c>
      <c r="L84" s="35">
        <f>Legislation_vehicle!F157</f>
        <v>2020</v>
      </c>
      <c r="M84" s="35" t="str">
        <f>Legislation_vehicle!B157</f>
        <v>TFVADSBL3N</v>
      </c>
      <c r="N84" s="35" t="str">
        <f>Legislation_vehicle!E157</f>
        <v>MKr17</v>
      </c>
      <c r="O84" s="9">
        <f>Legislation_vehicle!H157</f>
        <v>56.8</v>
      </c>
      <c r="P84" s="9">
        <f t="shared" si="4"/>
        <v>56.8</v>
      </c>
    </row>
    <row r="85" spans="3:16">
      <c r="C85" s="134" t="s">
        <v>57</v>
      </c>
      <c r="D85" s="35">
        <v>2010</v>
      </c>
      <c r="E85" s="35" t="str">
        <f>Legislation_vehicle!B264</f>
        <v>TPCADSBL1E</v>
      </c>
      <c r="F85" s="35" t="s">
        <v>206</v>
      </c>
      <c r="G85" s="35">
        <f>Legislation_vehicle!E264/1000</f>
        <v>5.34</v>
      </c>
      <c r="H85" s="35">
        <f t="shared" si="2"/>
        <v>5.34</v>
      </c>
      <c r="K85" s="134" t="s">
        <v>56</v>
      </c>
      <c r="L85" s="35">
        <f>Legislation_vehicle!F158</f>
        <v>2035</v>
      </c>
      <c r="M85" s="35" t="str">
        <f>Legislation_vehicle!B158</f>
        <v>TFVADSBL4N</v>
      </c>
      <c r="N85" s="35" t="str">
        <f>Legislation_vehicle!E158</f>
        <v>MKr17</v>
      </c>
      <c r="O85" s="9">
        <f>Legislation_vehicle!H158</f>
        <v>56.8</v>
      </c>
      <c r="P85" s="9">
        <f t="shared" si="4"/>
        <v>56.8</v>
      </c>
    </row>
    <row r="86" spans="3:16">
      <c r="C86" s="134" t="s">
        <v>57</v>
      </c>
      <c r="D86" s="35">
        <v>2010</v>
      </c>
      <c r="E86" s="35" t="str">
        <f>Legislation_vehicle!B265</f>
        <v>TPCAGSBL1E</v>
      </c>
      <c r="F86" s="35" t="s">
        <v>206</v>
      </c>
      <c r="G86" s="35">
        <f>Legislation_vehicle!E265/1000</f>
        <v>3.54</v>
      </c>
      <c r="H86" s="35">
        <f t="shared" si="2"/>
        <v>3.54</v>
      </c>
      <c r="K86" s="134" t="s">
        <v>56</v>
      </c>
      <c r="L86" s="35">
        <f>Legislation_vehicle!F159</f>
        <v>2012</v>
      </c>
      <c r="M86" s="35" t="str">
        <f>Legislation_vehicle!B159</f>
        <v>TFVAGSBL2N</v>
      </c>
      <c r="N86" s="35" t="str">
        <f>Legislation_vehicle!E159</f>
        <v>MKr14</v>
      </c>
      <c r="O86" s="9">
        <f>Legislation_vehicle!H159</f>
        <v>56.8</v>
      </c>
      <c r="P86" s="9">
        <f t="shared" si="4"/>
        <v>56.8</v>
      </c>
    </row>
    <row r="87" spans="3:16">
      <c r="C87" s="134" t="s">
        <v>57</v>
      </c>
      <c r="D87" s="35">
        <v>2010</v>
      </c>
      <c r="E87" s="35" t="str">
        <f>Legislation_vehicle!B266</f>
        <v>TPCALPGX1E</v>
      </c>
      <c r="F87" s="35" t="s">
        <v>206</v>
      </c>
      <c r="G87" s="35">
        <f>Legislation_vehicle!E266/1000</f>
        <v>1.2</v>
      </c>
      <c r="H87" s="35">
        <f t="shared" si="2"/>
        <v>1.2</v>
      </c>
      <c r="K87" s="134" t="s">
        <v>56</v>
      </c>
      <c r="L87" s="35">
        <f>Legislation_vehicle!F160</f>
        <v>2020</v>
      </c>
      <c r="M87" s="35" t="str">
        <f>Legislation_vehicle!B160</f>
        <v>TFVAGSBL3N</v>
      </c>
      <c r="N87" s="35" t="str">
        <f>Legislation_vehicle!E160</f>
        <v>MKr17</v>
      </c>
      <c r="O87" s="9">
        <f>Legislation_vehicle!H160</f>
        <v>56.8</v>
      </c>
      <c r="P87" s="9">
        <f t="shared" si="4"/>
        <v>56.8</v>
      </c>
    </row>
    <row r="88" spans="3:16">
      <c r="C88" s="134" t="s">
        <v>57</v>
      </c>
      <c r="D88" s="35">
        <v>2010</v>
      </c>
      <c r="E88" s="35" t="str">
        <f>Legislation_vehicle!B267</f>
        <v>TPCANGBL1E</v>
      </c>
      <c r="F88" s="35" t="s">
        <v>206</v>
      </c>
      <c r="G88" s="35">
        <f>Legislation_vehicle!E267/1000</f>
        <v>1.2</v>
      </c>
      <c r="H88" s="35">
        <f t="shared" si="2"/>
        <v>1.2</v>
      </c>
      <c r="K88" s="134" t="s">
        <v>56</v>
      </c>
      <c r="L88" s="35">
        <f>Legislation_vehicle!F161</f>
        <v>2035</v>
      </c>
      <c r="M88" s="35" t="str">
        <f>Legislation_vehicle!B161</f>
        <v>TFVAGSBL4N</v>
      </c>
      <c r="N88" s="35" t="str">
        <f>Legislation_vehicle!E161</f>
        <v>MKr17</v>
      </c>
      <c r="O88" s="9">
        <f>Legislation_vehicle!H161</f>
        <v>56.8</v>
      </c>
      <c r="P88" s="9">
        <f t="shared" si="4"/>
        <v>56.8</v>
      </c>
    </row>
    <row r="89" spans="3:16">
      <c r="C89" s="134" t="s">
        <v>57</v>
      </c>
      <c r="D89" s="35">
        <v>2010</v>
      </c>
      <c r="E89" s="35" t="str">
        <f>Legislation_vehicle!B268</f>
        <v>TPCAELCX1E</v>
      </c>
      <c r="F89" s="35" t="s">
        <v>206</v>
      </c>
      <c r="G89" s="35">
        <f>Legislation_vehicle!E268/1000</f>
        <v>0.62</v>
      </c>
      <c r="H89" s="35">
        <f t="shared" si="2"/>
        <v>0.62</v>
      </c>
      <c r="K89" s="134" t="s">
        <v>56</v>
      </c>
      <c r="L89" s="35">
        <f>Legislation_vehicle!F162</f>
        <v>2012</v>
      </c>
      <c r="M89" s="35" t="str">
        <f>Legislation_vehicle!B162</f>
        <v>TFVAELCX1N</v>
      </c>
      <c r="N89" s="35" t="str">
        <f>Legislation_vehicle!E162</f>
        <v>MKr14</v>
      </c>
      <c r="O89" s="9">
        <f>Legislation_vehicle!H162</f>
        <v>56.8</v>
      </c>
      <c r="P89" s="9">
        <f t="shared" si="4"/>
        <v>56.8</v>
      </c>
    </row>
    <row r="90" spans="3:16">
      <c r="C90" s="134" t="s">
        <v>57</v>
      </c>
      <c r="D90" s="35">
        <v>2018</v>
      </c>
      <c r="E90" s="35" t="str">
        <f>Legislation_vehicle!B186</f>
        <v>TPCADSBL2N</v>
      </c>
      <c r="F90" s="35" t="s">
        <v>287</v>
      </c>
      <c r="G90" s="35">
        <f>Legislation_vehicle!F186/1000</f>
        <v>34.44</v>
      </c>
      <c r="H90" s="35">
        <f t="shared" si="2"/>
        <v>34.44</v>
      </c>
      <c r="K90" s="134" t="s">
        <v>56</v>
      </c>
      <c r="L90" s="35">
        <f>Legislation_vehicle!F163</f>
        <v>2020</v>
      </c>
      <c r="M90" s="35" t="str">
        <f>Legislation_vehicle!B163</f>
        <v>TFVAELCX1N</v>
      </c>
      <c r="N90" s="35" t="str">
        <f>Legislation_vehicle!E163</f>
        <v>MKr17</v>
      </c>
      <c r="O90" s="9">
        <f>Legislation_vehicle!H163</f>
        <v>56.8</v>
      </c>
      <c r="P90" s="9">
        <f t="shared" si="4"/>
        <v>56.8</v>
      </c>
    </row>
    <row r="91" spans="3:16">
      <c r="C91" s="134" t="s">
        <v>57</v>
      </c>
      <c r="D91" s="35">
        <v>2018</v>
      </c>
      <c r="E91" s="35" t="str">
        <f>Legislation_vehicle!B187</f>
        <v>TPCADSBL3N</v>
      </c>
      <c r="F91" s="35" t="s">
        <v>287</v>
      </c>
      <c r="G91" s="35">
        <f>Legislation_vehicle!F187/1000</f>
        <v>34.44</v>
      </c>
      <c r="H91" s="35">
        <f t="shared" si="2"/>
        <v>34.44</v>
      </c>
      <c r="K91" s="134" t="s">
        <v>56</v>
      </c>
      <c r="L91" s="35">
        <f>Legislation_vehicle!F164</f>
        <v>2035</v>
      </c>
      <c r="M91" s="35" t="str">
        <f>Legislation_vehicle!B164</f>
        <v>TFVAELCX1N</v>
      </c>
      <c r="N91" s="35" t="str">
        <f>Legislation_vehicle!E164</f>
        <v>MKr17</v>
      </c>
      <c r="O91" s="9">
        <f>Legislation_vehicle!H164</f>
        <v>56.8</v>
      </c>
      <c r="P91" s="9">
        <f t="shared" si="4"/>
        <v>56.8</v>
      </c>
    </row>
    <row r="92" spans="3:16">
      <c r="C92" s="134" t="s">
        <v>57</v>
      </c>
      <c r="D92" s="35">
        <v>2018</v>
      </c>
      <c r="E92" s="35" t="str">
        <f>Legislation_vehicle!B188</f>
        <v>TPCADSBL4N</v>
      </c>
      <c r="F92" s="35" t="s">
        <v>287</v>
      </c>
      <c r="G92" s="35">
        <f>Legislation_vehicle!F188/1000</f>
        <v>34.44</v>
      </c>
      <c r="H92" s="35">
        <f t="shared" si="2"/>
        <v>34.44</v>
      </c>
    </row>
    <row r="93" spans="3:16">
      <c r="C93" s="134" t="s">
        <v>57</v>
      </c>
      <c r="D93" s="35">
        <v>2018</v>
      </c>
      <c r="E93" s="35" t="str">
        <f>Legislation_vehicle!B189</f>
        <v>TPCAGSBL2N</v>
      </c>
      <c r="F93" s="35" t="s">
        <v>287</v>
      </c>
      <c r="G93" s="35">
        <f>Legislation_vehicle!F189/1000</f>
        <v>23.86</v>
      </c>
      <c r="H93" s="35">
        <f t="shared" si="2"/>
        <v>23.86</v>
      </c>
    </row>
    <row r="94" spans="3:16">
      <c r="C94" s="134" t="s">
        <v>57</v>
      </c>
      <c r="D94" s="35">
        <v>2018</v>
      </c>
      <c r="E94" s="35" t="str">
        <f>Legislation_vehicle!B190</f>
        <v>TPCAGSBL3N</v>
      </c>
      <c r="F94" s="35" t="s">
        <v>287</v>
      </c>
      <c r="G94" s="35">
        <f>Legislation_vehicle!F190/1000</f>
        <v>23.86</v>
      </c>
      <c r="H94" s="35">
        <f t="shared" si="2"/>
        <v>23.86</v>
      </c>
    </row>
    <row r="95" spans="3:16">
      <c r="C95" s="134" t="s">
        <v>57</v>
      </c>
      <c r="D95" s="35">
        <v>2018</v>
      </c>
      <c r="E95" s="35" t="str">
        <f>Legislation_vehicle!B191</f>
        <v>TPCAGSBL4N</v>
      </c>
      <c r="F95" s="35" t="s">
        <v>287</v>
      </c>
      <c r="G95" s="35">
        <f>Legislation_vehicle!F191/1000</f>
        <v>23.86</v>
      </c>
      <c r="H95" s="35">
        <f t="shared" si="2"/>
        <v>23.86</v>
      </c>
    </row>
    <row r="96" spans="3:16">
      <c r="C96" s="134" t="s">
        <v>57</v>
      </c>
      <c r="D96" s="35">
        <v>2018</v>
      </c>
      <c r="E96" s="35" t="str">
        <f>Legislation_vehicle!B192</f>
        <v>TPCANGBL2N</v>
      </c>
      <c r="F96" s="35" t="s">
        <v>287</v>
      </c>
      <c r="G96" s="35" t="e">
        <f>Legislation_vehicle!F192/1000</f>
        <v>#DIV/0!</v>
      </c>
      <c r="H96" s="35" t="e">
        <f t="shared" si="2"/>
        <v>#DIV/0!</v>
      </c>
    </row>
    <row r="97" spans="3:8">
      <c r="C97" s="134" t="s">
        <v>57</v>
      </c>
      <c r="D97" s="35">
        <v>2018</v>
      </c>
      <c r="E97" s="35" t="str">
        <f>Legislation_vehicle!B193</f>
        <v>TPCANGBL3N</v>
      </c>
      <c r="F97" s="35" t="s">
        <v>287</v>
      </c>
      <c r="G97" s="35" t="e">
        <f>Legislation_vehicle!F193/1000</f>
        <v>#DIV/0!</v>
      </c>
      <c r="H97" s="35" t="e">
        <f t="shared" si="2"/>
        <v>#DIV/0!</v>
      </c>
    </row>
    <row r="98" spans="3:8">
      <c r="C98" s="134" t="s">
        <v>57</v>
      </c>
      <c r="D98" s="35">
        <v>2018</v>
      </c>
      <c r="E98" s="35" t="str">
        <f>Legislation_vehicle!B194</f>
        <v>TPCANGBL4N</v>
      </c>
      <c r="F98" s="35" t="s">
        <v>287</v>
      </c>
      <c r="G98" s="35" t="e">
        <f>Legislation_vehicle!F194/1000</f>
        <v>#DIV/0!</v>
      </c>
      <c r="H98" s="35" t="e">
        <f t="shared" si="2"/>
        <v>#DIV/0!</v>
      </c>
    </row>
    <row r="99" spans="3:8">
      <c r="C99" s="134" t="s">
        <v>57</v>
      </c>
      <c r="D99" s="35">
        <v>2018</v>
      </c>
      <c r="E99" s="35" t="str">
        <f>Legislation_vehicle!B195</f>
        <v>TPCAELCX1N</v>
      </c>
      <c r="F99" s="35" t="s">
        <v>287</v>
      </c>
      <c r="G99" s="35">
        <f>Legislation_vehicle!F195/1000</f>
        <v>23.86</v>
      </c>
      <c r="H99" s="35">
        <f t="shared" si="2"/>
        <v>23.86</v>
      </c>
    </row>
    <row r="100" spans="3:8">
      <c r="C100" s="134" t="s">
        <v>57</v>
      </c>
      <c r="D100" s="35">
        <v>2018</v>
      </c>
      <c r="E100" s="35" t="str">
        <f>Legislation_vehicle!B196</f>
        <v>TPCAELCX1N</v>
      </c>
      <c r="F100" s="35" t="s">
        <v>287</v>
      </c>
      <c r="G100" s="35">
        <f>Legislation_vehicle!F196/1000</f>
        <v>23.86</v>
      </c>
      <c r="H100" s="35">
        <f t="shared" si="2"/>
        <v>23.86</v>
      </c>
    </row>
    <row r="101" spans="3:8">
      <c r="C101" s="134" t="s">
        <v>57</v>
      </c>
      <c r="D101" s="35">
        <v>2018</v>
      </c>
      <c r="E101" s="35" t="str">
        <f>Legislation_vehicle!B197</f>
        <v>TPCAELCX1N</v>
      </c>
      <c r="F101" s="35" t="s">
        <v>287</v>
      </c>
      <c r="G101" s="35">
        <f>Legislation_vehicle!F197/1000</f>
        <v>23.86</v>
      </c>
      <c r="H101" s="35">
        <f t="shared" si="2"/>
        <v>23.86</v>
      </c>
    </row>
    <row r="102" spans="3:8">
      <c r="C102" s="134" t="s">
        <v>57</v>
      </c>
      <c r="D102" s="35">
        <v>2018</v>
      </c>
      <c r="E102" s="35" t="str">
        <f>Legislation_vehicle!B198</f>
        <v>TPCAELCH2N</v>
      </c>
      <c r="F102" s="35" t="s">
        <v>287</v>
      </c>
      <c r="G102" s="35">
        <f>Legislation_vehicle!F198/1000</f>
        <v>23.86</v>
      </c>
      <c r="H102" s="35">
        <f t="shared" si="2"/>
        <v>23.86</v>
      </c>
    </row>
    <row r="103" spans="3:8">
      <c r="C103" s="134" t="s">
        <v>57</v>
      </c>
      <c r="D103" s="35">
        <v>2018</v>
      </c>
      <c r="E103" s="35" t="str">
        <f>Legislation_vehicle!B199</f>
        <v>TPCAELCH2N</v>
      </c>
      <c r="F103" s="35" t="s">
        <v>287</v>
      </c>
      <c r="G103" s="35">
        <f>Legislation_vehicle!F199/1000</f>
        <v>23.86</v>
      </c>
      <c r="H103" s="35">
        <f t="shared" si="2"/>
        <v>23.86</v>
      </c>
    </row>
    <row r="104" spans="3:8">
      <c r="C104" s="134" t="s">
        <v>57</v>
      </c>
      <c r="D104" s="35">
        <v>2018</v>
      </c>
      <c r="E104" s="35" t="str">
        <f>Legislation_vehicle!B200</f>
        <v>TPCAELCH3N</v>
      </c>
      <c r="F104" s="35" t="s">
        <v>287</v>
      </c>
      <c r="G104" s="35">
        <f>Legislation_vehicle!F200/1000</f>
        <v>23.86</v>
      </c>
      <c r="H104" s="35">
        <f t="shared" si="2"/>
        <v>23.86</v>
      </c>
    </row>
    <row r="105" spans="3:8">
      <c r="C105" s="134" t="s">
        <v>57</v>
      </c>
      <c r="D105" s="35">
        <v>2018</v>
      </c>
      <c r="E105" s="35" t="str">
        <f>Legislation_vehicle!B201</f>
        <v>TPCAELCH3N</v>
      </c>
      <c r="F105" s="35" t="s">
        <v>287</v>
      </c>
      <c r="G105" s="35">
        <f>Legislation_vehicle!F201/1000</f>
        <v>23.86</v>
      </c>
      <c r="H105" s="35">
        <f t="shared" si="2"/>
        <v>23.86</v>
      </c>
    </row>
    <row r="106" spans="3:8">
      <c r="C106" s="134" t="s">
        <v>57</v>
      </c>
      <c r="D106" s="35">
        <v>2018</v>
      </c>
      <c r="E106" s="35" t="str">
        <f>Legislation_vehicle!B202</f>
        <v>TPCAELCH4N</v>
      </c>
      <c r="F106" s="35" t="s">
        <v>287</v>
      </c>
      <c r="G106" s="35">
        <f>Legislation_vehicle!F202/1000</f>
        <v>23.86</v>
      </c>
      <c r="H106" s="35">
        <f t="shared" si="2"/>
        <v>23.86</v>
      </c>
    </row>
    <row r="107" spans="3:8">
      <c r="C107" s="134" t="s">
        <v>57</v>
      </c>
      <c r="D107" s="35">
        <v>2018</v>
      </c>
      <c r="E107" s="35" t="str">
        <f>Legislation_vehicle!B203</f>
        <v>TPCAELCH4N</v>
      </c>
      <c r="F107" s="35" t="s">
        <v>287</v>
      </c>
      <c r="G107" s="35">
        <f>Legislation_vehicle!F203/1000</f>
        <v>23.86</v>
      </c>
      <c r="H107" s="35">
        <f t="shared" si="2"/>
        <v>23.86</v>
      </c>
    </row>
    <row r="108" spans="3:8">
      <c r="C108" s="134" t="s">
        <v>57</v>
      </c>
      <c r="D108" s="35">
        <v>2018</v>
      </c>
      <c r="E108" s="35" t="str">
        <f>Legislation_vehicle!B204</f>
        <v>TPCAH2GX1N</v>
      </c>
      <c r="F108" s="35" t="s">
        <v>287</v>
      </c>
      <c r="G108" s="35">
        <f>Legislation_vehicle!F204/1000</f>
        <v>23.86</v>
      </c>
      <c r="H108" s="35">
        <f t="shared" si="2"/>
        <v>23.86</v>
      </c>
    </row>
    <row r="109" spans="3:8">
      <c r="C109" s="134" t="s">
        <v>57</v>
      </c>
      <c r="D109" s="35">
        <v>2018</v>
      </c>
      <c r="E109" s="35" t="str">
        <f>Legislation_vehicle!B205</f>
        <v>TPCAH2GX1N</v>
      </c>
      <c r="F109" s="35" t="s">
        <v>287</v>
      </c>
      <c r="G109" s="35">
        <f>Legislation_vehicle!F205/1000</f>
        <v>23.86</v>
      </c>
      <c r="H109" s="35">
        <f t="shared" si="2"/>
        <v>23.86</v>
      </c>
    </row>
    <row r="110" spans="3:8">
      <c r="C110" s="134" t="s">
        <v>57</v>
      </c>
      <c r="D110" s="35">
        <v>2018</v>
      </c>
      <c r="E110" s="35" t="str">
        <f>Legislation_vehicle!B206</f>
        <v>TPCAH2GX1N</v>
      </c>
      <c r="F110" s="35" t="s">
        <v>287</v>
      </c>
      <c r="G110" s="35">
        <f>Legislation_vehicle!F206/1000</f>
        <v>23.86</v>
      </c>
      <c r="H110" s="35">
        <f t="shared" si="2"/>
        <v>23.86</v>
      </c>
    </row>
    <row r="111" spans="3:8">
      <c r="C111" s="134" t="s">
        <v>57</v>
      </c>
      <c r="D111" s="35">
        <v>2018</v>
      </c>
      <c r="E111" s="35" t="str">
        <f>Legislation_vehicle!B207</f>
        <v>TPCAGSBL5N</v>
      </c>
      <c r="F111" s="35" t="s">
        <v>287</v>
      </c>
      <c r="G111" s="35">
        <f>Legislation_vehicle!F207/1000</f>
        <v>23.86</v>
      </c>
      <c r="H111" s="35">
        <f t="shared" si="2"/>
        <v>23.86</v>
      </c>
    </row>
    <row r="112" spans="3:8">
      <c r="C112" s="134" t="s">
        <v>57</v>
      </c>
      <c r="D112" s="35">
        <v>2018</v>
      </c>
      <c r="E112" s="35" t="str">
        <f>Legislation_vehicle!B208</f>
        <v>TPCAGSBL5N</v>
      </c>
      <c r="F112" s="35" t="s">
        <v>287</v>
      </c>
      <c r="G112" s="35">
        <f>Legislation_vehicle!F208/1000</f>
        <v>23.86</v>
      </c>
      <c r="H112" s="35">
        <f t="shared" si="2"/>
        <v>23.86</v>
      </c>
    </row>
    <row r="113" spans="3:8">
      <c r="C113" s="134" t="s">
        <v>57</v>
      </c>
      <c r="D113" s="35">
        <v>2018</v>
      </c>
      <c r="E113" s="35" t="str">
        <f>Legislation_vehicle!B209</f>
        <v>TPMTGSBL2N</v>
      </c>
      <c r="F113" s="35" t="s">
        <v>287</v>
      </c>
      <c r="G113" s="35">
        <f>Legislation_vehicle!F209/1000</f>
        <v>23.86</v>
      </c>
      <c r="H113" s="35">
        <f t="shared" si="2"/>
        <v>23.86</v>
      </c>
    </row>
    <row r="114" spans="3:8">
      <c r="C114" s="134" t="s">
        <v>57</v>
      </c>
      <c r="D114" s="35">
        <v>2018</v>
      </c>
      <c r="E114" s="35" t="str">
        <f>Legislation_vehicle!B210</f>
        <v>TPMTGSBL3N</v>
      </c>
      <c r="F114" s="35" t="s">
        <v>287</v>
      </c>
      <c r="G114" s="35">
        <f>Legislation_vehicle!F210/1000</f>
        <v>23.86</v>
      </c>
      <c r="H114" s="35">
        <f t="shared" si="2"/>
        <v>23.86</v>
      </c>
    </row>
    <row r="115" spans="3:8">
      <c r="C115" s="134" t="s">
        <v>57</v>
      </c>
      <c r="D115" s="35">
        <v>2018</v>
      </c>
      <c r="E115" s="35" t="str">
        <f>Legislation_vehicle!B211</f>
        <v>TPMTGSBL4N</v>
      </c>
      <c r="F115" s="35" t="s">
        <v>287</v>
      </c>
      <c r="G115" s="35">
        <f>Legislation_vehicle!F211/1000</f>
        <v>23.86</v>
      </c>
      <c r="H115" s="35">
        <f t="shared" si="2"/>
        <v>23.86</v>
      </c>
    </row>
    <row r="116" spans="3:8">
      <c r="C116" s="134" t="s">
        <v>57</v>
      </c>
      <c r="D116" s="35">
        <v>2018</v>
      </c>
      <c r="E116" s="35" t="str">
        <f>Legislation_vehicle!B212</f>
        <v>TPMPGSBL2N</v>
      </c>
      <c r="F116" s="35" t="s">
        <v>287</v>
      </c>
      <c r="G116" s="35">
        <f>Legislation_vehicle!F212/1000</f>
        <v>23.86</v>
      </c>
      <c r="H116" s="35">
        <f t="shared" si="2"/>
        <v>23.86</v>
      </c>
    </row>
    <row r="117" spans="3:8">
      <c r="C117" s="134" t="s">
        <v>57</v>
      </c>
      <c r="D117" s="35">
        <v>2018</v>
      </c>
      <c r="E117" s="35" t="str">
        <f>Legislation_vehicle!B213</f>
        <v>TPMPGSBL3N</v>
      </c>
      <c r="F117" s="35" t="s">
        <v>287</v>
      </c>
      <c r="G117" s="35">
        <f>Legislation_vehicle!F213/1000</f>
        <v>23.86</v>
      </c>
      <c r="H117" s="35">
        <f t="shared" si="2"/>
        <v>23.86</v>
      </c>
    </row>
    <row r="118" spans="3:8">
      <c r="C118" s="134" t="s">
        <v>57</v>
      </c>
      <c r="D118" s="35">
        <v>2018</v>
      </c>
      <c r="E118" s="35" t="str">
        <f>Legislation_vehicle!B214</f>
        <v>TPMPGSBL4N</v>
      </c>
      <c r="F118" s="35" t="s">
        <v>287</v>
      </c>
      <c r="G118" s="35">
        <f>Legislation_vehicle!F214/1000</f>
        <v>23.86</v>
      </c>
      <c r="H118" s="35">
        <f t="shared" si="2"/>
        <v>23.86</v>
      </c>
    </row>
    <row r="119" spans="3:8">
      <c r="C119" s="134" t="s">
        <v>57</v>
      </c>
      <c r="D119" s="35">
        <v>2018</v>
      </c>
      <c r="E119" s="35" t="str">
        <f>Legislation_vehicle!B215</f>
        <v>TPMTGSBL5N</v>
      </c>
      <c r="F119" s="35" t="s">
        <v>287</v>
      </c>
      <c r="G119" s="35">
        <f>Legislation_vehicle!F215/1000</f>
        <v>23.86</v>
      </c>
      <c r="H119" s="35">
        <f t="shared" si="2"/>
        <v>23.86</v>
      </c>
    </row>
    <row r="120" spans="3:8">
      <c r="C120" s="134" t="s">
        <v>57</v>
      </c>
      <c r="D120" s="35">
        <v>2018</v>
      </c>
      <c r="E120" s="35" t="str">
        <f>Legislation_vehicle!B216</f>
        <v>TPMPGSBL5N</v>
      </c>
      <c r="F120" s="35" t="s">
        <v>287</v>
      </c>
      <c r="G120" s="35">
        <f>Legislation_vehicle!F216/1000</f>
        <v>23.86</v>
      </c>
      <c r="H120" s="35">
        <f t="shared" si="2"/>
        <v>23.86</v>
      </c>
    </row>
    <row r="121" spans="3:8">
      <c r="C121" s="134" t="s">
        <v>57</v>
      </c>
      <c r="D121" s="35">
        <v>2018</v>
      </c>
      <c r="E121" s="35" t="str">
        <f>Legislation_vehicle!B217</f>
        <v>TPBUELCX1N</v>
      </c>
      <c r="F121" s="35" t="s">
        <v>206</v>
      </c>
      <c r="G121" s="35">
        <f>Legislation_vehicle!F217/1000</f>
        <v>0</v>
      </c>
      <c r="H121" s="35">
        <f t="shared" si="2"/>
        <v>0</v>
      </c>
    </row>
    <row r="122" spans="3:8">
      <c r="C122" s="134" t="s">
        <v>57</v>
      </c>
      <c r="D122" s="35">
        <v>2018</v>
      </c>
      <c r="E122" s="35" t="str">
        <f>Legislation_vehicle!B218</f>
        <v>TPBUELCX1N</v>
      </c>
      <c r="F122" s="35" t="s">
        <v>206</v>
      </c>
      <c r="G122" s="35">
        <f>Legislation_vehicle!F218/1000</f>
        <v>0</v>
      </c>
      <c r="H122" s="35">
        <f t="shared" si="2"/>
        <v>0</v>
      </c>
    </row>
    <row r="123" spans="3:8">
      <c r="C123" s="134" t="s">
        <v>57</v>
      </c>
      <c r="D123" s="35">
        <v>2018</v>
      </c>
      <c r="E123" s="35" t="str">
        <f>Legislation_vehicle!B219</f>
        <v>TPBUELCX1N</v>
      </c>
      <c r="F123" s="35" t="s">
        <v>206</v>
      </c>
      <c r="G123" s="35">
        <f>Legislation_vehicle!F219/1000</f>
        <v>0</v>
      </c>
      <c r="H123" s="35">
        <f t="shared" si="2"/>
        <v>0</v>
      </c>
    </row>
    <row r="124" spans="3:8">
      <c r="C124" s="134" t="s">
        <v>57</v>
      </c>
      <c r="D124" s="35">
        <v>2018</v>
      </c>
      <c r="E124" s="35" t="str">
        <f>Legislation_vehicle!B220</f>
        <v>TPCOELCX1N</v>
      </c>
      <c r="F124" s="35" t="s">
        <v>206</v>
      </c>
      <c r="G124" s="35">
        <f>Legislation_vehicle!F220/1000</f>
        <v>3.64</v>
      </c>
      <c r="H124" s="35">
        <f t="shared" si="2"/>
        <v>3.64</v>
      </c>
    </row>
    <row r="125" spans="3:8">
      <c r="C125" s="134" t="s">
        <v>57</v>
      </c>
      <c r="D125" s="35">
        <v>2018</v>
      </c>
      <c r="E125" s="35" t="str">
        <f>Legislation_vehicle!B221</f>
        <v>TPCOELCX1N</v>
      </c>
      <c r="F125" s="35" t="s">
        <v>206</v>
      </c>
      <c r="G125" s="35">
        <f>Legislation_vehicle!F221/1000</f>
        <v>3.64</v>
      </c>
      <c r="H125" s="35">
        <f t="shared" si="2"/>
        <v>3.64</v>
      </c>
    </row>
    <row r="126" spans="3:8">
      <c r="C126" s="134" t="s">
        <v>57</v>
      </c>
      <c r="D126" s="35">
        <v>2018</v>
      </c>
      <c r="E126" s="35" t="str">
        <f>Legislation_vehicle!B222</f>
        <v>TPCOELCX1N</v>
      </c>
      <c r="F126" s="35" t="s">
        <v>206</v>
      </c>
      <c r="G126" s="35">
        <f>Legislation_vehicle!F222/1000</f>
        <v>3.64</v>
      </c>
      <c r="H126" s="35">
        <f t="shared" si="2"/>
        <v>3.64</v>
      </c>
    </row>
    <row r="127" spans="3:8">
      <c r="C127" s="134" t="s">
        <v>57</v>
      </c>
      <c r="D127" s="35">
        <v>2018</v>
      </c>
      <c r="E127" s="35" t="str">
        <f>Legislation_vehicle!B223</f>
        <v>TPBUDSBL2H</v>
      </c>
      <c r="F127" s="35" t="s">
        <v>206</v>
      </c>
      <c r="G127" s="35">
        <f>Legislation_vehicle!F223/1000</f>
        <v>0</v>
      </c>
      <c r="H127" s="35">
        <f t="shared" si="2"/>
        <v>0</v>
      </c>
    </row>
    <row r="128" spans="3:8">
      <c r="C128" s="134" t="s">
        <v>57</v>
      </c>
      <c r="D128" s="35">
        <v>2018</v>
      </c>
      <c r="E128" s="35" t="str">
        <f>Legislation_vehicle!B224</f>
        <v>TPBUDSBL3H</v>
      </c>
      <c r="F128" s="35" t="s">
        <v>206</v>
      </c>
      <c r="G128" s="35">
        <f>Legislation_vehicle!F224/1000</f>
        <v>0</v>
      </c>
      <c r="H128" s="35">
        <f t="shared" si="2"/>
        <v>0</v>
      </c>
    </row>
    <row r="129" spans="3:8">
      <c r="C129" s="134" t="s">
        <v>57</v>
      </c>
      <c r="D129" s="35">
        <v>2018</v>
      </c>
      <c r="E129" s="35" t="str">
        <f>Legislation_vehicle!B225</f>
        <v>TPBUDSBL4H</v>
      </c>
      <c r="F129" s="35" t="s">
        <v>206</v>
      </c>
      <c r="G129" s="35">
        <f>Legislation_vehicle!F225/1000</f>
        <v>0</v>
      </c>
      <c r="H129" s="35">
        <f t="shared" si="2"/>
        <v>0</v>
      </c>
    </row>
    <row r="130" spans="3:8">
      <c r="C130" s="134" t="s">
        <v>57</v>
      </c>
      <c r="D130" s="35">
        <v>2018</v>
      </c>
      <c r="E130" s="35" t="str">
        <f>Legislation_vehicle!B226</f>
        <v>TPCODSBL2H</v>
      </c>
      <c r="F130" s="35" t="s">
        <v>206</v>
      </c>
      <c r="G130" s="35">
        <f>Legislation_vehicle!F226/1000</f>
        <v>3.64</v>
      </c>
      <c r="H130" s="35">
        <f t="shared" si="2"/>
        <v>3.64</v>
      </c>
    </row>
    <row r="131" spans="3:8">
      <c r="C131" s="134" t="s">
        <v>57</v>
      </c>
      <c r="D131" s="35">
        <v>2018</v>
      </c>
      <c r="E131" s="35" t="str">
        <f>Legislation_vehicle!B227</f>
        <v>TPCODSBL3H</v>
      </c>
      <c r="F131" s="35" t="s">
        <v>206</v>
      </c>
      <c r="G131" s="35">
        <f>Legislation_vehicle!F227/1000</f>
        <v>3.64</v>
      </c>
      <c r="H131" s="35">
        <f t="shared" si="2"/>
        <v>3.64</v>
      </c>
    </row>
    <row r="132" spans="3:8">
      <c r="C132" s="134" t="s">
        <v>57</v>
      </c>
      <c r="D132" s="35">
        <v>2018</v>
      </c>
      <c r="E132" s="35" t="str">
        <f>Legislation_vehicle!B228</f>
        <v>TPCODSBL4H</v>
      </c>
      <c r="F132" s="35" t="s">
        <v>206</v>
      </c>
      <c r="G132" s="35">
        <f>Legislation_vehicle!F228/1000</f>
        <v>3.64</v>
      </c>
      <c r="H132" s="35">
        <f t="shared" si="2"/>
        <v>3.64</v>
      </c>
    </row>
    <row r="133" spans="3:8">
      <c r="C133" s="134" t="s">
        <v>57</v>
      </c>
      <c r="D133" s="35">
        <v>2018</v>
      </c>
      <c r="E133" s="35" t="str">
        <f>Legislation_vehicle!B229</f>
        <v>TPBUDSBL2N</v>
      </c>
      <c r="F133" s="35" t="s">
        <v>206</v>
      </c>
      <c r="G133" s="35">
        <f>Legislation_vehicle!F229/1000</f>
        <v>0</v>
      </c>
      <c r="H133" s="35">
        <f t="shared" si="2"/>
        <v>0</v>
      </c>
    </row>
    <row r="134" spans="3:8">
      <c r="C134" s="134" t="s">
        <v>57</v>
      </c>
      <c r="D134" s="35">
        <v>2018</v>
      </c>
      <c r="E134" s="35" t="str">
        <f>Legislation_vehicle!B230</f>
        <v>TPBUDSBL3N</v>
      </c>
      <c r="F134" s="35" t="s">
        <v>206</v>
      </c>
      <c r="G134" s="35">
        <f>Legislation_vehicle!F230/1000</f>
        <v>0</v>
      </c>
      <c r="H134" s="35">
        <f t="shared" si="2"/>
        <v>0</v>
      </c>
    </row>
    <row r="135" spans="3:8">
      <c r="C135" s="134" t="s">
        <v>57</v>
      </c>
      <c r="D135" s="35">
        <v>2018</v>
      </c>
      <c r="E135" s="35" t="str">
        <f>Legislation_vehicle!B231</f>
        <v>TPBUDSBL4N</v>
      </c>
      <c r="F135" s="35" t="s">
        <v>206</v>
      </c>
      <c r="G135" s="35">
        <f>Legislation_vehicle!F231/1000</f>
        <v>0</v>
      </c>
      <c r="H135" s="35">
        <f t="shared" si="2"/>
        <v>0</v>
      </c>
    </row>
    <row r="136" spans="3:8">
      <c r="C136" s="134" t="s">
        <v>57</v>
      </c>
      <c r="D136" s="35">
        <v>2018</v>
      </c>
      <c r="E136" s="35" t="str">
        <f>Legislation_vehicle!B232</f>
        <v>TPCODSBL2N</v>
      </c>
      <c r="F136" s="35" t="s">
        <v>206</v>
      </c>
      <c r="G136" s="35">
        <f>Legislation_vehicle!F232/1000</f>
        <v>3.64</v>
      </c>
      <c r="H136" s="35">
        <f t="shared" ref="H136:H172" si="5">G136</f>
        <v>3.64</v>
      </c>
    </row>
    <row r="137" spans="3:8">
      <c r="C137" s="134" t="s">
        <v>57</v>
      </c>
      <c r="D137" s="35">
        <v>2018</v>
      </c>
      <c r="E137" s="35" t="str">
        <f>Legislation_vehicle!B233</f>
        <v>TPCODSBL3N</v>
      </c>
      <c r="F137" s="35" t="s">
        <v>206</v>
      </c>
      <c r="G137" s="35">
        <f>Legislation_vehicle!F233/1000</f>
        <v>3.64</v>
      </c>
      <c r="H137" s="35">
        <f t="shared" si="5"/>
        <v>3.64</v>
      </c>
    </row>
    <row r="138" spans="3:8">
      <c r="C138" s="134" t="s">
        <v>57</v>
      </c>
      <c r="D138" s="35">
        <v>2018</v>
      </c>
      <c r="E138" s="35" t="str">
        <f>Legislation_vehicle!B234</f>
        <v>TPCODSBL4N</v>
      </c>
      <c r="F138" s="35" t="s">
        <v>206</v>
      </c>
      <c r="G138" s="35">
        <f>Legislation_vehicle!F234/1000</f>
        <v>3.64</v>
      </c>
      <c r="H138" s="35">
        <f t="shared" si="5"/>
        <v>3.64</v>
      </c>
    </row>
    <row r="139" spans="3:8">
      <c r="C139" s="134" t="s">
        <v>57</v>
      </c>
      <c r="D139" s="35">
        <v>2018</v>
      </c>
      <c r="E139" s="35" t="str">
        <f>Legislation_vehicle!B235</f>
        <v>TPBUNGBL2N</v>
      </c>
      <c r="F139" s="35" t="s">
        <v>206</v>
      </c>
      <c r="G139" s="35">
        <f>Legislation_vehicle!F235/1000</f>
        <v>0</v>
      </c>
      <c r="H139" s="35">
        <f t="shared" si="5"/>
        <v>0</v>
      </c>
    </row>
    <row r="140" spans="3:8">
      <c r="C140" s="134" t="s">
        <v>57</v>
      </c>
      <c r="D140" s="35">
        <v>2018</v>
      </c>
      <c r="E140" s="35" t="str">
        <f>Legislation_vehicle!B236</f>
        <v>TPBUNGBL3N</v>
      </c>
      <c r="F140" s="35" t="s">
        <v>206</v>
      </c>
      <c r="G140" s="35">
        <f>Legislation_vehicle!F236/1000</f>
        <v>0</v>
      </c>
      <c r="H140" s="35">
        <f t="shared" si="5"/>
        <v>0</v>
      </c>
    </row>
    <row r="141" spans="3:8">
      <c r="C141" s="134" t="s">
        <v>57</v>
      </c>
      <c r="D141" s="35">
        <v>2018</v>
      </c>
      <c r="E141" s="35" t="str">
        <f>Legislation_vehicle!B237</f>
        <v>TPBUNGBL4N</v>
      </c>
      <c r="F141" s="35" t="s">
        <v>206</v>
      </c>
      <c r="G141" s="35">
        <f>Legislation_vehicle!F237/1000</f>
        <v>0</v>
      </c>
      <c r="H141" s="35">
        <f t="shared" si="5"/>
        <v>0</v>
      </c>
    </row>
    <row r="142" spans="3:8">
      <c r="C142" s="134" t="s">
        <v>57</v>
      </c>
      <c r="D142" s="35">
        <v>2018</v>
      </c>
      <c r="E142" s="35" t="str">
        <f>Legislation_vehicle!B238</f>
        <v>TPCONGBL2N</v>
      </c>
      <c r="F142" s="35" t="s">
        <v>206</v>
      </c>
      <c r="G142" s="35">
        <f>Legislation_vehicle!F238/1000</f>
        <v>3.64</v>
      </c>
      <c r="H142" s="35">
        <f t="shared" si="5"/>
        <v>3.64</v>
      </c>
    </row>
    <row r="143" spans="3:8">
      <c r="C143" s="134" t="s">
        <v>57</v>
      </c>
      <c r="D143" s="35">
        <v>2018</v>
      </c>
      <c r="E143" s="35" t="str">
        <f>Legislation_vehicle!B239</f>
        <v>TPCONGBL3N</v>
      </c>
      <c r="F143" s="35" t="s">
        <v>206</v>
      </c>
      <c r="G143" s="35">
        <f>Legislation_vehicle!F239/1000</f>
        <v>3.64</v>
      </c>
      <c r="H143" s="35">
        <f t="shared" si="5"/>
        <v>3.64</v>
      </c>
    </row>
    <row r="144" spans="3:8">
      <c r="C144" s="134" t="s">
        <v>57</v>
      </c>
      <c r="D144" s="35">
        <v>2018</v>
      </c>
      <c r="E144" s="35" t="str">
        <f>Legislation_vehicle!B240</f>
        <v>TPCONGBL4N</v>
      </c>
      <c r="F144" s="35" t="s">
        <v>206</v>
      </c>
      <c r="G144" s="35">
        <f>Legislation_vehicle!F240/1000</f>
        <v>3.64</v>
      </c>
      <c r="H144" s="35">
        <f t="shared" si="5"/>
        <v>3.64</v>
      </c>
    </row>
    <row r="145" spans="3:8">
      <c r="C145" s="134" t="s">
        <v>57</v>
      </c>
      <c r="D145" s="35">
        <v>2018</v>
      </c>
      <c r="E145" s="35" t="str">
        <f>Legislation_vehicle!B241</f>
        <v>TFTRDSBL2N</v>
      </c>
      <c r="F145" s="35" t="s">
        <v>206</v>
      </c>
      <c r="G145" s="35">
        <f>Legislation_vehicle!F241/1000</f>
        <v>5.5910000000000002</v>
      </c>
      <c r="H145" s="35">
        <f t="shared" si="5"/>
        <v>5.5910000000000002</v>
      </c>
    </row>
    <row r="146" spans="3:8">
      <c r="C146" s="134" t="s">
        <v>57</v>
      </c>
      <c r="D146" s="35">
        <v>2018</v>
      </c>
      <c r="E146" s="35" t="str">
        <f>Legislation_vehicle!B242</f>
        <v>TFTRDSBL3N</v>
      </c>
      <c r="F146" s="35" t="s">
        <v>206</v>
      </c>
      <c r="G146" s="35">
        <f>Legislation_vehicle!F242/1000</f>
        <v>5.5910000000000002</v>
      </c>
      <c r="H146" s="35">
        <f t="shared" si="5"/>
        <v>5.5910000000000002</v>
      </c>
    </row>
    <row r="147" spans="3:8">
      <c r="C147" s="134" t="s">
        <v>57</v>
      </c>
      <c r="D147" s="35">
        <v>2018</v>
      </c>
      <c r="E147" s="35" t="str">
        <f>Legislation_vehicle!B243</f>
        <v>TFTRDSBL4N</v>
      </c>
      <c r="F147" s="35" t="s">
        <v>206</v>
      </c>
      <c r="G147" s="35">
        <f>Legislation_vehicle!F243/1000</f>
        <v>5.5910000000000002</v>
      </c>
      <c r="H147" s="35">
        <f t="shared" si="5"/>
        <v>5.5910000000000002</v>
      </c>
    </row>
    <row r="148" spans="3:8">
      <c r="C148" s="134" t="s">
        <v>57</v>
      </c>
      <c r="D148" s="35">
        <v>2018</v>
      </c>
      <c r="E148" s="35" t="str">
        <f>Legislation_vehicle!B244</f>
        <v>TFTRNGBL2N</v>
      </c>
      <c r="F148" s="35" t="s">
        <v>206</v>
      </c>
      <c r="G148" s="35">
        <f>Legislation_vehicle!F244/1000</f>
        <v>5.5910000000000002</v>
      </c>
      <c r="H148" s="35">
        <f t="shared" si="5"/>
        <v>5.5910000000000002</v>
      </c>
    </row>
    <row r="149" spans="3:8">
      <c r="C149" s="134" t="s">
        <v>57</v>
      </c>
      <c r="D149" s="35">
        <v>2018</v>
      </c>
      <c r="E149" s="35" t="str">
        <f>Legislation_vehicle!B245</f>
        <v>TFTRNGBL3N</v>
      </c>
      <c r="F149" s="35" t="s">
        <v>206</v>
      </c>
      <c r="G149" s="35">
        <f>Legislation_vehicle!F245/1000</f>
        <v>5.5910000000000002</v>
      </c>
      <c r="H149" s="35">
        <f t="shared" si="5"/>
        <v>5.5910000000000002</v>
      </c>
    </row>
    <row r="150" spans="3:8">
      <c r="C150" s="134" t="s">
        <v>57</v>
      </c>
      <c r="D150" s="35">
        <v>2018</v>
      </c>
      <c r="E150" s="35" t="str">
        <f>Legislation_vehicle!B246</f>
        <v>TFTRNGBL4N</v>
      </c>
      <c r="F150" s="35" t="s">
        <v>206</v>
      </c>
      <c r="G150" s="35">
        <f>Legislation_vehicle!F246/1000</f>
        <v>5.5910000000000002</v>
      </c>
      <c r="H150" s="35">
        <f t="shared" si="5"/>
        <v>5.5910000000000002</v>
      </c>
    </row>
    <row r="151" spans="3:8">
      <c r="C151" s="134" t="s">
        <v>57</v>
      </c>
      <c r="D151" s="35">
        <v>2018</v>
      </c>
      <c r="E151" s="35" t="str">
        <f>Legislation_vehicle!B247</f>
        <v>TFTRDSBX1N</v>
      </c>
      <c r="F151" s="35" t="s">
        <v>206</v>
      </c>
      <c r="G151" s="35">
        <f>Legislation_vehicle!F247/1000</f>
        <v>5.5910000000000002</v>
      </c>
      <c r="H151" s="35">
        <f t="shared" si="5"/>
        <v>5.5910000000000002</v>
      </c>
    </row>
    <row r="152" spans="3:8">
      <c r="C152" s="134" t="s">
        <v>57</v>
      </c>
      <c r="D152" s="35">
        <v>2018</v>
      </c>
      <c r="E152" s="35" t="str">
        <f>Legislation_vehicle!B248</f>
        <v>TFTRDSBX1N</v>
      </c>
      <c r="F152" s="35" t="s">
        <v>206</v>
      </c>
      <c r="G152" s="35">
        <f>Legislation_vehicle!F248/1000</f>
        <v>5.5910000000000002</v>
      </c>
      <c r="H152" s="35">
        <f t="shared" si="5"/>
        <v>5.5910000000000002</v>
      </c>
    </row>
    <row r="153" spans="3:8">
      <c r="C153" s="134" t="s">
        <v>57</v>
      </c>
      <c r="D153" s="35">
        <v>2018</v>
      </c>
      <c r="E153" s="35" t="str">
        <f>Legislation_vehicle!B249</f>
        <v>TFTRDSBX1N</v>
      </c>
      <c r="F153" s="35" t="s">
        <v>206</v>
      </c>
      <c r="G153" s="35">
        <f>Legislation_vehicle!F249/1000</f>
        <v>5.5910000000000002</v>
      </c>
      <c r="H153" s="35">
        <f t="shared" si="5"/>
        <v>5.5910000000000002</v>
      </c>
    </row>
    <row r="154" spans="3:8">
      <c r="C154" s="134" t="s">
        <v>57</v>
      </c>
      <c r="D154" s="35">
        <v>2018</v>
      </c>
      <c r="E154" s="35" t="str">
        <f>Legislation_vehicle!B250</f>
        <v>TFVADSBL2N</v>
      </c>
      <c r="F154" s="35" t="s">
        <v>287</v>
      </c>
      <c r="G154" s="35">
        <f>Legislation_vehicle!F250/1000</f>
        <v>34.44</v>
      </c>
      <c r="H154" s="35">
        <f t="shared" si="5"/>
        <v>34.44</v>
      </c>
    </row>
    <row r="155" spans="3:8">
      <c r="C155" s="134" t="s">
        <v>57</v>
      </c>
      <c r="D155" s="35">
        <v>2018</v>
      </c>
      <c r="E155" s="35" t="str">
        <f>Legislation_vehicle!B251</f>
        <v>TFVADSBL3N</v>
      </c>
      <c r="F155" s="35" t="s">
        <v>287</v>
      </c>
      <c r="G155" s="35">
        <f>Legislation_vehicle!F251/1000</f>
        <v>34.44</v>
      </c>
      <c r="H155" s="35">
        <f t="shared" si="5"/>
        <v>34.44</v>
      </c>
    </row>
    <row r="156" spans="3:8">
      <c r="C156" s="134" t="s">
        <v>57</v>
      </c>
      <c r="D156" s="35">
        <v>2018</v>
      </c>
      <c r="E156" s="35" t="str">
        <f>Legislation_vehicle!B252</f>
        <v>TFVADSBL4N</v>
      </c>
      <c r="F156" s="35" t="s">
        <v>287</v>
      </c>
      <c r="G156" s="35">
        <f>Legislation_vehicle!F252/1000</f>
        <v>34.44</v>
      </c>
      <c r="H156" s="35">
        <f t="shared" si="5"/>
        <v>34.44</v>
      </c>
    </row>
    <row r="157" spans="3:8">
      <c r="C157" s="134" t="s">
        <v>57</v>
      </c>
      <c r="D157" s="35">
        <v>2018</v>
      </c>
      <c r="E157" s="35" t="str">
        <f>Legislation_vehicle!B253</f>
        <v>TFVAGSBL2N</v>
      </c>
      <c r="F157" s="35" t="s">
        <v>287</v>
      </c>
      <c r="G157" s="35">
        <f>Legislation_vehicle!F253/1000</f>
        <v>23.86</v>
      </c>
      <c r="H157" s="35">
        <f t="shared" si="5"/>
        <v>23.86</v>
      </c>
    </row>
    <row r="158" spans="3:8">
      <c r="C158" s="134" t="s">
        <v>57</v>
      </c>
      <c r="D158" s="35">
        <v>2018</v>
      </c>
      <c r="E158" s="35" t="str">
        <f>Legislation_vehicle!B254</f>
        <v>TFVAGSBL3N</v>
      </c>
      <c r="F158" s="35" t="s">
        <v>287</v>
      </c>
      <c r="G158" s="35">
        <f>Legislation_vehicle!F254/1000</f>
        <v>23.86</v>
      </c>
      <c r="H158" s="35">
        <f t="shared" si="5"/>
        <v>23.86</v>
      </c>
    </row>
    <row r="159" spans="3:8">
      <c r="C159" s="134" t="s">
        <v>57</v>
      </c>
      <c r="D159" s="35">
        <v>2018</v>
      </c>
      <c r="E159" s="35" t="str">
        <f>Legislation_vehicle!B255</f>
        <v>TFVAGSBL4N</v>
      </c>
      <c r="F159" s="35" t="s">
        <v>287</v>
      </c>
      <c r="G159" s="35">
        <f>Legislation_vehicle!F255/1000</f>
        <v>23.86</v>
      </c>
      <c r="H159" s="35">
        <f t="shared" si="5"/>
        <v>23.86</v>
      </c>
    </row>
    <row r="160" spans="3:8">
      <c r="C160" s="134" t="s">
        <v>57</v>
      </c>
      <c r="D160" s="35">
        <v>2018</v>
      </c>
      <c r="E160" s="35" t="str">
        <f>Legislation_vehicle!B256</f>
        <v>TFVAELCX1N</v>
      </c>
      <c r="F160" s="35" t="s">
        <v>287</v>
      </c>
      <c r="G160" s="35">
        <f>Legislation_vehicle!F256/1000</f>
        <v>23.86</v>
      </c>
      <c r="H160" s="35">
        <f t="shared" si="5"/>
        <v>23.86</v>
      </c>
    </row>
    <row r="161" spans="3:8">
      <c r="C161" s="134" t="s">
        <v>57</v>
      </c>
      <c r="D161" s="35">
        <v>2018</v>
      </c>
      <c r="E161" s="35" t="str">
        <f>Legislation_vehicle!B257</f>
        <v>TFVAELCX1N</v>
      </c>
      <c r="F161" s="35" t="s">
        <v>287</v>
      </c>
      <c r="G161" s="35">
        <f>Legislation_vehicle!F257/1000</f>
        <v>23.86</v>
      </c>
      <c r="H161" s="35">
        <f t="shared" si="5"/>
        <v>23.86</v>
      </c>
    </row>
    <row r="162" spans="3:8">
      <c r="C162" s="134" t="s">
        <v>57</v>
      </c>
      <c r="D162" s="35">
        <v>2018</v>
      </c>
      <c r="E162" s="35" t="str">
        <f>Legislation_vehicle!B258</f>
        <v>TFVAELCX1N</v>
      </c>
      <c r="F162" s="35" t="s">
        <v>287</v>
      </c>
      <c r="G162" s="35">
        <f>Legislation_vehicle!F258/1000</f>
        <v>23.86</v>
      </c>
      <c r="H162" s="35">
        <f t="shared" si="5"/>
        <v>23.86</v>
      </c>
    </row>
    <row r="163" spans="3:8">
      <c r="C163" s="134" t="s">
        <v>57</v>
      </c>
      <c r="D163" s="35">
        <v>2018</v>
      </c>
      <c r="E163" s="35" t="str">
        <f>Legislation_vehicle!B259</f>
        <v>TPCADSBL1E</v>
      </c>
      <c r="F163" s="35" t="s">
        <v>287</v>
      </c>
      <c r="G163" s="35">
        <f>Legislation_vehicle!F259/1000</f>
        <v>6.48</v>
      </c>
      <c r="H163" s="35">
        <f t="shared" si="5"/>
        <v>6.48</v>
      </c>
    </row>
    <row r="164" spans="3:8">
      <c r="C164" s="134" t="s">
        <v>57</v>
      </c>
      <c r="D164" s="35">
        <v>2018</v>
      </c>
      <c r="E164" s="35" t="str">
        <f>Legislation_vehicle!B260</f>
        <v>TPCAGSBL1E</v>
      </c>
      <c r="F164" s="35" t="s">
        <v>287</v>
      </c>
      <c r="G164" s="35">
        <f>Legislation_vehicle!F260/1000</f>
        <v>5.36</v>
      </c>
      <c r="H164" s="35">
        <f t="shared" si="5"/>
        <v>5.36</v>
      </c>
    </row>
    <row r="165" spans="3:8">
      <c r="C165" s="134" t="s">
        <v>57</v>
      </c>
      <c r="D165" s="35">
        <v>2018</v>
      </c>
      <c r="E165" s="35" t="str">
        <f>Legislation_vehicle!B261</f>
        <v>TPCALPGX1E</v>
      </c>
      <c r="F165" s="35" t="s">
        <v>287</v>
      </c>
      <c r="G165" s="35">
        <f>Legislation_vehicle!F261/1000</f>
        <v>0.66</v>
      </c>
      <c r="H165" s="35">
        <f t="shared" si="5"/>
        <v>0.66</v>
      </c>
    </row>
    <row r="166" spans="3:8">
      <c r="C166" s="134" t="s">
        <v>57</v>
      </c>
      <c r="D166" s="35">
        <v>2018</v>
      </c>
      <c r="E166" s="35" t="str">
        <f>Legislation_vehicle!B262</f>
        <v>TPCANGBL1E</v>
      </c>
      <c r="F166" s="35" t="s">
        <v>287</v>
      </c>
      <c r="G166" s="35">
        <f>Legislation_vehicle!F262/1000</f>
        <v>2.2799999999999998</v>
      </c>
      <c r="H166" s="35">
        <f t="shared" si="5"/>
        <v>2.2799999999999998</v>
      </c>
    </row>
    <row r="167" spans="3:8">
      <c r="C167" s="134" t="s">
        <v>57</v>
      </c>
      <c r="D167" s="35">
        <v>2018</v>
      </c>
      <c r="E167" s="35" t="str">
        <f>Legislation_vehicle!B263</f>
        <v>TPCAELCX1E</v>
      </c>
      <c r="F167" s="35" t="s">
        <v>287</v>
      </c>
      <c r="G167" s="35">
        <f>Legislation_vehicle!F263/1000</f>
        <v>0.66</v>
      </c>
      <c r="H167" s="35">
        <f t="shared" si="5"/>
        <v>0.66</v>
      </c>
    </row>
    <row r="168" spans="3:8">
      <c r="C168" s="134" t="s">
        <v>57</v>
      </c>
      <c r="D168" s="35">
        <v>2018</v>
      </c>
      <c r="E168" s="35" t="str">
        <f>Legislation_vehicle!B264</f>
        <v>TPCADSBL1E</v>
      </c>
      <c r="F168" s="35" t="s">
        <v>287</v>
      </c>
      <c r="G168" s="35">
        <f>Legislation_vehicle!F264/1000</f>
        <v>6.48</v>
      </c>
      <c r="H168" s="35">
        <f t="shared" si="5"/>
        <v>6.48</v>
      </c>
    </row>
    <row r="169" spans="3:8">
      <c r="C169" s="134" t="s">
        <v>57</v>
      </c>
      <c r="D169" s="35">
        <v>2018</v>
      </c>
      <c r="E169" s="35" t="str">
        <f>Legislation_vehicle!B265</f>
        <v>TPCAGSBL1E</v>
      </c>
      <c r="F169" s="35" t="s">
        <v>287</v>
      </c>
      <c r="G169" s="35">
        <f>Legislation_vehicle!F265/1000</f>
        <v>4.74</v>
      </c>
      <c r="H169" s="35">
        <f t="shared" si="5"/>
        <v>4.74</v>
      </c>
    </row>
    <row r="170" spans="3:8">
      <c r="C170" s="134" t="s">
        <v>57</v>
      </c>
      <c r="D170" s="35">
        <v>2018</v>
      </c>
      <c r="E170" s="35" t="str">
        <f>Legislation_vehicle!B266</f>
        <v>TPCALPGX1E</v>
      </c>
      <c r="F170" s="35" t="s">
        <v>287</v>
      </c>
      <c r="G170" s="35">
        <f>Legislation_vehicle!F266/1000</f>
        <v>2.2799999999999998</v>
      </c>
      <c r="H170" s="35">
        <f t="shared" si="5"/>
        <v>2.2799999999999998</v>
      </c>
    </row>
    <row r="171" spans="3:8">
      <c r="C171" s="134" t="s">
        <v>57</v>
      </c>
      <c r="D171" s="35">
        <v>2018</v>
      </c>
      <c r="E171" s="35" t="str">
        <f>Legislation_vehicle!B267</f>
        <v>TPCANGBL1E</v>
      </c>
      <c r="F171" s="35" t="s">
        <v>287</v>
      </c>
      <c r="G171" s="35">
        <f>Legislation_vehicle!F267/1000</f>
        <v>2.2799999999999998</v>
      </c>
      <c r="H171" s="35">
        <f t="shared" si="5"/>
        <v>2.2799999999999998</v>
      </c>
    </row>
    <row r="172" spans="3:8">
      <c r="C172" s="134" t="s">
        <v>57</v>
      </c>
      <c r="D172" s="35">
        <v>2018</v>
      </c>
      <c r="E172" s="35" t="str">
        <f>Legislation_vehicle!B268</f>
        <v>TPCAELCX1E</v>
      </c>
      <c r="F172" s="35" t="s">
        <v>287</v>
      </c>
      <c r="G172" s="35">
        <f>Legislation_vehicle!F268/1000</f>
        <v>0.66</v>
      </c>
      <c r="H172" s="35">
        <f t="shared" si="5"/>
        <v>0.66</v>
      </c>
    </row>
  </sheetData>
  <pageMargins left="0.7" right="0.7" top="0.75" bottom="0.75" header="0.3" footer="0.3"/>
  <pageSetup paperSize="9" orientation="portrait" horizontalDpi="200" verticalDpi="200" copie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B2:AF275"/>
  <sheetViews>
    <sheetView tabSelected="1" topLeftCell="H71" workbookViewId="0">
      <selection activeCell="X80" sqref="X80"/>
    </sheetView>
  </sheetViews>
  <sheetFormatPr defaultColWidth="11.44140625" defaultRowHeight="14.4"/>
  <cols>
    <col min="1" max="1" width="11.44140625" style="74"/>
    <col min="2" max="2" width="14.88671875" style="74" customWidth="1"/>
    <col min="3" max="3" width="11.44140625" style="74"/>
    <col min="4" max="4" width="25.109375" style="74" customWidth="1"/>
    <col min="5" max="5" width="9.88671875" style="74" bestFit="1" customWidth="1"/>
    <col min="6" max="12" width="11.44140625" style="74"/>
    <col min="13" max="13" width="12.21875" style="74" bestFit="1" customWidth="1"/>
    <col min="14" max="17" width="11.44140625" style="74"/>
    <col min="18" max="18" width="12.77734375" style="74" bestFit="1" customWidth="1"/>
    <col min="19" max="21" width="11.44140625" style="74"/>
    <col min="22" max="22" width="18.44140625" style="74" bestFit="1" customWidth="1"/>
    <col min="23" max="30" width="11.44140625" style="74"/>
    <col min="31" max="31" width="23" style="74" customWidth="1"/>
    <col min="32" max="16384" width="11.44140625" style="74"/>
  </cols>
  <sheetData>
    <row r="2" spans="2:29">
      <c r="B2" s="92" t="s">
        <v>173</v>
      </c>
      <c r="C2" s="92"/>
      <c r="D2" s="92"/>
      <c r="E2" s="92"/>
      <c r="F2" s="92"/>
    </row>
    <row r="3" spans="2:29">
      <c r="B3" s="93"/>
      <c r="C3" s="93"/>
      <c r="D3" s="93"/>
      <c r="E3" s="93"/>
    </row>
    <row r="6" spans="2:29">
      <c r="B6" s="74" t="s">
        <v>211</v>
      </c>
    </row>
    <row r="8" spans="2:29">
      <c r="B8" s="74" t="s">
        <v>174</v>
      </c>
      <c r="I8" s="74" t="s">
        <v>207</v>
      </c>
      <c r="P8" s="74" t="s">
        <v>208</v>
      </c>
      <c r="W8" s="74" t="s">
        <v>250</v>
      </c>
      <c r="AC8" s="94"/>
    </row>
    <row r="9" spans="2:29" ht="15" thickBot="1">
      <c r="W9" s="74" t="s">
        <v>175</v>
      </c>
      <c r="X9" s="74" t="s">
        <v>176</v>
      </c>
      <c r="Y9" s="74" t="s">
        <v>177</v>
      </c>
      <c r="Z9" s="74" t="s">
        <v>275</v>
      </c>
      <c r="AC9" s="94"/>
    </row>
    <row r="10" spans="2:29">
      <c r="B10" s="95" t="s">
        <v>178</v>
      </c>
      <c r="C10" s="96"/>
      <c r="D10" s="96"/>
      <c r="E10" s="96"/>
      <c r="F10" s="97"/>
      <c r="G10" s="98"/>
      <c r="H10" s="98"/>
      <c r="I10" s="95" t="s">
        <v>178</v>
      </c>
      <c r="J10" s="96"/>
      <c r="K10" s="96"/>
      <c r="L10" s="96"/>
      <c r="M10" s="99"/>
      <c r="P10" s="95" t="s">
        <v>178</v>
      </c>
      <c r="Q10" s="96"/>
      <c r="R10" s="96"/>
      <c r="S10" s="96"/>
      <c r="T10" s="99"/>
      <c r="V10" s="74">
        <v>2010</v>
      </c>
      <c r="W10" s="74">
        <v>0</v>
      </c>
      <c r="X10" s="74">
        <v>0</v>
      </c>
      <c r="Y10" s="74">
        <v>0</v>
      </c>
      <c r="Z10" s="85">
        <v>1</v>
      </c>
      <c r="AC10" s="94"/>
    </row>
    <row r="11" spans="2:29">
      <c r="B11" s="100">
        <v>0</v>
      </c>
      <c r="C11" s="101">
        <f>12100</f>
        <v>12100</v>
      </c>
      <c r="D11" s="102">
        <v>0</v>
      </c>
      <c r="E11" s="101"/>
      <c r="F11" s="103"/>
      <c r="G11" s="98"/>
      <c r="H11" s="98"/>
      <c r="I11" s="100">
        <v>0</v>
      </c>
      <c r="J11" s="101">
        <f>C11</f>
        <v>12100</v>
      </c>
      <c r="K11" s="102">
        <v>0</v>
      </c>
      <c r="L11" s="101"/>
      <c r="M11" s="104"/>
      <c r="P11" s="100">
        <v>0</v>
      </c>
      <c r="Q11" s="101">
        <f>J11</f>
        <v>12100</v>
      </c>
      <c r="R11" s="102">
        <v>0</v>
      </c>
      <c r="S11" s="101"/>
      <c r="T11" s="104"/>
      <c r="V11" s="74">
        <v>2011</v>
      </c>
      <c r="W11" s="74">
        <v>0</v>
      </c>
      <c r="X11" s="74">
        <v>0</v>
      </c>
      <c r="Y11" s="74">
        <v>0</v>
      </c>
      <c r="Z11" s="85">
        <v>1</v>
      </c>
      <c r="AC11" s="94"/>
    </row>
    <row r="12" spans="2:29">
      <c r="B12" s="100">
        <f>C11</f>
        <v>12100</v>
      </c>
      <c r="C12" s="101"/>
      <c r="D12" s="102">
        <v>0.6</v>
      </c>
      <c r="E12" s="101"/>
      <c r="F12" s="103"/>
      <c r="G12" s="98"/>
      <c r="H12" s="98"/>
      <c r="I12" s="100">
        <f>J11</f>
        <v>12100</v>
      </c>
      <c r="J12" s="101"/>
      <c r="K12" s="102">
        <v>0.6</v>
      </c>
      <c r="L12" s="101"/>
      <c r="M12" s="104"/>
      <c r="P12" s="100">
        <f>Q11</f>
        <v>12100</v>
      </c>
      <c r="Q12" s="101"/>
      <c r="R12" s="102">
        <v>0.6</v>
      </c>
      <c r="S12" s="101"/>
      <c r="T12" s="104"/>
      <c r="V12" s="74">
        <v>2012</v>
      </c>
      <c r="W12" s="74">
        <v>0</v>
      </c>
      <c r="X12" s="74">
        <v>0</v>
      </c>
      <c r="Y12" s="74">
        <v>0</v>
      </c>
      <c r="Z12" s="85">
        <v>1</v>
      </c>
      <c r="AC12" s="94"/>
    </row>
    <row r="13" spans="2:29">
      <c r="B13" s="100"/>
      <c r="C13" s="101"/>
      <c r="D13" s="101"/>
      <c r="E13" s="101"/>
      <c r="F13" s="103"/>
      <c r="G13" s="98"/>
      <c r="H13" s="98"/>
      <c r="I13" s="100"/>
      <c r="J13" s="101"/>
      <c r="K13" s="101"/>
      <c r="L13" s="101"/>
      <c r="M13" s="104"/>
      <c r="P13" s="100"/>
      <c r="Q13" s="101"/>
      <c r="R13" s="101"/>
      <c r="S13" s="101"/>
      <c r="T13" s="104"/>
      <c r="V13" s="74">
        <v>2013</v>
      </c>
      <c r="W13" s="74">
        <v>0</v>
      </c>
      <c r="X13" s="74">
        <v>0</v>
      </c>
      <c r="Y13" s="74">
        <v>0</v>
      </c>
      <c r="Z13" s="85">
        <v>1</v>
      </c>
      <c r="AC13" s="94"/>
    </row>
    <row r="14" spans="2:29">
      <c r="B14" s="100" t="s">
        <v>180</v>
      </c>
      <c r="C14" s="101" t="s">
        <v>181</v>
      </c>
      <c r="D14" s="101" t="s">
        <v>182</v>
      </c>
      <c r="E14" s="101" t="s">
        <v>183</v>
      </c>
      <c r="F14" s="103"/>
      <c r="G14" s="98"/>
      <c r="H14" s="98"/>
      <c r="I14" s="100" t="s">
        <v>180</v>
      </c>
      <c r="J14" s="101" t="s">
        <v>181</v>
      </c>
      <c r="K14" s="101" t="s">
        <v>182</v>
      </c>
      <c r="L14" s="101" t="s">
        <v>183</v>
      </c>
      <c r="M14" s="104"/>
      <c r="P14" s="100" t="s">
        <v>180</v>
      </c>
      <c r="Q14" s="101" t="s">
        <v>181</v>
      </c>
      <c r="R14" s="101" t="s">
        <v>182</v>
      </c>
      <c r="S14" s="101" t="s">
        <v>183</v>
      </c>
      <c r="T14" s="104"/>
      <c r="V14" s="74">
        <v>2014</v>
      </c>
      <c r="W14" s="74">
        <v>0</v>
      </c>
      <c r="X14" s="74">
        <v>0</v>
      </c>
      <c r="Y14" s="74">
        <v>0</v>
      </c>
      <c r="Z14" s="85">
        <v>1</v>
      </c>
      <c r="AC14" s="94"/>
    </row>
    <row r="15" spans="2:29" ht="15" thickBot="1">
      <c r="B15" s="106" t="s">
        <v>184</v>
      </c>
      <c r="C15" s="107"/>
      <c r="D15" s="107"/>
      <c r="E15" s="107">
        <v>2500</v>
      </c>
      <c r="F15" s="108" t="s">
        <v>185</v>
      </c>
      <c r="G15" s="98"/>
      <c r="H15" s="98"/>
      <c r="I15" s="106" t="s">
        <v>184</v>
      </c>
      <c r="J15" s="107"/>
      <c r="K15" s="107"/>
      <c r="L15" s="107">
        <v>2500</v>
      </c>
      <c r="M15" s="109" t="s">
        <v>185</v>
      </c>
      <c r="P15" s="106"/>
      <c r="Q15" s="107"/>
      <c r="R15" s="107"/>
      <c r="S15" s="107"/>
      <c r="T15" s="109"/>
      <c r="V15" s="74">
        <v>2015</v>
      </c>
      <c r="W15" s="74">
        <v>0</v>
      </c>
      <c r="X15" s="74">
        <v>0</v>
      </c>
      <c r="Y15" s="74">
        <v>0</v>
      </c>
      <c r="Z15" s="85">
        <v>1</v>
      </c>
    </row>
    <row r="16" spans="2:29">
      <c r="B16" s="98"/>
      <c r="C16" s="98"/>
      <c r="D16" s="98"/>
      <c r="E16" s="98"/>
      <c r="F16" s="98"/>
      <c r="G16" s="98"/>
      <c r="H16" s="98"/>
      <c r="I16" s="98"/>
      <c r="J16" s="98"/>
      <c r="K16" s="98"/>
      <c r="L16" s="98"/>
      <c r="P16" s="98"/>
      <c r="Q16" s="98"/>
      <c r="R16" s="98"/>
      <c r="S16" s="98"/>
      <c r="V16" s="74">
        <v>2016</v>
      </c>
      <c r="W16" s="74">
        <v>0.2</v>
      </c>
      <c r="X16" s="74">
        <v>0.2</v>
      </c>
      <c r="Y16" s="74">
        <v>0</v>
      </c>
      <c r="Z16" s="85">
        <v>1</v>
      </c>
    </row>
    <row r="17" spans="2:26" ht="15" thickBot="1">
      <c r="B17" s="98"/>
      <c r="C17" s="98"/>
      <c r="D17" s="98"/>
      <c r="E17" s="98"/>
      <c r="F17" s="98"/>
      <c r="G17" s="98"/>
      <c r="H17" s="98"/>
      <c r="I17" s="98"/>
      <c r="J17" s="98"/>
      <c r="K17" s="98"/>
      <c r="L17" s="98"/>
      <c r="P17" s="98"/>
      <c r="Q17" s="98"/>
      <c r="R17" s="98"/>
      <c r="S17" s="98"/>
      <c r="V17" s="74">
        <v>2017</v>
      </c>
      <c r="W17" s="74">
        <v>0.2</v>
      </c>
      <c r="X17" s="74">
        <v>0.2</v>
      </c>
      <c r="Y17" s="74">
        <v>0</v>
      </c>
      <c r="Z17" s="85">
        <v>1</v>
      </c>
    </row>
    <row r="18" spans="2:26">
      <c r="B18" s="110" t="s">
        <v>186</v>
      </c>
      <c r="C18" s="96"/>
      <c r="D18" s="96"/>
      <c r="E18" s="96"/>
      <c r="F18" s="97"/>
      <c r="G18" s="98"/>
      <c r="H18" s="98"/>
      <c r="I18" s="110" t="s">
        <v>186</v>
      </c>
      <c r="J18" s="96"/>
      <c r="K18" s="96"/>
      <c r="L18" s="96"/>
      <c r="M18" s="99"/>
      <c r="P18" s="110" t="s">
        <v>186</v>
      </c>
      <c r="Q18" s="96"/>
      <c r="R18" s="96"/>
      <c r="S18" s="96"/>
      <c r="T18" s="99"/>
      <c r="V18" s="74">
        <v>2018</v>
      </c>
      <c r="W18" s="74">
        <v>0.2</v>
      </c>
      <c r="X18" s="74">
        <v>0.2</v>
      </c>
      <c r="Y18" s="85">
        <v>0</v>
      </c>
      <c r="Z18" s="85">
        <v>1</v>
      </c>
    </row>
    <row r="19" spans="2:26">
      <c r="B19" s="100">
        <v>0</v>
      </c>
      <c r="C19" s="101">
        <f>9400</f>
        <v>9400</v>
      </c>
      <c r="D19" s="102">
        <v>0</v>
      </c>
      <c r="E19" s="101"/>
      <c r="F19" s="103"/>
      <c r="G19" s="98"/>
      <c r="H19" s="98"/>
      <c r="I19" s="100">
        <v>0</v>
      </c>
      <c r="J19" s="101">
        <f>C19</f>
        <v>9400</v>
      </c>
      <c r="K19" s="102">
        <v>0</v>
      </c>
      <c r="L19" s="101"/>
      <c r="M19" s="104"/>
      <c r="P19" s="100">
        <v>0</v>
      </c>
      <c r="Q19" s="101">
        <f>J19</f>
        <v>9400</v>
      </c>
      <c r="R19" s="102">
        <v>0</v>
      </c>
      <c r="S19" s="101"/>
      <c r="T19" s="104"/>
      <c r="V19" s="74">
        <v>2019</v>
      </c>
      <c r="W19" s="74">
        <v>0.4</v>
      </c>
      <c r="X19" s="74">
        <v>0.4</v>
      </c>
      <c r="Y19" s="74">
        <v>0.2</v>
      </c>
      <c r="Z19" s="85">
        <v>1</v>
      </c>
    </row>
    <row r="20" spans="2:26">
      <c r="B20" s="100">
        <f>C19</f>
        <v>9400</v>
      </c>
      <c r="C20" s="101">
        <f>31400</f>
        <v>31400</v>
      </c>
      <c r="D20" s="102">
        <v>1.05</v>
      </c>
      <c r="E20" s="101"/>
      <c r="F20" s="103"/>
      <c r="G20" s="98"/>
      <c r="H20" s="98"/>
      <c r="I20" s="100">
        <f>J19</f>
        <v>9400</v>
      </c>
      <c r="J20" s="101">
        <f>C20</f>
        <v>31400</v>
      </c>
      <c r="K20" s="102">
        <v>1.05</v>
      </c>
      <c r="L20" s="101"/>
      <c r="M20" s="104"/>
      <c r="P20" s="100">
        <f>Q19</f>
        <v>9400</v>
      </c>
      <c r="Q20" s="101">
        <v>58400</v>
      </c>
      <c r="R20" s="102">
        <v>0.85</v>
      </c>
      <c r="S20" s="101"/>
      <c r="T20" s="104"/>
      <c r="V20" s="74">
        <v>2020</v>
      </c>
      <c r="W20" s="74">
        <v>0.65</v>
      </c>
      <c r="X20" s="74">
        <v>0.65</v>
      </c>
      <c r="Y20" s="74">
        <v>0.4</v>
      </c>
      <c r="Z20" s="85">
        <v>1</v>
      </c>
    </row>
    <row r="21" spans="2:26">
      <c r="B21" s="100">
        <f>C20</f>
        <v>31400</v>
      </c>
      <c r="C21" s="101"/>
      <c r="D21" s="102">
        <v>1.5</v>
      </c>
      <c r="E21" s="101"/>
      <c r="F21" s="103"/>
      <c r="G21" s="98"/>
      <c r="H21" s="98"/>
      <c r="I21" s="100">
        <f>J20</f>
        <v>31400</v>
      </c>
      <c r="J21" s="101"/>
      <c r="K21" s="102">
        <v>1.5</v>
      </c>
      <c r="L21" s="101"/>
      <c r="M21" s="104"/>
      <c r="P21" s="100">
        <f>Q20</f>
        <v>58400</v>
      </c>
      <c r="Q21" s="101"/>
      <c r="R21" s="102">
        <v>1.5</v>
      </c>
      <c r="S21" s="101"/>
      <c r="T21" s="104"/>
      <c r="V21" s="74">
        <v>2021</v>
      </c>
      <c r="W21" s="74">
        <v>0.9</v>
      </c>
      <c r="X21" s="74">
        <v>0.9</v>
      </c>
      <c r="Y21" s="74">
        <v>0.6</v>
      </c>
      <c r="Z21" s="85">
        <v>1</v>
      </c>
    </row>
    <row r="22" spans="2:26">
      <c r="B22" s="100"/>
      <c r="C22" s="101"/>
      <c r="D22" s="101"/>
      <c r="E22" s="101"/>
      <c r="F22" s="103"/>
      <c r="G22" s="98"/>
      <c r="H22" s="98"/>
      <c r="I22" s="100"/>
      <c r="J22" s="101"/>
      <c r="K22" s="101"/>
      <c r="L22" s="101"/>
      <c r="M22" s="104"/>
      <c r="P22" s="100"/>
      <c r="Q22" s="101"/>
      <c r="R22" s="101"/>
      <c r="S22" s="101"/>
      <c r="T22" s="104"/>
      <c r="V22" s="74">
        <v>2022</v>
      </c>
      <c r="W22" s="74">
        <v>1</v>
      </c>
      <c r="X22" s="74">
        <v>1</v>
      </c>
      <c r="Y22" s="74">
        <v>0.8</v>
      </c>
      <c r="Z22" s="85">
        <v>1</v>
      </c>
    </row>
    <row r="23" spans="2:26">
      <c r="B23" s="100" t="s">
        <v>180</v>
      </c>
      <c r="C23" s="101" t="s">
        <v>181</v>
      </c>
      <c r="D23" s="101" t="s">
        <v>182</v>
      </c>
      <c r="E23" s="101" t="s">
        <v>183</v>
      </c>
      <c r="F23" s="103"/>
      <c r="G23" s="98"/>
      <c r="H23" s="98"/>
      <c r="I23" s="100" t="s">
        <v>180</v>
      </c>
      <c r="J23" s="101" t="s">
        <v>181</v>
      </c>
      <c r="K23" s="101" t="s">
        <v>182</v>
      </c>
      <c r="L23" s="101" t="s">
        <v>183</v>
      </c>
      <c r="M23" s="104"/>
      <c r="P23" s="100" t="s">
        <v>180</v>
      </c>
      <c r="Q23" s="101" t="s">
        <v>181</v>
      </c>
      <c r="R23" s="101" t="s">
        <v>182</v>
      </c>
      <c r="S23" s="101" t="s">
        <v>183</v>
      </c>
      <c r="T23" s="104"/>
      <c r="V23" s="74">
        <v>2023</v>
      </c>
      <c r="W23" s="74">
        <v>1</v>
      </c>
      <c r="X23" s="74">
        <v>1</v>
      </c>
      <c r="Y23" s="74">
        <v>1</v>
      </c>
      <c r="Z23" s="85">
        <v>1</v>
      </c>
    </row>
    <row r="24" spans="2:26" ht="15" thickBot="1">
      <c r="B24" s="106" t="s">
        <v>187</v>
      </c>
      <c r="C24" s="107"/>
      <c r="D24" s="107"/>
      <c r="E24" s="107">
        <v>4165</v>
      </c>
      <c r="F24" s="108" t="s">
        <v>185</v>
      </c>
      <c r="G24" s="98"/>
      <c r="H24" s="98"/>
      <c r="I24" s="106" t="s">
        <v>187</v>
      </c>
      <c r="J24" s="107"/>
      <c r="K24" s="107"/>
      <c r="L24" s="107">
        <v>4165</v>
      </c>
      <c r="M24" s="109" t="s">
        <v>185</v>
      </c>
      <c r="P24" s="106"/>
      <c r="Q24" s="107"/>
      <c r="R24" s="107"/>
      <c r="S24" s="107"/>
      <c r="T24" s="109"/>
      <c r="V24" s="74">
        <v>2024</v>
      </c>
      <c r="W24" s="74">
        <v>1</v>
      </c>
      <c r="X24" s="74">
        <v>1</v>
      </c>
      <c r="Y24" s="74">
        <v>1</v>
      </c>
      <c r="Z24" s="85">
        <v>1</v>
      </c>
    </row>
    <row r="25" spans="2:26">
      <c r="B25" s="98"/>
      <c r="C25" s="98"/>
      <c r="D25" s="98"/>
      <c r="E25" s="98"/>
      <c r="F25" s="98"/>
      <c r="G25" s="98"/>
      <c r="H25" s="98"/>
      <c r="I25" s="98"/>
      <c r="J25" s="98"/>
      <c r="K25" s="98"/>
      <c r="L25" s="98"/>
      <c r="P25" s="98"/>
      <c r="Q25" s="98"/>
      <c r="R25" s="98"/>
      <c r="S25" s="98"/>
      <c r="V25" s="74">
        <v>2025</v>
      </c>
      <c r="W25" s="74">
        <v>1</v>
      </c>
      <c r="X25" s="74">
        <v>1</v>
      </c>
      <c r="Y25" s="74">
        <v>1</v>
      </c>
      <c r="Z25" s="85">
        <v>1</v>
      </c>
    </row>
    <row r="26" spans="2:26" ht="15" thickBot="1">
      <c r="B26" s="98"/>
      <c r="C26" s="98"/>
      <c r="D26" s="98"/>
      <c r="E26" s="98"/>
      <c r="F26" s="98"/>
      <c r="G26" s="98"/>
      <c r="H26" s="98"/>
      <c r="I26" s="98"/>
      <c r="J26" s="98"/>
      <c r="K26" s="98"/>
      <c r="L26" s="98"/>
      <c r="P26" s="98"/>
      <c r="Q26" s="98"/>
      <c r="R26" s="98"/>
      <c r="S26" s="98"/>
      <c r="V26" s="74">
        <v>2026</v>
      </c>
      <c r="W26" s="74">
        <v>1</v>
      </c>
      <c r="X26" s="74">
        <v>1</v>
      </c>
      <c r="Y26" s="74">
        <v>1</v>
      </c>
      <c r="Z26" s="85">
        <v>1</v>
      </c>
    </row>
    <row r="27" spans="2:26">
      <c r="B27" s="110" t="s">
        <v>89</v>
      </c>
      <c r="C27" s="96"/>
      <c r="D27" s="96"/>
      <c r="E27" s="96"/>
      <c r="F27" s="97"/>
      <c r="G27" s="98"/>
      <c r="H27" s="98"/>
      <c r="I27" s="110" t="s">
        <v>89</v>
      </c>
      <c r="J27" s="96"/>
      <c r="K27" s="96"/>
      <c r="L27" s="96"/>
      <c r="M27" s="99"/>
      <c r="P27" s="110" t="s">
        <v>89</v>
      </c>
      <c r="Q27" s="96"/>
      <c r="R27" s="96"/>
      <c r="S27" s="96"/>
      <c r="T27" s="99"/>
      <c r="V27" s="74">
        <v>2027</v>
      </c>
      <c r="W27" s="74">
        <v>1</v>
      </c>
      <c r="X27" s="74">
        <v>1</v>
      </c>
      <c r="Y27" s="74">
        <v>1</v>
      </c>
      <c r="Z27" s="85">
        <v>1</v>
      </c>
    </row>
    <row r="28" spans="2:26">
      <c r="B28" s="100">
        <v>0</v>
      </c>
      <c r="C28" s="101">
        <f>99600</f>
        <v>99600</v>
      </c>
      <c r="D28" s="102">
        <v>1.05</v>
      </c>
      <c r="E28" s="101"/>
      <c r="F28" s="103"/>
      <c r="G28" s="98"/>
      <c r="H28" s="98"/>
      <c r="I28" s="100">
        <v>0</v>
      </c>
      <c r="J28" s="101">
        <f>C28</f>
        <v>99600</v>
      </c>
      <c r="K28" s="102">
        <v>1.05</v>
      </c>
      <c r="L28" s="101"/>
      <c r="M28" s="104"/>
      <c r="P28" s="100">
        <v>0</v>
      </c>
      <c r="Q28" s="101">
        <v>185000</v>
      </c>
      <c r="R28" s="102">
        <v>0.85</v>
      </c>
      <c r="S28" s="101"/>
      <c r="T28" s="104"/>
      <c r="V28" s="74">
        <v>2028</v>
      </c>
      <c r="W28" s="74">
        <v>1</v>
      </c>
      <c r="X28" s="74">
        <v>1</v>
      </c>
      <c r="Y28" s="74">
        <v>1</v>
      </c>
      <c r="Z28" s="85">
        <v>1</v>
      </c>
    </row>
    <row r="29" spans="2:26">
      <c r="B29" s="100">
        <f>C28</f>
        <v>99600</v>
      </c>
      <c r="C29" s="101"/>
      <c r="D29" s="102">
        <v>1.8</v>
      </c>
      <c r="E29" s="101"/>
      <c r="F29" s="103"/>
      <c r="G29" s="98"/>
      <c r="H29" s="98"/>
      <c r="I29" s="100">
        <f>J28</f>
        <v>99600</v>
      </c>
      <c r="J29" s="101"/>
      <c r="K29" s="102">
        <v>1.5</v>
      </c>
      <c r="L29" s="101"/>
      <c r="M29" s="104"/>
      <c r="P29" s="100">
        <f>Q28</f>
        <v>185000</v>
      </c>
      <c r="Q29" s="101"/>
      <c r="R29" s="102">
        <v>1.5</v>
      </c>
      <c r="S29" s="101"/>
      <c r="T29" s="104"/>
      <c r="V29" s="74">
        <v>2029</v>
      </c>
      <c r="W29" s="74">
        <v>1</v>
      </c>
      <c r="X29" s="74">
        <v>1</v>
      </c>
      <c r="Y29" s="74">
        <v>1</v>
      </c>
      <c r="Z29" s="85">
        <v>1</v>
      </c>
    </row>
    <row r="30" spans="2:26">
      <c r="B30" s="100"/>
      <c r="C30" s="101"/>
      <c r="D30" s="101"/>
      <c r="E30" s="101"/>
      <c r="F30" s="103"/>
      <c r="G30" s="98"/>
      <c r="H30" s="98"/>
      <c r="I30" s="100"/>
      <c r="J30" s="101"/>
      <c r="K30" s="101"/>
      <c r="L30" s="101"/>
      <c r="M30" s="104"/>
      <c r="P30" s="100"/>
      <c r="Q30" s="101"/>
      <c r="R30" s="101"/>
      <c r="S30" s="101"/>
      <c r="T30" s="104"/>
      <c r="V30" s="74">
        <v>2030</v>
      </c>
      <c r="W30" s="74">
        <v>1</v>
      </c>
      <c r="X30" s="74">
        <v>1</v>
      </c>
      <c r="Y30" s="74">
        <v>1</v>
      </c>
      <c r="Z30" s="85">
        <v>1</v>
      </c>
    </row>
    <row r="31" spans="2:26">
      <c r="B31" s="100" t="s">
        <v>180</v>
      </c>
      <c r="C31" s="101" t="s">
        <v>181</v>
      </c>
      <c r="D31" s="101" t="s">
        <v>182</v>
      </c>
      <c r="E31" s="101" t="s">
        <v>183</v>
      </c>
      <c r="F31" s="103"/>
      <c r="G31" s="98"/>
      <c r="H31" s="98"/>
      <c r="I31" s="100" t="s">
        <v>180</v>
      </c>
      <c r="J31" s="101" t="s">
        <v>181</v>
      </c>
      <c r="K31" s="101" t="s">
        <v>182</v>
      </c>
      <c r="L31" s="101" t="s">
        <v>183</v>
      </c>
      <c r="M31" s="104"/>
      <c r="P31" s="100" t="s">
        <v>180</v>
      </c>
      <c r="Q31" s="101" t="s">
        <v>181</v>
      </c>
      <c r="R31" s="101" t="s">
        <v>182</v>
      </c>
      <c r="S31" s="101" t="s">
        <v>183</v>
      </c>
      <c r="T31" s="104"/>
      <c r="V31" s="74">
        <v>2031</v>
      </c>
      <c r="W31" s="74">
        <v>1</v>
      </c>
      <c r="X31" s="74">
        <v>1</v>
      </c>
      <c r="Y31" s="74">
        <v>1</v>
      </c>
      <c r="Z31" s="85">
        <v>1</v>
      </c>
    </row>
    <row r="32" spans="2:26">
      <c r="B32" s="100" t="s">
        <v>188</v>
      </c>
      <c r="C32" s="101">
        <v>3</v>
      </c>
      <c r="D32" s="101">
        <f>200</f>
        <v>200</v>
      </c>
      <c r="E32" s="101">
        <f>D32*C32</f>
        <v>600</v>
      </c>
      <c r="F32" s="103" t="s">
        <v>185</v>
      </c>
      <c r="G32" s="98"/>
      <c r="H32" s="98"/>
      <c r="I32" s="100" t="s">
        <v>188</v>
      </c>
      <c r="J32" s="101">
        <v>3</v>
      </c>
      <c r="K32" s="101">
        <f>D32</f>
        <v>200</v>
      </c>
      <c r="L32" s="101">
        <f>K32*J32</f>
        <v>600</v>
      </c>
      <c r="M32" s="104" t="s">
        <v>185</v>
      </c>
      <c r="P32" s="100" t="s">
        <v>188</v>
      </c>
      <c r="Q32" s="101">
        <v>3</v>
      </c>
      <c r="R32" s="101">
        <v>1000</v>
      </c>
      <c r="S32" s="101">
        <f>R32*Q32</f>
        <v>3000</v>
      </c>
      <c r="T32" s="104" t="s">
        <v>185</v>
      </c>
      <c r="V32" s="74">
        <v>2032</v>
      </c>
      <c r="W32" s="74">
        <v>1</v>
      </c>
      <c r="X32" s="74">
        <v>1</v>
      </c>
      <c r="Y32" s="74">
        <v>1</v>
      </c>
      <c r="Z32" s="85">
        <v>1</v>
      </c>
    </row>
    <row r="33" spans="2:26">
      <c r="B33" s="100" t="s">
        <v>243</v>
      </c>
      <c r="C33" s="138">
        <v>18</v>
      </c>
      <c r="D33" s="101">
        <v>4000</v>
      </c>
      <c r="E33" s="138" t="s">
        <v>223</v>
      </c>
      <c r="F33" s="104" t="s">
        <v>185</v>
      </c>
      <c r="G33" s="98"/>
      <c r="H33" s="98"/>
      <c r="I33" s="100" t="s">
        <v>243</v>
      </c>
      <c r="J33" s="138">
        <v>18</v>
      </c>
      <c r="K33" s="101">
        <v>4000</v>
      </c>
      <c r="L33" s="138" t="s">
        <v>223</v>
      </c>
      <c r="M33" s="104" t="s">
        <v>185</v>
      </c>
      <c r="P33" s="100" t="s">
        <v>243</v>
      </c>
      <c r="Q33" s="155">
        <v>22</v>
      </c>
      <c r="R33" s="156">
        <v>4000</v>
      </c>
      <c r="S33" s="138" t="s">
        <v>223</v>
      </c>
      <c r="T33" s="104" t="s">
        <v>185</v>
      </c>
      <c r="V33" s="74">
        <v>2033</v>
      </c>
      <c r="W33" s="74">
        <v>1</v>
      </c>
      <c r="X33" s="74">
        <v>1</v>
      </c>
      <c r="Y33" s="74">
        <v>1</v>
      </c>
      <c r="Z33" s="85">
        <v>1</v>
      </c>
    </row>
    <row r="34" spans="2:26">
      <c r="B34" s="100" t="s">
        <v>242</v>
      </c>
      <c r="C34" s="138">
        <v>16</v>
      </c>
      <c r="D34" s="101">
        <v>4000</v>
      </c>
      <c r="E34" s="138" t="s">
        <v>223</v>
      </c>
      <c r="F34" s="104" t="s">
        <v>185</v>
      </c>
      <c r="G34" s="98"/>
      <c r="H34" s="98"/>
      <c r="I34" s="100" t="s">
        <v>242</v>
      </c>
      <c r="J34" s="138">
        <v>16</v>
      </c>
      <c r="K34" s="101">
        <v>4000</v>
      </c>
      <c r="L34" s="138" t="s">
        <v>223</v>
      </c>
      <c r="M34" s="104" t="s">
        <v>185</v>
      </c>
      <c r="P34" s="100" t="s">
        <v>242</v>
      </c>
      <c r="Q34" s="155">
        <v>20</v>
      </c>
      <c r="R34" s="156">
        <v>4000</v>
      </c>
      <c r="S34" s="138" t="s">
        <v>223</v>
      </c>
      <c r="T34" s="104" t="s">
        <v>185</v>
      </c>
      <c r="V34" s="74">
        <v>2034</v>
      </c>
      <c r="W34" s="74">
        <v>1</v>
      </c>
      <c r="X34" s="74">
        <v>1</v>
      </c>
      <c r="Y34" s="74">
        <v>1</v>
      </c>
      <c r="Z34" s="85">
        <v>1</v>
      </c>
    </row>
    <row r="35" spans="2:26">
      <c r="B35" s="100" t="s">
        <v>244</v>
      </c>
      <c r="C35" s="138">
        <v>18</v>
      </c>
      <c r="D35" s="101">
        <v>1000</v>
      </c>
      <c r="E35" s="138" t="s">
        <v>223</v>
      </c>
      <c r="F35" s="104" t="s">
        <v>185</v>
      </c>
      <c r="G35" s="98"/>
      <c r="H35" s="98"/>
      <c r="I35" s="100" t="s">
        <v>244</v>
      </c>
      <c r="J35" s="138">
        <v>18</v>
      </c>
      <c r="K35" s="101">
        <v>1000</v>
      </c>
      <c r="L35" s="138" t="s">
        <v>223</v>
      </c>
      <c r="M35" s="104" t="s">
        <v>185</v>
      </c>
      <c r="P35" s="100" t="s">
        <v>244</v>
      </c>
      <c r="Q35" s="155">
        <v>22</v>
      </c>
      <c r="R35" s="156">
        <v>6000</v>
      </c>
      <c r="S35" s="138" t="s">
        <v>223</v>
      </c>
      <c r="T35" s="104" t="s">
        <v>185</v>
      </c>
      <c r="V35" s="74">
        <v>2035</v>
      </c>
      <c r="W35" s="74">
        <v>1</v>
      </c>
      <c r="X35" s="74">
        <v>1</v>
      </c>
      <c r="Y35" s="74">
        <v>1</v>
      </c>
      <c r="Z35" s="85">
        <v>1</v>
      </c>
    </row>
    <row r="36" spans="2:26">
      <c r="B36" s="100" t="s">
        <v>245</v>
      </c>
      <c r="C36" s="138">
        <v>16</v>
      </c>
      <c r="D36" s="101">
        <v>1000</v>
      </c>
      <c r="E36" s="138" t="s">
        <v>223</v>
      </c>
      <c r="F36" s="104" t="s">
        <v>185</v>
      </c>
      <c r="G36" s="98"/>
      <c r="H36" s="98"/>
      <c r="I36" s="100" t="s">
        <v>245</v>
      </c>
      <c r="J36" s="138">
        <v>16</v>
      </c>
      <c r="K36" s="101">
        <v>1000</v>
      </c>
      <c r="L36" s="138" t="s">
        <v>223</v>
      </c>
      <c r="M36" s="104" t="s">
        <v>185</v>
      </c>
      <c r="P36" s="100" t="s">
        <v>245</v>
      </c>
      <c r="Q36" s="155">
        <v>20</v>
      </c>
      <c r="R36" s="156">
        <v>6000</v>
      </c>
      <c r="S36" s="138" t="s">
        <v>223</v>
      </c>
      <c r="T36" s="104" t="s">
        <v>185</v>
      </c>
      <c r="V36" s="74">
        <v>2036</v>
      </c>
      <c r="W36" s="74">
        <v>1</v>
      </c>
      <c r="X36" s="74">
        <v>1</v>
      </c>
      <c r="Y36" s="74">
        <v>1</v>
      </c>
      <c r="Z36" s="85">
        <v>1</v>
      </c>
    </row>
    <row r="37" spans="2:26">
      <c r="B37" s="100" t="s">
        <v>187</v>
      </c>
      <c r="C37" s="101"/>
      <c r="D37" s="101"/>
      <c r="E37" s="101">
        <f>3750</f>
        <v>3750</v>
      </c>
      <c r="F37" s="103" t="s">
        <v>185</v>
      </c>
      <c r="G37" s="98"/>
      <c r="H37" s="98"/>
      <c r="I37" s="100" t="s">
        <v>187</v>
      </c>
      <c r="J37" s="101"/>
      <c r="K37" s="101"/>
      <c r="L37" s="101">
        <f>E37</f>
        <v>3750</v>
      </c>
      <c r="M37" s="104" t="s">
        <v>185</v>
      </c>
      <c r="P37" s="100" t="s">
        <v>190</v>
      </c>
      <c r="Q37" s="101">
        <v>6</v>
      </c>
      <c r="R37" s="101">
        <f>K38</f>
        <v>1280</v>
      </c>
      <c r="S37" s="101">
        <f>R37*Q37</f>
        <v>7680</v>
      </c>
      <c r="T37" s="104" t="s">
        <v>185</v>
      </c>
      <c r="V37" s="74">
        <v>2037</v>
      </c>
      <c r="W37" s="74">
        <v>1</v>
      </c>
      <c r="X37" s="74">
        <v>1</v>
      </c>
      <c r="Y37" s="74">
        <v>1</v>
      </c>
      <c r="Z37" s="85">
        <v>1</v>
      </c>
    </row>
    <row r="38" spans="2:26">
      <c r="B38" s="100" t="s">
        <v>190</v>
      </c>
      <c r="C38" s="101">
        <v>6</v>
      </c>
      <c r="D38" s="101">
        <f>1280</f>
        <v>1280</v>
      </c>
      <c r="E38" s="101">
        <f>D38*C38</f>
        <v>7680</v>
      </c>
      <c r="F38" s="103" t="s">
        <v>185</v>
      </c>
      <c r="G38" s="98"/>
      <c r="H38" s="98"/>
      <c r="I38" s="100" t="s">
        <v>190</v>
      </c>
      <c r="J38" s="101">
        <v>6</v>
      </c>
      <c r="K38" s="101">
        <f>D38</f>
        <v>1280</v>
      </c>
      <c r="L38" s="101">
        <f>K38*J38</f>
        <v>7680</v>
      </c>
      <c r="M38" s="104" t="s">
        <v>185</v>
      </c>
      <c r="P38" s="100"/>
      <c r="Q38" s="101"/>
      <c r="R38" s="101"/>
      <c r="S38" s="101"/>
      <c r="T38" s="104"/>
      <c r="V38" s="74">
        <v>2038</v>
      </c>
      <c r="W38" s="74">
        <v>1</v>
      </c>
      <c r="X38" s="74">
        <v>1</v>
      </c>
      <c r="Y38" s="74">
        <v>1</v>
      </c>
      <c r="Z38" s="85">
        <v>1</v>
      </c>
    </row>
    <row r="39" spans="2:26" ht="15" thickBot="1">
      <c r="B39" s="106" t="s">
        <v>220</v>
      </c>
      <c r="C39" s="107"/>
      <c r="D39" s="107"/>
      <c r="E39" s="107">
        <v>20000</v>
      </c>
      <c r="F39" s="108" t="s">
        <v>185</v>
      </c>
      <c r="G39" s="98"/>
      <c r="H39" s="98"/>
      <c r="I39" s="106" t="s">
        <v>220</v>
      </c>
      <c r="J39" s="107"/>
      <c r="K39" s="107"/>
      <c r="L39" s="107">
        <v>20000</v>
      </c>
      <c r="M39" s="108" t="s">
        <v>185</v>
      </c>
      <c r="P39" s="106" t="s">
        <v>220</v>
      </c>
      <c r="Q39" s="107"/>
      <c r="R39" s="107"/>
      <c r="S39" s="107">
        <v>20000</v>
      </c>
      <c r="T39" s="108" t="s">
        <v>185</v>
      </c>
      <c r="V39" s="74">
        <v>2039</v>
      </c>
      <c r="W39" s="74">
        <v>1</v>
      </c>
      <c r="X39" s="74">
        <v>1</v>
      </c>
      <c r="Y39" s="74">
        <v>1</v>
      </c>
      <c r="Z39" s="85">
        <v>1</v>
      </c>
    </row>
    <row r="40" spans="2:26">
      <c r="B40" s="98"/>
      <c r="C40" s="98"/>
      <c r="D40" s="98"/>
      <c r="E40" s="98"/>
      <c r="F40" s="98"/>
      <c r="G40" s="98"/>
      <c r="H40" s="98"/>
      <c r="I40" s="98"/>
      <c r="J40" s="98"/>
      <c r="K40" s="98"/>
      <c r="L40" s="98"/>
      <c r="P40" s="98"/>
      <c r="Q40" s="98"/>
      <c r="R40" s="98"/>
      <c r="S40" s="98"/>
      <c r="V40" s="74">
        <v>2040</v>
      </c>
      <c r="W40" s="74">
        <v>1</v>
      </c>
      <c r="X40" s="74">
        <v>1</v>
      </c>
      <c r="Y40" s="74">
        <v>1</v>
      </c>
      <c r="Z40" s="85">
        <v>1</v>
      </c>
    </row>
    <row r="41" spans="2:26" ht="15" thickBot="1">
      <c r="B41" s="98"/>
      <c r="C41" s="98"/>
      <c r="D41" s="98"/>
      <c r="E41" s="98"/>
      <c r="F41" s="98"/>
      <c r="G41" s="98"/>
      <c r="H41" s="98"/>
      <c r="I41" s="98"/>
      <c r="J41" s="98"/>
      <c r="K41" s="98"/>
      <c r="L41" s="98"/>
      <c r="P41" s="98"/>
      <c r="Q41" s="98"/>
      <c r="R41" s="98"/>
      <c r="S41" s="98"/>
      <c r="V41" s="74">
        <v>2041</v>
      </c>
      <c r="W41" s="74">
        <v>1</v>
      </c>
      <c r="X41" s="74">
        <v>1</v>
      </c>
      <c r="Y41" s="74">
        <v>1</v>
      </c>
      <c r="Z41" s="85">
        <v>1</v>
      </c>
    </row>
    <row r="42" spans="2:26">
      <c r="B42" s="110" t="s">
        <v>191</v>
      </c>
      <c r="C42" s="96"/>
      <c r="D42" s="96"/>
      <c r="E42" s="96"/>
      <c r="F42" s="97"/>
      <c r="G42" s="98"/>
      <c r="H42" s="98"/>
      <c r="I42" s="110" t="s">
        <v>191</v>
      </c>
      <c r="J42" s="96"/>
      <c r="K42" s="96"/>
      <c r="L42" s="96"/>
      <c r="M42" s="99"/>
      <c r="P42" s="110" t="s">
        <v>191</v>
      </c>
      <c r="Q42" s="96"/>
      <c r="R42" s="96"/>
      <c r="S42" s="96"/>
      <c r="T42" s="99"/>
      <c r="V42" s="74">
        <v>2042</v>
      </c>
      <c r="W42" s="74">
        <v>1</v>
      </c>
      <c r="X42" s="74">
        <v>1</v>
      </c>
      <c r="Y42" s="74">
        <v>1</v>
      </c>
      <c r="Z42" s="85">
        <v>1</v>
      </c>
    </row>
    <row r="43" spans="2:26">
      <c r="B43" s="100"/>
      <c r="C43" s="101"/>
      <c r="D43" s="101"/>
      <c r="E43" s="101"/>
      <c r="F43" s="103"/>
      <c r="G43" s="98"/>
      <c r="H43" s="98"/>
      <c r="I43" s="100" t="s">
        <v>271</v>
      </c>
      <c r="J43" s="101">
        <v>45</v>
      </c>
      <c r="K43" s="101">
        <v>1700</v>
      </c>
      <c r="L43" s="101">
        <f>K43*J43</f>
        <v>76500</v>
      </c>
      <c r="M43" s="103" t="s">
        <v>185</v>
      </c>
      <c r="P43" s="100" t="s">
        <v>272</v>
      </c>
      <c r="Q43" s="101">
        <v>45</v>
      </c>
      <c r="R43" s="101">
        <v>1700</v>
      </c>
      <c r="S43" s="101">
        <f>R43*Q43</f>
        <v>76500</v>
      </c>
      <c r="T43" s="103" t="s">
        <v>185</v>
      </c>
      <c r="V43" s="74">
        <v>2043</v>
      </c>
      <c r="W43" s="74">
        <v>1</v>
      </c>
      <c r="X43" s="74">
        <v>1</v>
      </c>
      <c r="Y43" s="74">
        <v>1</v>
      </c>
      <c r="Z43" s="85">
        <v>1</v>
      </c>
    </row>
    <row r="44" spans="2:26">
      <c r="B44" s="100"/>
      <c r="C44" s="101"/>
      <c r="D44" s="101"/>
      <c r="E44" s="101"/>
      <c r="F44" s="103"/>
      <c r="G44" s="98"/>
      <c r="H44" s="98"/>
      <c r="I44" s="100"/>
      <c r="J44" s="101"/>
      <c r="K44" s="101"/>
      <c r="L44" s="101"/>
      <c r="M44" s="103"/>
      <c r="P44" s="100"/>
      <c r="Q44" s="101"/>
      <c r="R44" s="101"/>
      <c r="S44" s="101"/>
      <c r="T44" s="103"/>
      <c r="V44" s="74">
        <v>2044</v>
      </c>
      <c r="W44" s="74">
        <v>1</v>
      </c>
      <c r="X44" s="74">
        <v>1</v>
      </c>
      <c r="Y44" s="74">
        <v>1</v>
      </c>
      <c r="Z44" s="85">
        <v>1</v>
      </c>
    </row>
    <row r="45" spans="2:26" ht="15" thickBot="1">
      <c r="B45" s="106" t="s">
        <v>221</v>
      </c>
      <c r="C45" s="107"/>
      <c r="D45" s="107"/>
      <c r="E45" s="107"/>
      <c r="F45" s="108"/>
      <c r="G45" s="98"/>
      <c r="H45" s="98"/>
      <c r="I45" s="106" t="s">
        <v>221</v>
      </c>
      <c r="J45" s="107"/>
      <c r="K45" s="107"/>
      <c r="L45" s="107"/>
      <c r="M45" s="109"/>
      <c r="P45" s="106" t="s">
        <v>221</v>
      </c>
      <c r="Q45" s="107"/>
      <c r="R45" s="107"/>
      <c r="S45" s="107"/>
      <c r="T45" s="109"/>
      <c r="V45" s="74">
        <v>2045</v>
      </c>
      <c r="W45" s="74">
        <v>1</v>
      </c>
      <c r="X45" s="74">
        <v>1</v>
      </c>
      <c r="Y45" s="74">
        <v>1</v>
      </c>
      <c r="Z45" s="85">
        <v>1</v>
      </c>
    </row>
    <row r="46" spans="2:26">
      <c r="B46" s="98"/>
      <c r="C46" s="98"/>
      <c r="D46" s="98"/>
      <c r="E46" s="98"/>
      <c r="F46" s="98"/>
      <c r="G46" s="98"/>
      <c r="H46" s="98"/>
      <c r="I46" s="98"/>
      <c r="J46" s="98"/>
      <c r="K46" s="98"/>
      <c r="L46" s="98"/>
      <c r="P46" s="98"/>
      <c r="Q46" s="98"/>
      <c r="R46" s="98"/>
      <c r="S46" s="98"/>
      <c r="V46" s="74">
        <v>2046</v>
      </c>
      <c r="W46" s="74">
        <v>1</v>
      </c>
      <c r="X46" s="74">
        <v>1</v>
      </c>
      <c r="Y46" s="74">
        <v>1</v>
      </c>
      <c r="Z46" s="85">
        <v>1</v>
      </c>
    </row>
    <row r="47" spans="2:26" ht="15" thickBot="1">
      <c r="B47" s="98"/>
      <c r="C47" s="98"/>
      <c r="D47" s="98"/>
      <c r="E47" s="98"/>
      <c r="F47" s="98"/>
      <c r="G47" s="98"/>
      <c r="H47" s="98"/>
      <c r="I47" s="98"/>
      <c r="J47" s="98"/>
      <c r="K47" s="98"/>
      <c r="L47" s="98"/>
      <c r="P47" s="98"/>
      <c r="Q47" s="98"/>
      <c r="R47" s="98"/>
      <c r="S47" s="98"/>
      <c r="V47" s="74">
        <v>2047</v>
      </c>
      <c r="W47" s="74">
        <v>1</v>
      </c>
      <c r="X47" s="74">
        <v>1</v>
      </c>
      <c r="Y47" s="74">
        <v>1</v>
      </c>
      <c r="Z47" s="85">
        <v>1</v>
      </c>
    </row>
    <row r="48" spans="2:26">
      <c r="B48" s="110" t="s">
        <v>222</v>
      </c>
      <c r="C48" s="96"/>
      <c r="D48" s="96"/>
      <c r="E48" s="96"/>
      <c r="F48" s="97"/>
      <c r="G48" s="98"/>
      <c r="H48" s="98"/>
      <c r="I48" s="110" t="s">
        <v>222</v>
      </c>
      <c r="J48" s="96"/>
      <c r="K48" s="96"/>
      <c r="L48" s="96"/>
      <c r="M48" s="99"/>
      <c r="P48" s="110" t="s">
        <v>222</v>
      </c>
      <c r="Q48" s="96"/>
      <c r="R48" s="96"/>
      <c r="S48" s="96"/>
      <c r="T48" s="99"/>
      <c r="V48" s="74">
        <v>2048</v>
      </c>
      <c r="W48" s="74">
        <v>1</v>
      </c>
      <c r="X48" s="74">
        <v>1</v>
      </c>
      <c r="Y48" s="74">
        <v>1</v>
      </c>
      <c r="Z48" s="85">
        <v>1</v>
      </c>
    </row>
    <row r="49" spans="2:32" ht="15" thickBot="1">
      <c r="B49" s="106" t="s">
        <v>221</v>
      </c>
      <c r="C49" s="107"/>
      <c r="D49" s="107"/>
      <c r="E49" s="107"/>
      <c r="F49" s="109"/>
      <c r="G49" s="98"/>
      <c r="H49" s="98"/>
      <c r="I49" s="106" t="s">
        <v>221</v>
      </c>
      <c r="J49" s="107"/>
      <c r="K49" s="107"/>
      <c r="L49" s="107"/>
      <c r="M49" s="109"/>
      <c r="P49" s="106" t="s">
        <v>221</v>
      </c>
      <c r="Q49" s="107"/>
      <c r="R49" s="107"/>
      <c r="S49" s="107"/>
      <c r="T49" s="109"/>
      <c r="V49" s="74">
        <v>2049</v>
      </c>
      <c r="W49" s="74">
        <v>1</v>
      </c>
      <c r="X49" s="74">
        <v>1</v>
      </c>
      <c r="Y49" s="74">
        <v>1</v>
      </c>
      <c r="Z49" s="85">
        <v>1</v>
      </c>
    </row>
    <row r="50" spans="2:32">
      <c r="B50" s="98"/>
      <c r="C50" s="98"/>
      <c r="D50" s="98"/>
      <c r="E50" s="98"/>
      <c r="F50" s="98"/>
      <c r="G50" s="98"/>
      <c r="H50" s="98"/>
      <c r="I50" s="98"/>
      <c r="J50" s="98"/>
      <c r="K50" s="98"/>
      <c r="L50" s="98"/>
      <c r="P50" s="98"/>
      <c r="Q50" s="98"/>
      <c r="R50" s="98"/>
      <c r="S50" s="98"/>
      <c r="V50" s="74">
        <v>2050</v>
      </c>
      <c r="W50" s="74">
        <v>1</v>
      </c>
      <c r="X50" s="74">
        <v>1</v>
      </c>
      <c r="Y50" s="74">
        <v>1</v>
      </c>
      <c r="Z50" s="85">
        <v>1</v>
      </c>
    </row>
    <row r="51" spans="2:32" ht="15" thickBot="1">
      <c r="B51" s="98"/>
      <c r="C51" s="98"/>
      <c r="D51" s="98"/>
      <c r="E51" s="98"/>
      <c r="F51" s="98"/>
      <c r="G51" s="98"/>
      <c r="H51" s="98"/>
      <c r="I51" s="98"/>
      <c r="J51" s="98"/>
      <c r="K51" s="98"/>
      <c r="L51" s="98"/>
      <c r="P51" s="98"/>
      <c r="Q51" s="98"/>
      <c r="R51" s="98"/>
      <c r="S51" s="98"/>
    </row>
    <row r="52" spans="2:32">
      <c r="B52" s="110" t="s">
        <v>192</v>
      </c>
      <c r="C52" s="96"/>
      <c r="D52" s="96"/>
      <c r="E52" s="96"/>
      <c r="F52" s="97"/>
      <c r="G52" s="98"/>
      <c r="H52" s="98"/>
      <c r="I52" s="110" t="s">
        <v>192</v>
      </c>
      <c r="J52" s="96"/>
      <c r="K52" s="96"/>
      <c r="L52" s="96"/>
      <c r="M52" s="97"/>
      <c r="P52" s="110" t="s">
        <v>192</v>
      </c>
      <c r="Q52" s="96"/>
      <c r="R52" s="96"/>
      <c r="S52" s="96"/>
      <c r="T52" s="97"/>
      <c r="AD52" s="111"/>
      <c r="AE52" s="78"/>
      <c r="AF52" s="78"/>
    </row>
    <row r="53" spans="2:32">
      <c r="B53" s="100" t="s">
        <v>221</v>
      </c>
      <c r="C53" s="101"/>
      <c r="D53" s="101"/>
      <c r="E53" s="101"/>
      <c r="F53" s="103"/>
      <c r="G53" s="98"/>
      <c r="H53" s="98"/>
      <c r="I53" s="100" t="s">
        <v>273</v>
      </c>
      <c r="J53" s="138">
        <v>11</v>
      </c>
      <c r="K53" s="101">
        <v>1700</v>
      </c>
      <c r="L53" s="138">
        <f>K53*J53</f>
        <v>18700</v>
      </c>
      <c r="M53" s="103" t="s">
        <v>185</v>
      </c>
      <c r="P53" s="100" t="s">
        <v>274</v>
      </c>
      <c r="Q53" s="138">
        <v>11</v>
      </c>
      <c r="R53" s="101">
        <v>1700</v>
      </c>
      <c r="S53" s="138">
        <f>R53*Q53</f>
        <v>18700</v>
      </c>
      <c r="T53" s="103" t="s">
        <v>185</v>
      </c>
      <c r="AD53" s="111"/>
      <c r="AE53" s="78"/>
      <c r="AF53" s="78"/>
    </row>
    <row r="54" spans="2:32">
      <c r="B54" s="100"/>
      <c r="C54" s="101"/>
      <c r="D54" s="101"/>
      <c r="E54" s="101"/>
      <c r="F54" s="103"/>
      <c r="G54" s="98"/>
      <c r="H54" s="98"/>
      <c r="I54" s="100"/>
      <c r="J54" s="101"/>
      <c r="K54" s="101"/>
      <c r="L54" s="101"/>
      <c r="M54" s="103"/>
      <c r="P54" s="100"/>
      <c r="Q54" s="101"/>
      <c r="R54" s="101"/>
      <c r="S54" s="101"/>
      <c r="T54" s="103"/>
      <c r="AD54" s="11"/>
      <c r="AE54" s="78"/>
      <c r="AF54" s="85"/>
    </row>
    <row r="55" spans="2:32" ht="15" thickBot="1">
      <c r="B55" s="106"/>
      <c r="C55" s="107"/>
      <c r="D55" s="107"/>
      <c r="E55" s="107"/>
      <c r="F55" s="108"/>
      <c r="G55" s="98"/>
      <c r="H55" s="98"/>
      <c r="I55" s="106" t="s">
        <v>221</v>
      </c>
      <c r="J55" s="107"/>
      <c r="K55" s="107"/>
      <c r="L55" s="107"/>
      <c r="M55" s="109"/>
      <c r="P55" s="106" t="s">
        <v>221</v>
      </c>
      <c r="Q55" s="107"/>
      <c r="R55" s="107"/>
      <c r="S55" s="107"/>
      <c r="T55" s="109"/>
      <c r="AD55" s="85"/>
      <c r="AE55" s="85"/>
      <c r="AF55" s="78"/>
    </row>
    <row r="56" spans="2:32">
      <c r="B56" s="98"/>
      <c r="C56" s="98"/>
      <c r="D56" s="98"/>
      <c r="E56" s="98"/>
      <c r="F56" s="98"/>
      <c r="G56" s="98"/>
      <c r="H56" s="98"/>
      <c r="I56" s="98"/>
      <c r="J56" s="98"/>
      <c r="K56" s="98"/>
      <c r="L56" s="98"/>
      <c r="P56" s="98"/>
      <c r="Q56" s="98"/>
      <c r="R56" s="98"/>
      <c r="S56" s="98"/>
      <c r="AD56" s="85"/>
      <c r="AE56" s="85"/>
      <c r="AF56" s="78"/>
    </row>
    <row r="57" spans="2:32" ht="15" thickBot="1">
      <c r="B57" s="98"/>
      <c r="C57" s="98"/>
      <c r="D57" s="98"/>
      <c r="E57" s="98"/>
      <c r="F57" s="98"/>
      <c r="G57" s="98"/>
      <c r="H57" s="98"/>
      <c r="I57" s="98"/>
      <c r="J57" s="98"/>
      <c r="K57" s="98"/>
      <c r="L57" s="98"/>
      <c r="P57" s="98"/>
      <c r="Q57" s="98"/>
      <c r="R57" s="98"/>
      <c r="S57" s="98"/>
      <c r="AD57" s="85"/>
      <c r="AE57" s="85"/>
      <c r="AF57" s="78"/>
    </row>
    <row r="58" spans="2:32">
      <c r="B58" s="110" t="s">
        <v>193</v>
      </c>
      <c r="C58" s="96"/>
      <c r="D58" s="96"/>
      <c r="E58" s="96"/>
      <c r="F58" s="97"/>
      <c r="G58" s="98"/>
      <c r="H58" s="98"/>
      <c r="I58" s="110" t="s">
        <v>193</v>
      </c>
      <c r="J58" s="96"/>
      <c r="K58" s="96"/>
      <c r="L58" s="96"/>
      <c r="M58" s="99"/>
      <c r="P58" s="110" t="s">
        <v>193</v>
      </c>
      <c r="Q58" s="96"/>
      <c r="R58" s="96"/>
      <c r="S58" s="96"/>
      <c r="T58" s="99"/>
      <c r="AD58" s="85"/>
      <c r="AE58" s="85"/>
      <c r="AF58" s="85"/>
    </row>
    <row r="59" spans="2:32">
      <c r="B59" s="100">
        <v>0</v>
      </c>
      <c r="C59" s="101">
        <f>17500</f>
        <v>17500</v>
      </c>
      <c r="D59" s="101">
        <v>0</v>
      </c>
      <c r="E59" s="101"/>
      <c r="F59" s="103"/>
      <c r="G59" s="98"/>
      <c r="H59" s="98"/>
      <c r="I59" s="100">
        <v>0</v>
      </c>
      <c r="J59" s="101">
        <f>C59</f>
        <v>17500</v>
      </c>
      <c r="K59" s="101">
        <v>0</v>
      </c>
      <c r="L59" s="101"/>
      <c r="M59" s="104"/>
      <c r="P59" s="100">
        <v>0</v>
      </c>
      <c r="Q59" s="101">
        <f>J59</f>
        <v>17500</v>
      </c>
      <c r="R59" s="101">
        <v>0</v>
      </c>
      <c r="S59" s="101"/>
      <c r="T59" s="104"/>
      <c r="AD59" s="85"/>
      <c r="AE59" s="85"/>
      <c r="AF59" s="85"/>
    </row>
    <row r="60" spans="2:32">
      <c r="B60" s="100">
        <f>C59</f>
        <v>17500</v>
      </c>
      <c r="C60" s="101"/>
      <c r="D60" s="112">
        <v>0.5</v>
      </c>
      <c r="E60" s="101"/>
      <c r="F60" s="103"/>
      <c r="G60" s="98"/>
      <c r="H60" s="98"/>
      <c r="I60" s="100">
        <f>J59</f>
        <v>17500</v>
      </c>
      <c r="J60" s="101"/>
      <c r="K60" s="112">
        <v>0.5</v>
      </c>
      <c r="L60" s="101"/>
      <c r="M60" s="104"/>
      <c r="P60" s="100">
        <f>Q59</f>
        <v>17500</v>
      </c>
      <c r="Q60" s="101"/>
      <c r="R60" s="112">
        <v>0.5</v>
      </c>
      <c r="S60" s="101"/>
      <c r="T60" s="104"/>
      <c r="AD60" s="78"/>
      <c r="AE60" s="85"/>
      <c r="AF60" s="85"/>
    </row>
    <row r="61" spans="2:32">
      <c r="B61" s="100"/>
      <c r="C61" s="101"/>
      <c r="D61" s="101"/>
      <c r="E61" s="101"/>
      <c r="F61" s="103"/>
      <c r="G61" s="98"/>
      <c r="H61" s="98"/>
      <c r="I61" s="100"/>
      <c r="J61" s="101"/>
      <c r="K61" s="112"/>
      <c r="L61" s="101"/>
      <c r="M61" s="104"/>
      <c r="P61" s="100"/>
      <c r="Q61" s="101"/>
      <c r="R61" s="112"/>
      <c r="S61" s="101"/>
      <c r="T61" s="104"/>
      <c r="AD61" s="78"/>
      <c r="AE61" s="85"/>
      <c r="AF61" s="85"/>
    </row>
    <row r="62" spans="2:32">
      <c r="B62" s="100" t="s">
        <v>194</v>
      </c>
      <c r="C62" s="101">
        <v>0</v>
      </c>
      <c r="D62" s="101">
        <f>1000</f>
        <v>1000</v>
      </c>
      <c r="E62" s="105">
        <f>D62*C62</f>
        <v>0</v>
      </c>
      <c r="F62" s="103" t="s">
        <v>195</v>
      </c>
      <c r="G62" s="98"/>
      <c r="H62" s="98"/>
      <c r="I62" s="100" t="s">
        <v>194</v>
      </c>
      <c r="J62" s="101">
        <v>0</v>
      </c>
      <c r="K62" s="101">
        <f>1000</f>
        <v>1000</v>
      </c>
      <c r="L62" s="105">
        <f>K62*J62</f>
        <v>0</v>
      </c>
      <c r="M62" s="103" t="s">
        <v>195</v>
      </c>
      <c r="P62" s="100" t="s">
        <v>194</v>
      </c>
      <c r="Q62" s="101">
        <v>0</v>
      </c>
      <c r="R62" s="139">
        <f>1000</f>
        <v>1000</v>
      </c>
      <c r="S62" s="105">
        <f>R62*Q62</f>
        <v>0</v>
      </c>
      <c r="T62" s="103" t="s">
        <v>195</v>
      </c>
      <c r="AD62" s="78"/>
      <c r="AE62" s="85"/>
      <c r="AF62" s="85"/>
    </row>
    <row r="63" spans="2:32" ht="15" thickBot="1">
      <c r="B63" s="106" t="s">
        <v>189</v>
      </c>
      <c r="C63" s="107">
        <v>0</v>
      </c>
      <c r="D63" s="107">
        <f>4000</f>
        <v>4000</v>
      </c>
      <c r="E63" s="107">
        <f>D63*C63</f>
        <v>0</v>
      </c>
      <c r="F63" s="108" t="s">
        <v>195</v>
      </c>
      <c r="G63" s="98"/>
      <c r="H63" s="98"/>
      <c r="I63" s="106" t="s">
        <v>189</v>
      </c>
      <c r="J63" s="107">
        <v>0</v>
      </c>
      <c r="K63" s="107">
        <f>4000</f>
        <v>4000</v>
      </c>
      <c r="L63" s="107">
        <f>K63*J63</f>
        <v>0</v>
      </c>
      <c r="M63" s="108" t="s">
        <v>195</v>
      </c>
      <c r="P63" s="106" t="s">
        <v>189</v>
      </c>
      <c r="Q63" s="107">
        <v>0</v>
      </c>
      <c r="R63" s="140">
        <f>4000</f>
        <v>4000</v>
      </c>
      <c r="S63" s="107">
        <f>R63*Q63</f>
        <v>0</v>
      </c>
      <c r="T63" s="108" t="s">
        <v>195</v>
      </c>
      <c r="AD63" s="78"/>
      <c r="AE63" s="85"/>
      <c r="AF63" s="85"/>
    </row>
    <row r="64" spans="2:32">
      <c r="B64" s="98"/>
      <c r="C64" s="98"/>
      <c r="D64" s="98"/>
      <c r="E64" s="98"/>
      <c r="F64" s="98"/>
      <c r="G64" s="98"/>
      <c r="H64" s="98"/>
      <c r="I64" s="98"/>
      <c r="J64" s="98"/>
      <c r="K64" s="98"/>
      <c r="L64" s="98"/>
      <c r="P64" s="98"/>
      <c r="Q64" s="98"/>
      <c r="R64" s="98"/>
      <c r="S64" s="98"/>
      <c r="AD64" s="78"/>
      <c r="AE64" s="85"/>
      <c r="AF64" s="85"/>
    </row>
    <row r="65" spans="2:32" ht="15" thickBot="1">
      <c r="B65" s="98"/>
      <c r="C65" s="98"/>
      <c r="D65" s="98"/>
      <c r="E65" s="98"/>
      <c r="F65" s="98"/>
      <c r="G65" s="98"/>
      <c r="H65" s="98"/>
      <c r="I65" s="98"/>
      <c r="J65" s="98"/>
      <c r="K65" s="98"/>
      <c r="L65" s="98"/>
      <c r="P65" s="98"/>
      <c r="Q65" s="98"/>
      <c r="R65" s="98"/>
      <c r="S65" s="98"/>
      <c r="AD65" s="78"/>
      <c r="AE65" s="85"/>
      <c r="AF65" s="85"/>
    </row>
    <row r="66" spans="2:32">
      <c r="B66" s="110" t="s">
        <v>196</v>
      </c>
      <c r="C66" s="96"/>
      <c r="D66" s="96"/>
      <c r="E66" s="96"/>
      <c r="F66" s="97"/>
      <c r="G66" s="98"/>
      <c r="H66" s="98"/>
      <c r="I66" s="110" t="s">
        <v>196</v>
      </c>
      <c r="J66" s="96"/>
      <c r="K66" s="96"/>
      <c r="L66" s="96"/>
      <c r="M66" s="99"/>
      <c r="P66" s="110" t="s">
        <v>196</v>
      </c>
      <c r="Q66" s="96"/>
      <c r="R66" s="96"/>
      <c r="S66" s="96"/>
      <c r="T66" s="99"/>
      <c r="AD66" s="78"/>
      <c r="AE66" s="85"/>
      <c r="AF66" s="85"/>
    </row>
    <row r="67" spans="2:32">
      <c r="B67" s="100">
        <v>0</v>
      </c>
      <c r="C67" s="101">
        <f>34100*AI11</f>
        <v>0</v>
      </c>
      <c r="D67" s="101">
        <v>0</v>
      </c>
      <c r="E67" s="101"/>
      <c r="F67" s="103"/>
      <c r="G67" s="98"/>
      <c r="H67" s="98"/>
      <c r="I67" s="100">
        <v>0</v>
      </c>
      <c r="J67" s="101">
        <f>C67</f>
        <v>0</v>
      </c>
      <c r="K67" s="101">
        <v>0</v>
      </c>
      <c r="L67" s="101"/>
      <c r="M67" s="104"/>
      <c r="P67" s="100">
        <v>0</v>
      </c>
      <c r="Q67" s="101">
        <f>J67</f>
        <v>0</v>
      </c>
      <c r="R67" s="101">
        <v>0</v>
      </c>
      <c r="S67" s="101"/>
      <c r="T67" s="104"/>
      <c r="AD67" s="78"/>
      <c r="AE67" s="85"/>
      <c r="AF67" s="85"/>
    </row>
    <row r="68" spans="2:32">
      <c r="B68" s="100">
        <f>C67</f>
        <v>0</v>
      </c>
      <c r="C68" s="101"/>
      <c r="D68" s="112">
        <v>0.3</v>
      </c>
      <c r="E68" s="101"/>
      <c r="F68" s="103"/>
      <c r="G68" s="98"/>
      <c r="H68" s="98"/>
      <c r="I68" s="100">
        <f>B68</f>
        <v>0</v>
      </c>
      <c r="J68" s="101"/>
      <c r="K68" s="112">
        <v>0.3</v>
      </c>
      <c r="L68" s="101"/>
      <c r="M68" s="104"/>
      <c r="P68" s="100">
        <f>I68</f>
        <v>0</v>
      </c>
      <c r="Q68" s="101"/>
      <c r="R68" s="112">
        <v>0.3</v>
      </c>
      <c r="S68" s="101"/>
      <c r="T68" s="104"/>
      <c r="AD68" s="78"/>
      <c r="AE68" s="85"/>
      <c r="AF68" s="85"/>
    </row>
    <row r="69" spans="2:32">
      <c r="B69" s="100"/>
      <c r="C69" s="101"/>
      <c r="D69" s="101"/>
      <c r="E69" s="101"/>
      <c r="F69" s="103"/>
      <c r="G69" s="98"/>
      <c r="H69" s="98"/>
      <c r="I69" s="100"/>
      <c r="J69" s="101"/>
      <c r="K69" s="112"/>
      <c r="L69" s="101"/>
      <c r="M69" s="104"/>
      <c r="P69" s="100"/>
      <c r="Q69" s="101"/>
      <c r="R69" s="112"/>
      <c r="S69" s="101"/>
      <c r="T69" s="104"/>
      <c r="AD69" s="78"/>
      <c r="AE69" s="85"/>
      <c r="AF69" s="85"/>
    </row>
    <row r="70" spans="2:32">
      <c r="B70" s="100" t="s">
        <v>194</v>
      </c>
      <c r="C70" s="101">
        <v>0</v>
      </c>
      <c r="D70" s="101">
        <f>1000*$AI$11</f>
        <v>0</v>
      </c>
      <c r="E70" s="105">
        <f>D70*C70</f>
        <v>0</v>
      </c>
      <c r="F70" s="103" t="s">
        <v>195</v>
      </c>
      <c r="G70" s="98"/>
      <c r="H70" s="98"/>
      <c r="I70" s="100" t="s">
        <v>194</v>
      </c>
      <c r="J70" s="101">
        <v>0</v>
      </c>
      <c r="K70" s="101">
        <f>1000</f>
        <v>1000</v>
      </c>
      <c r="L70" s="105">
        <f>K70*J70</f>
        <v>0</v>
      </c>
      <c r="M70" s="103" t="s">
        <v>195</v>
      </c>
      <c r="P70" s="100" t="s">
        <v>194</v>
      </c>
      <c r="Q70" s="101">
        <v>0</v>
      </c>
      <c r="R70" s="139">
        <f>1000</f>
        <v>1000</v>
      </c>
      <c r="S70" s="105">
        <f>R70*Q70</f>
        <v>0</v>
      </c>
      <c r="T70" s="103" t="s">
        <v>195</v>
      </c>
      <c r="AD70" s="78"/>
      <c r="AE70" s="85"/>
      <c r="AF70" s="85"/>
    </row>
    <row r="71" spans="2:32">
      <c r="B71" s="100" t="s">
        <v>189</v>
      </c>
      <c r="C71" s="101">
        <v>0</v>
      </c>
      <c r="D71" s="101">
        <f>4000*$AI$11</f>
        <v>0</v>
      </c>
      <c r="E71" s="101">
        <f>D71*C71</f>
        <v>0</v>
      </c>
      <c r="F71" s="103" t="s">
        <v>195</v>
      </c>
      <c r="G71" s="98"/>
      <c r="H71" s="98"/>
      <c r="I71" s="100" t="s">
        <v>189</v>
      </c>
      <c r="J71" s="101">
        <v>0</v>
      </c>
      <c r="K71" s="101">
        <f>4000</f>
        <v>4000</v>
      </c>
      <c r="L71" s="101">
        <f>K71*J71</f>
        <v>0</v>
      </c>
      <c r="M71" s="103" t="s">
        <v>195</v>
      </c>
      <c r="P71" s="100" t="s">
        <v>189</v>
      </c>
      <c r="Q71" s="101">
        <v>0</v>
      </c>
      <c r="R71" s="139">
        <f>4000</f>
        <v>4000</v>
      </c>
      <c r="S71" s="101">
        <f>R71*Q71</f>
        <v>0</v>
      </c>
      <c r="T71" s="103" t="s">
        <v>195</v>
      </c>
      <c r="AD71" s="78"/>
      <c r="AE71" s="85"/>
      <c r="AF71" s="85"/>
    </row>
    <row r="72" spans="2:32">
      <c r="B72" s="100"/>
      <c r="C72" s="101"/>
      <c r="D72" s="101"/>
      <c r="E72" s="101"/>
      <c r="F72" s="103"/>
      <c r="G72" s="98"/>
      <c r="H72" s="98"/>
      <c r="I72" s="100"/>
      <c r="J72" s="101"/>
      <c r="K72" s="101"/>
      <c r="L72" s="101"/>
      <c r="M72" s="104"/>
      <c r="P72" s="100"/>
      <c r="Q72" s="101"/>
      <c r="R72" s="101"/>
      <c r="S72" s="101"/>
      <c r="T72" s="104"/>
      <c r="AD72" s="78"/>
      <c r="AE72" s="85"/>
      <c r="AF72" s="85"/>
    </row>
    <row r="73" spans="2:32" ht="15" thickBot="1">
      <c r="B73" s="106" t="s">
        <v>197</v>
      </c>
      <c r="C73" s="107"/>
      <c r="D73" s="107"/>
      <c r="E73" s="107">
        <f>56800</f>
        <v>56800</v>
      </c>
      <c r="F73" s="108" t="s">
        <v>185</v>
      </c>
      <c r="G73" s="98"/>
      <c r="H73" s="98"/>
      <c r="I73" s="106" t="s">
        <v>197</v>
      </c>
      <c r="J73" s="107"/>
      <c r="K73" s="107"/>
      <c r="L73" s="107">
        <f>56800</f>
        <v>56800</v>
      </c>
      <c r="M73" s="109" t="s">
        <v>185</v>
      </c>
      <c r="P73" s="106" t="s">
        <v>197</v>
      </c>
      <c r="Q73" s="107"/>
      <c r="R73" s="107"/>
      <c r="S73" s="107">
        <f>56800</f>
        <v>56800</v>
      </c>
      <c r="T73" s="109" t="s">
        <v>185</v>
      </c>
      <c r="AD73" s="78"/>
      <c r="AE73" s="85"/>
      <c r="AF73" s="85"/>
    </row>
    <row r="74" spans="2:32">
      <c r="AD74" s="78"/>
      <c r="AE74" s="85"/>
      <c r="AF74" s="85"/>
    </row>
    <row r="75" spans="2:32">
      <c r="AD75" s="78"/>
      <c r="AE75" s="85"/>
      <c r="AF75" s="85"/>
    </row>
    <row r="76" spans="2:32">
      <c r="AE76" s="85"/>
      <c r="AF76" s="85"/>
    </row>
    <row r="77" spans="2:32">
      <c r="B77" s="74" t="s">
        <v>198</v>
      </c>
      <c r="AE77" s="85"/>
      <c r="AF77" s="85"/>
    </row>
    <row r="78" spans="2:32">
      <c r="S78" s="130" t="s">
        <v>212</v>
      </c>
      <c r="AE78" s="85"/>
      <c r="AF78" s="85"/>
    </row>
    <row r="79" spans="2:32" ht="15" thickBot="1">
      <c r="B79" s="74" t="s">
        <v>90</v>
      </c>
      <c r="C79" s="74" t="s">
        <v>91</v>
      </c>
      <c r="D79" s="74" t="s">
        <v>86</v>
      </c>
      <c r="E79" s="81" t="s">
        <v>16</v>
      </c>
      <c r="F79" s="74" t="s">
        <v>11</v>
      </c>
      <c r="G79" s="74" t="s">
        <v>199</v>
      </c>
      <c r="H79" s="74" t="s">
        <v>200</v>
      </c>
      <c r="I79" s="74" t="s">
        <v>201</v>
      </c>
      <c r="S79" s="131" t="s">
        <v>213</v>
      </c>
      <c r="T79" s="131" t="s">
        <v>10</v>
      </c>
      <c r="U79" s="131" t="s">
        <v>214</v>
      </c>
      <c r="V79" s="131" t="s">
        <v>215</v>
      </c>
      <c r="W79" s="131" t="s">
        <v>312</v>
      </c>
      <c r="X79" s="131" t="s">
        <v>313</v>
      </c>
      <c r="Y79" s="131" t="s">
        <v>12</v>
      </c>
      <c r="AD79" s="85"/>
      <c r="AE79" s="85"/>
    </row>
    <row r="80" spans="2:32">
      <c r="B80" s="114" t="s">
        <v>94</v>
      </c>
      <c r="C80" s="76" t="s">
        <v>93</v>
      </c>
      <c r="D80" s="76" t="s">
        <v>88</v>
      </c>
      <c r="E80" s="74" t="str">
        <f>IF(F80&lt;2018,"MKr14","MKr17")</f>
        <v>MKr14</v>
      </c>
      <c r="F80" s="141">
        <v>2012</v>
      </c>
      <c r="G80" s="137">
        <f t="shared" ref="G80:G98" si="0">INDEX($W$80:$W$99,MATCH(B80,$Y$80:$Y$99,0))</f>
        <v>113.63129472235801</v>
      </c>
      <c r="H80" s="216">
        <f>IF(J80&lt;20,20,J80)</f>
        <v>180.66233050024442</v>
      </c>
      <c r="I80" s="184">
        <f t="shared" ref="I80:I94" si="1">J80+G80</f>
        <v>294.29362522260243</v>
      </c>
      <c r="J80" s="213">
        <f t="array" ref="J80">IF(G80*1000-($E$37+$E$38)&gt;$B$29,(((G80*1000-($E$37+$E$38)-$B$29)*$D$29+$C$28*$D$28)-$E$32-$D$33*(INDEX($X$186:$X$268,MATCH(B80,$Q$186:$Q$268,0))-$C$33))/1000,((((G80*1000-($E$37+$E$38)))*$D$28)-$E$32-$D$33*5)/1000)</f>
        <v>180.66233050024442</v>
      </c>
      <c r="S80" s="74" t="s">
        <v>216</v>
      </c>
      <c r="T80" s="74" t="s">
        <v>217</v>
      </c>
      <c r="U80" s="74">
        <v>2015</v>
      </c>
      <c r="V80" s="136" t="s">
        <v>218</v>
      </c>
      <c r="W80" s="135">
        <v>113.63129472235801</v>
      </c>
      <c r="X80" s="135">
        <v>105.22089270178</v>
      </c>
      <c r="Y80" s="35" t="s">
        <v>94</v>
      </c>
      <c r="AA80" s="74" t="str">
        <f t="shared" ref="AA80:AA111" si="2">INDEX($C$80:$C$164,MATCH(Y80,$B$80:$B$164,0))</f>
        <v>Car</v>
      </c>
      <c r="AD80" s="85"/>
      <c r="AE80" s="85"/>
    </row>
    <row r="81" spans="2:31" ht="15.75" customHeight="1">
      <c r="B81" s="116" t="s">
        <v>94</v>
      </c>
      <c r="C81" s="78" t="s">
        <v>93</v>
      </c>
      <c r="D81" s="78" t="s">
        <v>88</v>
      </c>
      <c r="E81" s="74" t="str">
        <f t="shared" ref="E81:E148" si="3">IF(F81&lt;2018,"MKr14","MKr17")</f>
        <v>MKr14</v>
      </c>
      <c r="F81" s="126">
        <v>2016</v>
      </c>
      <c r="G81" s="59">
        <f t="shared" si="0"/>
        <v>113.63129472235801</v>
      </c>
      <c r="H81" s="118">
        <f t="shared" ref="H81:H94" si="4">IF(J81&lt;20,20,J81)</f>
        <v>179.88194208353701</v>
      </c>
      <c r="I81" s="119">
        <f t="shared" si="1"/>
        <v>293.51323680589502</v>
      </c>
      <c r="J81" s="182">
        <f t="array" ref="J81">IF(G81*1000-($L$37+$L$38)&gt;$I$29,(((G81*1000-($L$37+$L$38)-$I$29)*$K$29+$J$28*$K$28)-$L$32-$K$33*(INDEX($X$186:$X$268,MATCH(B81,$Q$186:$Q$268,0))-$J$33))/1000,((((G81*1000-($L$37+$L$38)))*$K$28)-$L$32-$K$33*(INDEX($X$186:$X$268,MATCH(B81,$Q$186:$Q$268,0))-$J$33))/1000)</f>
        <v>179.88194208353701</v>
      </c>
      <c r="L81" s="74">
        <f>(18-29)*4000</f>
        <v>-44000</v>
      </c>
      <c r="S81" s="74" t="s">
        <v>216</v>
      </c>
      <c r="T81" s="74" t="s">
        <v>217</v>
      </c>
      <c r="U81" s="74">
        <v>2020</v>
      </c>
      <c r="V81" s="136" t="s">
        <v>218</v>
      </c>
      <c r="W81" s="135">
        <v>117.406145873943</v>
      </c>
      <c r="X81" s="135">
        <v>103.44169881575</v>
      </c>
      <c r="Y81" s="35" t="s">
        <v>95</v>
      </c>
      <c r="AA81" s="74" t="str">
        <f t="shared" si="2"/>
        <v>Car</v>
      </c>
      <c r="AD81" s="85"/>
      <c r="AE81" s="85"/>
    </row>
    <row r="82" spans="2:31">
      <c r="B82" s="116" t="s">
        <v>94</v>
      </c>
      <c r="C82" s="78" t="s">
        <v>93</v>
      </c>
      <c r="D82" s="78" t="s">
        <v>88</v>
      </c>
      <c r="E82" s="74" t="str">
        <f t="shared" si="3"/>
        <v>MKr17</v>
      </c>
      <c r="F82" s="126">
        <v>2018</v>
      </c>
      <c r="G82" s="59">
        <f t="shared" si="0"/>
        <v>113.63129472235801</v>
      </c>
      <c r="H82" s="118">
        <f t="shared" si="4"/>
        <v>207.0586005140043</v>
      </c>
      <c r="I82" s="119">
        <f t="shared" si="1"/>
        <v>320.6898952363623</v>
      </c>
      <c r="J82" s="118">
        <f t="array" ref="J82">(IF(G82*1000-($S$37)&gt;$P$29,((G82*1000-($S$37)-$P$29)*$R$29+$Q$28*$R$28),(((G82*1000-($S$37)))*$R$28))-$S$32+IF((INDEX($X$186:$X$268,MATCH(B82,$Q$186:$Q$268,0)))&lt;$Q$34,$R$35,$R$34)*($Q$34-INDEX($X$186:$X$268,MATCH(B82,$Q$186:$Q$268,0))))/1000</f>
        <v>207.0586005140043</v>
      </c>
      <c r="S82" s="74" t="s">
        <v>216</v>
      </c>
      <c r="T82" s="74" t="s">
        <v>217</v>
      </c>
      <c r="U82" s="74">
        <v>2030</v>
      </c>
      <c r="V82" s="136" t="s">
        <v>218</v>
      </c>
      <c r="W82" s="135">
        <v>117.98633168820901</v>
      </c>
      <c r="X82" s="135">
        <v>107.54114554697399</v>
      </c>
      <c r="Y82" s="35" t="s">
        <v>96</v>
      </c>
      <c r="AA82" s="74" t="str">
        <f t="shared" si="2"/>
        <v>Car</v>
      </c>
      <c r="AD82" s="85"/>
      <c r="AE82" s="85"/>
    </row>
    <row r="83" spans="2:31">
      <c r="B83" s="116" t="s">
        <v>95</v>
      </c>
      <c r="C83" s="78" t="s">
        <v>93</v>
      </c>
      <c r="D83" s="78" t="s">
        <v>88</v>
      </c>
      <c r="E83" s="74" t="str">
        <f t="shared" si="3"/>
        <v>MKr17</v>
      </c>
      <c r="F83" s="126">
        <v>2020</v>
      </c>
      <c r="G83" s="59">
        <f t="shared" si="0"/>
        <v>117.406145873943</v>
      </c>
      <c r="H83" s="118">
        <f t="shared" si="4"/>
        <v>210.26722399285157</v>
      </c>
      <c r="I83" s="119">
        <f t="shared" si="1"/>
        <v>327.67336986679459</v>
      </c>
      <c r="J83" s="118">
        <f>(IF(G83*1000-($S$37)&gt;$P$29,((G83*1000-($S$37)-$P$29)*$R$29+$Q$28*$R$28),(((G83*1000-($S$37)))*$R$28))-$S$32+IF((INDEX($X$186:$X$268,MATCH(B83,$Q$186:$Q$268,0)))&lt;$Q$34,$R$35,$R$34)*($Q$34-INDEX($X$186:$X$268,MATCH(B83,$Q$186:$Q$268,0))))/1000</f>
        <v>210.26722399285157</v>
      </c>
      <c r="S83" s="74" t="s">
        <v>216</v>
      </c>
      <c r="T83" s="74" t="s">
        <v>217</v>
      </c>
      <c r="U83" s="74">
        <v>2015</v>
      </c>
      <c r="V83" s="136" t="s">
        <v>218</v>
      </c>
      <c r="W83" s="135">
        <v>98.927487980180501</v>
      </c>
      <c r="X83" s="135">
        <v>94.181132082996996</v>
      </c>
      <c r="Y83" s="35" t="s">
        <v>99</v>
      </c>
      <c r="AA83" s="74" t="str">
        <f t="shared" si="2"/>
        <v>Car</v>
      </c>
      <c r="AD83" s="85"/>
      <c r="AE83" s="85"/>
    </row>
    <row r="84" spans="2:31">
      <c r="B84" s="116" t="s">
        <v>96</v>
      </c>
      <c r="C84" s="78" t="s">
        <v>93</v>
      </c>
      <c r="D84" s="85" t="s">
        <v>88</v>
      </c>
      <c r="E84" s="74" t="str">
        <f t="shared" si="3"/>
        <v>MKr17</v>
      </c>
      <c r="F84" s="126">
        <v>2030</v>
      </c>
      <c r="G84" s="59">
        <f t="shared" si="0"/>
        <v>117.98633168820901</v>
      </c>
      <c r="H84" s="118">
        <f t="shared" si="4"/>
        <v>210.76038193497766</v>
      </c>
      <c r="I84" s="119">
        <f t="shared" si="1"/>
        <v>328.74671362318668</v>
      </c>
      <c r="J84" s="118">
        <f t="array" ref="J84">(IF(G84*1000-($S$37)&gt;$P$29,((G84*1000-($S$37)-$P$29)*$R$29+$Q$28*$R$28),(((G84*1000-($S$37)))*$R$28))-$S$32+IF((INDEX($X$186:$X$268,MATCH(B84,$Q$186:$Q$268,0)))&lt;$Q$34,$R$35,$R$34)*($Q$34-INDEX($X$186:$X$268,MATCH(B84,$Q$186:$Q$268,0))))/1000</f>
        <v>210.76038193497766</v>
      </c>
      <c r="S84" s="74" t="s">
        <v>216</v>
      </c>
      <c r="T84" s="74" t="s">
        <v>217</v>
      </c>
      <c r="U84" s="74">
        <v>2020</v>
      </c>
      <c r="V84" s="136" t="s">
        <v>218</v>
      </c>
      <c r="W84" s="135">
        <v>105.796416403607</v>
      </c>
      <c r="X84" s="135">
        <v>93.709364926537901</v>
      </c>
      <c r="Y84" s="35" t="s">
        <v>100</v>
      </c>
      <c r="AA84" s="74" t="str">
        <f t="shared" si="2"/>
        <v>Car</v>
      </c>
      <c r="AD84" s="85"/>
      <c r="AE84" s="85"/>
    </row>
    <row r="85" spans="2:31">
      <c r="B85" s="116" t="s">
        <v>99</v>
      </c>
      <c r="C85" s="78" t="s">
        <v>93</v>
      </c>
      <c r="D85" s="78" t="s">
        <v>98</v>
      </c>
      <c r="E85" s="74" t="str">
        <f t="shared" si="3"/>
        <v>MKr14</v>
      </c>
      <c r="F85" s="126">
        <v>2012</v>
      </c>
      <c r="G85" s="59">
        <f t="shared" si="0"/>
        <v>98.927487980180501</v>
      </c>
      <c r="H85" s="118">
        <f t="shared" si="4"/>
        <v>71.272362379189531</v>
      </c>
      <c r="I85" s="119">
        <f t="shared" si="1"/>
        <v>170.19985035937003</v>
      </c>
      <c r="J85" s="182">
        <f>IF(G85*1000-($E$37+$E$38)&gt;$B$29,(((G85*1000-($E$37+$E$38)-$B$29)*$D$29+$C$28*$D$28)-$E$32-$D$34*(INDEX($X$186:$X$268,MATCH(B85,$Q$186:$Q$268,0))-$C$34))/1000,((((G85*1000-($E$37+$E$38)))*$D$28)-$E$32-$D$34*5)/1000)</f>
        <v>71.272362379189531</v>
      </c>
      <c r="S85" s="74" t="s">
        <v>216</v>
      </c>
      <c r="T85" s="74" t="s">
        <v>217</v>
      </c>
      <c r="U85" s="74">
        <v>2030</v>
      </c>
      <c r="V85" s="136" t="s">
        <v>218</v>
      </c>
      <c r="W85" s="135">
        <v>107.015609953688</v>
      </c>
      <c r="X85" s="135">
        <v>100.382274821732</v>
      </c>
      <c r="Y85" s="35" t="s">
        <v>101</v>
      </c>
      <c r="AA85" s="74" t="str">
        <f t="shared" si="2"/>
        <v>Car</v>
      </c>
      <c r="AD85" s="85"/>
      <c r="AE85" s="85"/>
    </row>
    <row r="86" spans="2:31">
      <c r="B86" s="116" t="s">
        <v>99</v>
      </c>
      <c r="C86" s="78" t="s">
        <v>93</v>
      </c>
      <c r="D86" s="78" t="s">
        <v>98</v>
      </c>
      <c r="E86" s="74" t="str">
        <f t="shared" si="3"/>
        <v>MKr14</v>
      </c>
      <c r="F86" s="126">
        <v>2016</v>
      </c>
      <c r="G86" s="59">
        <f t="shared" si="0"/>
        <v>98.927487980180501</v>
      </c>
      <c r="H86" s="118">
        <f t="shared" si="4"/>
        <v>163.27236237918953</v>
      </c>
      <c r="I86" s="119">
        <f t="shared" si="1"/>
        <v>262.19985035937003</v>
      </c>
      <c r="J86" s="182">
        <f t="array" ref="J86">IF(G86*1000-($L$37+$L$38)&gt;$I$29,(((G86*1000-($L$37+$L$38)-$I$29)*$K$29+$J$28*$K$28)-$L$32-$K$33*(INDEX($X$186:$X$268,MATCH(B86,$Q$186:$Q$268,0))-$J$33))/1000,((((G86*1000-($L$37+$L$38)))*$K$28)-$L$32-$K$33*(INDEX($X$186:$X$268,MATCH(B86,$Q$186:$Q$268,0))-$J$33))/1000)</f>
        <v>163.27236237918953</v>
      </c>
      <c r="S86" s="74" t="s">
        <v>216</v>
      </c>
      <c r="T86" s="74" t="s">
        <v>217</v>
      </c>
      <c r="U86" s="74">
        <v>2015</v>
      </c>
      <c r="V86" s="136" t="s">
        <v>218</v>
      </c>
      <c r="W86" s="135">
        <v>116.460773216977</v>
      </c>
      <c r="X86" s="135">
        <v>110.95087494173301</v>
      </c>
      <c r="Y86" s="35" t="s">
        <v>104</v>
      </c>
      <c r="AA86" s="74" t="str">
        <f t="shared" si="2"/>
        <v>Car</v>
      </c>
      <c r="AD86" s="85"/>
      <c r="AE86" s="85"/>
    </row>
    <row r="87" spans="2:31">
      <c r="B87" s="116" t="s">
        <v>99</v>
      </c>
      <c r="C87" s="78" t="s">
        <v>93</v>
      </c>
      <c r="D87" s="78" t="s">
        <v>98</v>
      </c>
      <c r="E87" s="74" t="str">
        <f t="shared" si="3"/>
        <v>MKr17</v>
      </c>
      <c r="F87" s="126">
        <v>2018</v>
      </c>
      <c r="G87" s="59">
        <f t="shared" si="0"/>
        <v>98.927487980180501</v>
      </c>
      <c r="H87" s="118">
        <f t="shared" si="4"/>
        <v>194.56036478315343</v>
      </c>
      <c r="I87" s="119">
        <f t="shared" si="1"/>
        <v>293.48785276333393</v>
      </c>
      <c r="J87" s="118">
        <f>(IF(G87*1000-($S$37)&gt;$P$29,((G87*1000-($S$37)-$P$29)*$R$29+$Q$28*$R$28),(((G87*1000-($S$37)))*$R$28))-$S$32+IF((INDEX($X$186:$X$268,MATCH(B87,$Q$186:$Q$268,0)))&lt;$Q$34,$R$35,$R$34)*($Q$34-INDEX($X$186:$X$268,MATCH(B87,$Q$186:$Q$268,0))))/1000</f>
        <v>194.56036478315343</v>
      </c>
      <c r="S87" s="74" t="s">
        <v>216</v>
      </c>
      <c r="T87" s="74" t="s">
        <v>217</v>
      </c>
      <c r="U87" s="74">
        <v>2020</v>
      </c>
      <c r="V87" s="136" t="s">
        <v>218</v>
      </c>
      <c r="W87" s="135">
        <v>124.547107275359</v>
      </c>
      <c r="X87" s="135">
        <v>105.616181301434</v>
      </c>
      <c r="Y87" s="35" t="s">
        <v>105</v>
      </c>
      <c r="AA87" s="74" t="str">
        <f t="shared" si="2"/>
        <v>Car</v>
      </c>
      <c r="AD87" s="85"/>
      <c r="AE87" s="85"/>
    </row>
    <row r="88" spans="2:31">
      <c r="B88" s="116" t="s">
        <v>100</v>
      </c>
      <c r="C88" s="78" t="s">
        <v>93</v>
      </c>
      <c r="D88" s="78" t="s">
        <v>98</v>
      </c>
      <c r="E88" s="74" t="str">
        <f t="shared" si="3"/>
        <v>MKr17</v>
      </c>
      <c r="F88" s="126">
        <v>2020</v>
      </c>
      <c r="G88" s="59">
        <f t="shared" si="0"/>
        <v>105.796416403607</v>
      </c>
      <c r="H88" s="118">
        <f t="shared" si="4"/>
        <v>200.39895394306595</v>
      </c>
      <c r="I88" s="119">
        <f t="shared" si="1"/>
        <v>306.19537034667292</v>
      </c>
      <c r="J88" s="118">
        <f>(IF(G88*1000-($S$37)&gt;$P$29,((G88*1000-($S$37)-$P$29)*$R$29+$Q$28*$R$28),(((G88*1000-($S$37)))*$R$28))-$S$32+IF((INDEX($X$186:$X$268,MATCH(B88,$Q$186:$Q$268,0)))&lt;$Q$34,$R$35,$R$34)*($Q$34-INDEX($X$186:$X$268,MATCH(B88,$Q$186:$Q$268,0))))/1000</f>
        <v>200.39895394306595</v>
      </c>
      <c r="S88" s="74" t="s">
        <v>216</v>
      </c>
      <c r="T88" s="74" t="s">
        <v>217</v>
      </c>
      <c r="U88" s="74">
        <v>2030</v>
      </c>
      <c r="V88" s="136" t="s">
        <v>218</v>
      </c>
      <c r="W88" s="135">
        <v>125.982383015626</v>
      </c>
      <c r="X88" s="135">
        <v>107.73664744911299</v>
      </c>
      <c r="Y88" s="35" t="s">
        <v>106</v>
      </c>
      <c r="AA88" s="74" t="str">
        <f t="shared" si="2"/>
        <v>Car</v>
      </c>
      <c r="AD88" s="85"/>
      <c r="AE88" s="85"/>
    </row>
    <row r="89" spans="2:31">
      <c r="B89" s="116" t="s">
        <v>101</v>
      </c>
      <c r="C89" s="78" t="s">
        <v>93</v>
      </c>
      <c r="D89" s="78" t="s">
        <v>98</v>
      </c>
      <c r="E89" s="74" t="str">
        <f t="shared" si="3"/>
        <v>MKr17</v>
      </c>
      <c r="F89" s="126">
        <v>2030</v>
      </c>
      <c r="G89" s="59">
        <f t="shared" si="0"/>
        <v>107.015609953688</v>
      </c>
      <c r="H89" s="118">
        <f t="shared" si="4"/>
        <v>201.4352684606348</v>
      </c>
      <c r="I89" s="119">
        <f t="shared" si="1"/>
        <v>308.4508784143228</v>
      </c>
      <c r="J89" s="118">
        <f t="array" ref="J89">(IF(G89*1000-($S$37)&gt;$P$29,((G89*1000-($S$37)-$P$29)*$R$29+$Q$28*$R$28),(((G89*1000-($S$37)))*$R$28))-$S$32+IF((INDEX($X$186:$X$268,MATCH(B89,$Q$186:$Q$268,0)))&lt;$Q$34,$R$35,$R$34)*($Q$34-INDEX($X$186:$X$268,MATCH(B89,$Q$186:$Q$268,0))))/1000</f>
        <v>201.4352684606348</v>
      </c>
      <c r="S89" s="74" t="s">
        <v>216</v>
      </c>
      <c r="T89" s="74" t="s">
        <v>217</v>
      </c>
      <c r="U89" s="74">
        <v>2015</v>
      </c>
      <c r="V89" t="s">
        <v>218</v>
      </c>
      <c r="W89" s="222"/>
      <c r="X89" s="135">
        <v>162.79717529880901</v>
      </c>
      <c r="Y89" s="132" t="s">
        <v>110</v>
      </c>
      <c r="AA89" s="74" t="str">
        <f t="shared" si="2"/>
        <v>Car</v>
      </c>
      <c r="AD89" s="85"/>
      <c r="AE89" s="85"/>
    </row>
    <row r="90" spans="2:31">
      <c r="B90" s="120" t="s">
        <v>104</v>
      </c>
      <c r="C90" s="78" t="s">
        <v>93</v>
      </c>
      <c r="D90" s="78" t="s">
        <v>103</v>
      </c>
      <c r="E90" s="74" t="str">
        <f t="shared" si="3"/>
        <v>MKr14</v>
      </c>
      <c r="F90" s="126">
        <v>2012</v>
      </c>
      <c r="G90" s="59">
        <f t="shared" si="0"/>
        <v>116.460773216977</v>
      </c>
      <c r="H90" s="118" t="e">
        <f t="shared" si="4"/>
        <v>#DIV/0!</v>
      </c>
      <c r="I90" s="119" t="e">
        <f t="shared" si="1"/>
        <v>#DIV/0!</v>
      </c>
      <c r="J90" s="182" t="e">
        <f>IF(G90*1000-($E$37+$E$38)&gt;$B$29,(((G90*1000-($E$37+$E$38)-$B$29)*$D$29+$C$28*$D$28)-$E$32-$D$34*(INDEX($X$186:$X$268,MATCH(B90,$Q$186:$Q$268,0))-$C$34))/1000,((((G90*1000-($E$37+$E$38)))*$D$28)-$E$32-$D$34*5)/1000)</f>
        <v>#DIV/0!</v>
      </c>
      <c r="S90" s="74" t="s">
        <v>216</v>
      </c>
      <c r="T90" s="74" t="s">
        <v>217</v>
      </c>
      <c r="U90" s="74">
        <v>2020</v>
      </c>
      <c r="V90" s="136" t="s">
        <v>218</v>
      </c>
      <c r="W90" s="135">
        <v>161.384052326892</v>
      </c>
      <c r="X90" s="135">
        <v>140.71797934398299</v>
      </c>
      <c r="Y90" s="132" t="s">
        <v>110</v>
      </c>
      <c r="AA90" s="74" t="str">
        <f t="shared" si="2"/>
        <v>Car</v>
      </c>
      <c r="AD90" s="85"/>
      <c r="AE90" s="85"/>
    </row>
    <row r="91" spans="2:31">
      <c r="B91" s="120" t="s">
        <v>104</v>
      </c>
      <c r="C91" s="78" t="s">
        <v>93</v>
      </c>
      <c r="D91" s="78" t="s">
        <v>103</v>
      </c>
      <c r="E91" s="74" t="str">
        <f t="shared" si="3"/>
        <v>MKr14</v>
      </c>
      <c r="F91" s="126">
        <v>2016</v>
      </c>
      <c r="G91" s="59">
        <f t="shared" si="0"/>
        <v>116.460773216977</v>
      </c>
      <c r="H91" s="118" t="e">
        <f t="shared" si="4"/>
        <v>#DIV/0!</v>
      </c>
      <c r="I91" s="119" t="e">
        <f t="shared" si="1"/>
        <v>#DIV/0!</v>
      </c>
      <c r="J91" s="182" t="e">
        <f t="array" ref="J91">IF(G91*1000-($L$37+$L$38)&gt;$I$29,(((G91*1000-($L$37+$L$38)-$I$29)*$K$29+$J$28*$K$28)-$L$32-$K$33*(INDEX($X$186:$X$268,MATCH(B91,$Q$186:$Q$268,0))-$J$33))/1000,((((G91*1000-($L$37+$L$38)))*$K$28)-$L$32-$K$33*(INDEX($X$186:$X$268,MATCH(B91,$Q$186:$Q$268,0))-$J$33))/1000)</f>
        <v>#DIV/0!</v>
      </c>
      <c r="S91" s="74" t="s">
        <v>216</v>
      </c>
      <c r="T91" s="74" t="s">
        <v>217</v>
      </c>
      <c r="U91" s="74">
        <v>2030</v>
      </c>
      <c r="V91" s="136" t="s">
        <v>218</v>
      </c>
      <c r="W91" s="135">
        <v>132.47961225402801</v>
      </c>
      <c r="X91" s="135">
        <v>115.633165176852</v>
      </c>
      <c r="Y91" s="132" t="s">
        <v>110</v>
      </c>
      <c r="AA91" s="74" t="str">
        <f t="shared" si="2"/>
        <v>Car</v>
      </c>
      <c r="AD91" s="85"/>
      <c r="AE91" s="85"/>
    </row>
    <row r="92" spans="2:31">
      <c r="B92" s="120" t="s">
        <v>104</v>
      </c>
      <c r="C92" s="78" t="s">
        <v>93</v>
      </c>
      <c r="D92" s="78" t="s">
        <v>103</v>
      </c>
      <c r="E92" s="74" t="str">
        <f t="shared" si="3"/>
        <v>MKr17</v>
      </c>
      <c r="F92" s="126">
        <v>2018</v>
      </c>
      <c r="G92" s="59">
        <f t="shared" si="0"/>
        <v>116.460773216977</v>
      </c>
      <c r="H92" s="118" t="e">
        <f t="shared" si="4"/>
        <v>#DIV/0!</v>
      </c>
      <c r="I92" s="119" t="e">
        <f t="shared" si="1"/>
        <v>#DIV/0!</v>
      </c>
      <c r="J92" s="118" t="e">
        <f>(IF(G92*1000-($S$37)&gt;$P$29,((G92*1000-($S$37)-$P$29)*$R$29+$Q$28*$R$28),(((G92*1000-($S$37)))*$R$28))-$S$32+IF((INDEX($X$186:$X$268,MATCH(B92,$Q$186:$Q$268,0)))&lt;$Q$34,$R$35,$R$34)*($Q$34-INDEX($X$186:$X$268,MATCH(B92,$Q$186:$Q$268,0))))/1000</f>
        <v>#DIV/0!</v>
      </c>
      <c r="S92" s="74" t="s">
        <v>216</v>
      </c>
      <c r="T92" s="74" t="s">
        <v>217</v>
      </c>
      <c r="U92" s="74">
        <v>2015</v>
      </c>
      <c r="V92" t="s">
        <v>218</v>
      </c>
      <c r="W92" s="222"/>
      <c r="X92" s="135">
        <v>121.926759029251</v>
      </c>
      <c r="Y92" s="132" t="s">
        <v>111</v>
      </c>
      <c r="AA92" s="74" t="str">
        <f t="shared" si="2"/>
        <v>Car</v>
      </c>
      <c r="AD92" s="85"/>
      <c r="AE92" s="85"/>
    </row>
    <row r="93" spans="2:31">
      <c r="B93" s="116" t="s">
        <v>105</v>
      </c>
      <c r="C93" s="78" t="s">
        <v>93</v>
      </c>
      <c r="D93" s="78" t="s">
        <v>103</v>
      </c>
      <c r="E93" s="74" t="str">
        <f t="shared" si="3"/>
        <v>MKr17</v>
      </c>
      <c r="F93" s="126">
        <v>2020</v>
      </c>
      <c r="G93" s="59">
        <f t="shared" si="0"/>
        <v>124.547107275359</v>
      </c>
      <c r="H93" s="118" t="e">
        <f t="shared" si="4"/>
        <v>#DIV/0!</v>
      </c>
      <c r="I93" s="119" t="e">
        <f t="shared" si="1"/>
        <v>#DIV/0!</v>
      </c>
      <c r="J93" s="118" t="e">
        <f>(IF(G93*1000-($S$37)&gt;$P$29,((G93*1000-($S$37)-$P$29)*$R$29+$Q$28*$R$28),(((G93*1000-($S$37)))*$R$28))-$S$32+IF((INDEX($X$186:$X$268,MATCH(B93,$Q$186:$Q$268,0)))&lt;$Q$34,$R$35,$R$34)*($Q$34-INDEX($X$186:$X$268,MATCH(B93,$Q$186:$Q$268,0))))/1000</f>
        <v>#DIV/0!</v>
      </c>
      <c r="S93" s="74" t="s">
        <v>216</v>
      </c>
      <c r="T93" s="74" t="s">
        <v>217</v>
      </c>
      <c r="U93" s="74">
        <v>2020</v>
      </c>
      <c r="V93" s="136" t="s">
        <v>218</v>
      </c>
      <c r="W93" s="135">
        <v>144.55046010839899</v>
      </c>
      <c r="X93" s="135">
        <v>110.60591099801699</v>
      </c>
      <c r="Y93" s="132" t="s">
        <v>113</v>
      </c>
      <c r="AA93" s="74" t="str">
        <f t="shared" si="2"/>
        <v>Car</v>
      </c>
      <c r="AD93" s="85"/>
      <c r="AE93" s="85"/>
    </row>
    <row r="94" spans="2:31">
      <c r="B94" s="116" t="s">
        <v>106</v>
      </c>
      <c r="C94" s="78" t="s">
        <v>93</v>
      </c>
      <c r="D94" s="78" t="s">
        <v>103</v>
      </c>
      <c r="E94" s="74" t="str">
        <f t="shared" si="3"/>
        <v>MKr17</v>
      </c>
      <c r="F94" s="126">
        <v>2030</v>
      </c>
      <c r="G94" s="59">
        <f t="shared" si="0"/>
        <v>125.982383015626</v>
      </c>
      <c r="H94" s="118" t="e">
        <f t="shared" si="4"/>
        <v>#DIV/0!</v>
      </c>
      <c r="I94" s="119" t="e">
        <f t="shared" si="1"/>
        <v>#DIV/0!</v>
      </c>
      <c r="J94" s="118" t="e">
        <f>(IF(G94*1000-($S$37)&gt;$P$29,((G94*1000-($S$37)-$P$29)*$R$29+$Q$28*$R$28),(((G94*1000-($S$37)))*$R$28))-$S$32+IF((INDEX($X$186:$X$268,MATCH(B94,$Q$186:$Q$268,0)))&lt;$Q$34,$R$35,$R$34)*($Q$34-INDEX($X$186:$X$268,MATCH(B94,$Q$186:$Q$268,0))))/1000</f>
        <v>#DIV/0!</v>
      </c>
      <c r="K94" s="83"/>
      <c r="L94" s="83"/>
      <c r="S94" s="74" t="s">
        <v>216</v>
      </c>
      <c r="T94" s="74" t="s">
        <v>217</v>
      </c>
      <c r="U94" s="74">
        <v>2030</v>
      </c>
      <c r="V94" s="136" t="s">
        <v>218</v>
      </c>
      <c r="W94" s="135">
        <v>133.91891192424001</v>
      </c>
      <c r="X94" s="135">
        <v>112.420294166876</v>
      </c>
      <c r="Y94" s="132" t="s">
        <v>114</v>
      </c>
      <c r="AA94" s="74" t="str">
        <f t="shared" si="2"/>
        <v>Car</v>
      </c>
      <c r="AD94" s="85"/>
      <c r="AE94" s="85"/>
    </row>
    <row r="95" spans="2:31">
      <c r="B95" s="121" t="s">
        <v>110</v>
      </c>
      <c r="C95" s="78" t="s">
        <v>93</v>
      </c>
      <c r="D95" s="85" t="s">
        <v>109</v>
      </c>
      <c r="E95" s="74" t="str">
        <f t="shared" si="3"/>
        <v>MKr14</v>
      </c>
      <c r="F95" s="126">
        <v>2012</v>
      </c>
      <c r="G95" s="73">
        <f t="shared" si="0"/>
        <v>0</v>
      </c>
      <c r="H95" s="118">
        <v>0</v>
      </c>
      <c r="I95" s="119">
        <f t="shared" ref="I95" si="5">H95+G95</f>
        <v>0</v>
      </c>
      <c r="J95" s="214">
        <f>IF(G95*1000-($E$37+$E$38)&gt;$B$29,(((G95*1000-($E$37+$E$38)-$B$29)*$D$29+$C$28*$D$28)-$E$32-$D$34*(INDEX($X$186:$X$268,MATCH(B95,$Q$186:$Q$268,0))-$C$34))/1000,((((G95*1000-($E$37+$E$38)))*$D$28)-$E$32-$D$34*5)/1000)*W15</f>
        <v>0</v>
      </c>
      <c r="K95" s="74">
        <v>2015</v>
      </c>
      <c r="L95" s="83"/>
      <c r="S95" s="74" t="s">
        <v>216</v>
      </c>
      <c r="T95" s="74" t="s">
        <v>217</v>
      </c>
      <c r="U95" s="74">
        <v>2015</v>
      </c>
      <c r="V95" t="s">
        <v>218</v>
      </c>
      <c r="W95" s="222"/>
      <c r="X95" s="135">
        <v>287.37642173211401</v>
      </c>
      <c r="Y95" s="133" t="s">
        <v>115</v>
      </c>
      <c r="AA95" s="74" t="str">
        <f t="shared" si="2"/>
        <v>Car</v>
      </c>
      <c r="AD95" s="85"/>
      <c r="AE95" s="85"/>
    </row>
    <row r="96" spans="2:31">
      <c r="B96" s="121" t="s">
        <v>110</v>
      </c>
      <c r="C96" s="78" t="s">
        <v>93</v>
      </c>
      <c r="D96" s="85" t="s">
        <v>109</v>
      </c>
      <c r="E96" s="74" t="str">
        <f t="shared" si="3"/>
        <v>MKr14</v>
      </c>
      <c r="F96" s="126">
        <v>2016</v>
      </c>
      <c r="G96" s="73">
        <f t="shared" si="0"/>
        <v>0</v>
      </c>
      <c r="H96" s="118">
        <f>IF(J96&lt;10,10,J96)</f>
        <v>10</v>
      </c>
      <c r="I96" s="119">
        <f>H96+G96</f>
        <v>10</v>
      </c>
      <c r="J96" s="215">
        <f t="array" ref="J96">(IF(G96*1000-($L$38+$L$37)&gt;$I$29,((G96*1000-($L$38+$L$37)-$I$29)*$K$29+$J$28*$K$28),(((G96*1000-($L$38-$L$37)))*$K$28))-$L$32+IF((INDEX($X$186:$X$268,MATCH(B96&amp;K96,$Q$186:$Q$268&amp;$M$186:$M$268,0)))&lt;$J$34,$K$35,$K$34)*($J$34-INDEX($X$186:$X$268,MATCH(B96&amp;K96,$Q$186:$Q$268&amp;$M$186:$M$268,0)))-$L$43)/1000*W16</f>
        <v>-13.045300000000001</v>
      </c>
      <c r="K96" s="74">
        <v>2015</v>
      </c>
      <c r="L96" s="180"/>
      <c r="S96" s="74" t="s">
        <v>216</v>
      </c>
      <c r="T96" s="74" t="s">
        <v>217</v>
      </c>
      <c r="U96" s="74">
        <v>2020</v>
      </c>
      <c r="V96" s="136" t="s">
        <v>218</v>
      </c>
      <c r="W96" s="135">
        <v>140.131734971627</v>
      </c>
      <c r="X96" s="135">
        <v>247.220585434746</v>
      </c>
      <c r="Y96" s="133" t="s">
        <v>115</v>
      </c>
      <c r="AA96" s="74" t="str">
        <f t="shared" si="2"/>
        <v>Car</v>
      </c>
      <c r="AD96" s="85"/>
      <c r="AE96" s="85"/>
    </row>
    <row r="97" spans="2:31">
      <c r="B97" s="121" t="s">
        <v>110</v>
      </c>
      <c r="C97" s="78" t="s">
        <v>93</v>
      </c>
      <c r="D97" s="85" t="s">
        <v>109</v>
      </c>
      <c r="E97" s="74" t="str">
        <f t="shared" si="3"/>
        <v>MKr17</v>
      </c>
      <c r="F97" s="126">
        <v>2018</v>
      </c>
      <c r="G97" s="73">
        <f t="shared" si="0"/>
        <v>0</v>
      </c>
      <c r="H97" s="118">
        <f>IF(J97&lt;20,20,J97)</f>
        <v>20</v>
      </c>
      <c r="I97" s="119">
        <f t="shared" ref="I97:I102" si="6">H97+G97</f>
        <v>20</v>
      </c>
      <c r="J97" s="215">
        <f t="array" ref="J97">(IF(G97*1000-($S$37)&gt;$P$29,((G97*1000-($S$37)-$P$29)*$R$29+$Q$28*$R$28),(((G97*1000-($S$37)))*$R$28))-$S$32+IF((INDEX($X$186:$X$268,MATCH(B97&amp;K97,$Q$186:$Q$268&amp;$M$186:$M$268,0)))&lt;$Q$34,$R$35,$R$34)*($Q$34-INDEX($X$186:$X$268,MATCH(B97&amp;K97,$Q$186:$Q$268&amp;$M$186:$M$268,0)))-$S$43)/1000*W18</f>
        <v>6.7944000000000004</v>
      </c>
      <c r="K97" s="74">
        <v>2015</v>
      </c>
      <c r="L97" s="83"/>
      <c r="O97" s="98"/>
      <c r="S97" s="74" t="s">
        <v>216</v>
      </c>
      <c r="T97" s="74" t="s">
        <v>217</v>
      </c>
      <c r="U97" s="74">
        <v>2030</v>
      </c>
      <c r="V97" s="136" t="s">
        <v>218</v>
      </c>
      <c r="W97" s="135">
        <v>126.647191817622</v>
      </c>
      <c r="X97" s="135">
        <v>171.42060158504501</v>
      </c>
      <c r="Y97" s="133" t="s">
        <v>115</v>
      </c>
      <c r="AA97" s="74" t="str">
        <f t="shared" si="2"/>
        <v>Car</v>
      </c>
      <c r="AD97" s="85"/>
      <c r="AE97" s="85"/>
    </row>
    <row r="98" spans="2:31">
      <c r="B98" s="121" t="s">
        <v>110</v>
      </c>
      <c r="C98" s="78" t="s">
        <v>93</v>
      </c>
      <c r="D98" s="85" t="s">
        <v>109</v>
      </c>
      <c r="E98" s="74" t="str">
        <f t="shared" si="3"/>
        <v>MKr17</v>
      </c>
      <c r="F98" s="126">
        <v>2019</v>
      </c>
      <c r="G98" s="73">
        <f t="shared" si="0"/>
        <v>0</v>
      </c>
      <c r="H98" s="118">
        <f t="shared" ref="H98:H101" si="7">IF(J98&lt;20,20,J98)</f>
        <v>20</v>
      </c>
      <c r="I98" s="119">
        <f t="shared" si="6"/>
        <v>20</v>
      </c>
      <c r="J98" s="215">
        <f t="array" ref="J98">(IF(G98*1000-($S$37)&gt;$P$29,((G98*1000-($S$37)-$P$29)*$R$29+$Q$28*$R$28),(((G98*1000-($S$37)))*$R$28))-$S$32+IF((INDEX($X$186:$X$268,MATCH(B98&amp;K98,$Q$186:$Q$268&amp;$M$186:$M$268,0)))&lt;$Q$34,$R$35,$R$34)*($Q$34-INDEX($X$186:$X$268,MATCH(B98&amp;K98,$Q$186:$Q$268&amp;$M$186:$M$268,0)))-$S$43)/1000*W19</f>
        <v>13.588800000000001</v>
      </c>
      <c r="K98" s="74">
        <v>2015</v>
      </c>
      <c r="L98" s="83"/>
      <c r="S98" s="74" t="s">
        <v>216</v>
      </c>
      <c r="T98" s="74" t="s">
        <v>217</v>
      </c>
      <c r="U98" s="74">
        <v>2020</v>
      </c>
      <c r="V98" s="136" t="s">
        <v>218</v>
      </c>
      <c r="W98" s="135">
        <v>105.796416403607</v>
      </c>
      <c r="X98" s="135">
        <v>93.443979222889496</v>
      </c>
      <c r="Y98" s="134" t="s">
        <v>85</v>
      </c>
      <c r="AA98" s="74" t="str">
        <f t="shared" si="2"/>
        <v>Car</v>
      </c>
      <c r="AC98" s="113"/>
      <c r="AD98" s="85"/>
      <c r="AE98" s="85"/>
    </row>
    <row r="99" spans="2:31">
      <c r="B99" s="121" t="s">
        <v>110</v>
      </c>
      <c r="C99" s="78" t="s">
        <v>93</v>
      </c>
      <c r="D99" s="85" t="s">
        <v>109</v>
      </c>
      <c r="E99" s="74" t="str">
        <f t="shared" si="3"/>
        <v>MKr17</v>
      </c>
      <c r="F99" s="126">
        <v>2020</v>
      </c>
      <c r="G99" s="73">
        <f>W90</f>
        <v>161.384052326892</v>
      </c>
      <c r="H99" s="118">
        <f t="shared" si="7"/>
        <v>111.24648891060782</v>
      </c>
      <c r="I99" s="119">
        <f t="shared" si="6"/>
        <v>272.63054123749981</v>
      </c>
      <c r="J99" s="215">
        <f t="array" ref="J99">(IF(G99*1000-($S$37)&gt;$P$29,((G99*1000-($S$37)-$P$29)*$R$29+$Q$28*$R$28),(((G99*1000-($S$37)))*$R$28))-$S$32+IF((INDEX($X$186:$X$268,MATCH(B99&amp;K99,$Q$186:$Q$268&amp;$M$186:$M$268,0)))&lt;$Q$34,$R$35,$R$34)*($Q$34-INDEX($X$186:$X$268,MATCH(B99&amp;K99,$Q$186:$Q$268&amp;$M$186:$M$268,0)))-$S$43)/1000*W20</f>
        <v>111.24648891060782</v>
      </c>
      <c r="K99" s="74">
        <v>2020</v>
      </c>
      <c r="L99" s="83"/>
      <c r="S99" s="74" t="s">
        <v>216</v>
      </c>
      <c r="T99" s="74" t="s">
        <v>217</v>
      </c>
      <c r="U99" s="74">
        <v>2030</v>
      </c>
      <c r="V99" s="136" t="s">
        <v>218</v>
      </c>
      <c r="W99" s="135">
        <v>107.015609953688</v>
      </c>
      <c r="X99" s="135">
        <v>99.979934370996006</v>
      </c>
      <c r="Y99" s="134" t="s">
        <v>85</v>
      </c>
      <c r="AA99" s="74" t="str">
        <f t="shared" si="2"/>
        <v>Car</v>
      </c>
      <c r="AC99" s="113"/>
      <c r="AD99" s="85"/>
      <c r="AE99" s="85"/>
    </row>
    <row r="100" spans="2:31">
      <c r="B100" s="121" t="s">
        <v>110</v>
      </c>
      <c r="C100" s="78" t="s">
        <v>93</v>
      </c>
      <c r="D100" s="85" t="s">
        <v>109</v>
      </c>
      <c r="E100" s="74" t="str">
        <f t="shared" si="3"/>
        <v>MKr17</v>
      </c>
      <c r="F100" s="142">
        <v>2021</v>
      </c>
      <c r="G100" s="73">
        <f>G99</f>
        <v>161.384052326892</v>
      </c>
      <c r="H100" s="118">
        <f t="shared" si="7"/>
        <v>154.03360003007236</v>
      </c>
      <c r="I100" s="119">
        <f t="shared" si="6"/>
        <v>315.41765235696437</v>
      </c>
      <c r="J100" s="215">
        <f t="array" ref="J100">(IF(G100*1000-($S$37)&gt;$P$29,((G100*1000-($S$37)-$P$29)*$R$29+$Q$28*$R$28),(((G100*1000-($S$37)))*$R$28))-$S$32+IF((INDEX($X$186:$X$268,MATCH(B100&amp;K100,$Q$186:$Q$268&amp;$M$186:$M$268,0)))&lt;$Q$34,$R$35,$R$34)*($Q$34-INDEX($X$186:$X$268,MATCH(B100&amp;K100,$Q$186:$Q$268&amp;$M$186:$M$268,0)))-$S$43)/1000*W21</f>
        <v>154.03360003007236</v>
      </c>
      <c r="K100" s="74">
        <v>2020</v>
      </c>
      <c r="L100" s="124"/>
      <c r="O100" s="136"/>
      <c r="S100" s="74" t="s">
        <v>216</v>
      </c>
      <c r="T100" s="74" t="s">
        <v>217</v>
      </c>
      <c r="U100" s="74">
        <v>2015</v>
      </c>
      <c r="V100" s="136" t="s">
        <v>218</v>
      </c>
      <c r="W100" s="135">
        <v>51.851851851851798</v>
      </c>
      <c r="X100" s="135">
        <v>51.851851851851798</v>
      </c>
      <c r="Y100" s="85" t="s">
        <v>120</v>
      </c>
      <c r="AA100" s="74" t="str">
        <f t="shared" si="2"/>
        <v>Motorbike</v>
      </c>
      <c r="AC100" s="113"/>
      <c r="AD100" s="85"/>
      <c r="AE100" s="85"/>
    </row>
    <row r="101" spans="2:31">
      <c r="B101" s="121" t="s">
        <v>110</v>
      </c>
      <c r="C101" s="78" t="s">
        <v>93</v>
      </c>
      <c r="D101" s="85" t="s">
        <v>109</v>
      </c>
      <c r="E101" s="74" t="str">
        <f t="shared" si="3"/>
        <v>MKr17</v>
      </c>
      <c r="F101" s="142">
        <v>2022</v>
      </c>
      <c r="G101" s="73">
        <f>G100</f>
        <v>161.384052326892</v>
      </c>
      <c r="H101" s="118">
        <f t="shared" si="7"/>
        <v>222.88360003007239</v>
      </c>
      <c r="I101" s="119">
        <f t="shared" si="6"/>
        <v>384.26765235696439</v>
      </c>
      <c r="J101" s="215">
        <f t="array" ref="J101">(IF(G101*1000-($S$37)&gt;$P$29,((G101*1000-($S$37)-$P$29)*$R$29+$Q$28*$R$28),(((G101*1000-($S$37)))*$R$28))-$S$32+IF((INDEX($X$186:$X$268,MATCH(B101&amp;K101,$Q$186:$Q$268&amp;$M$186:$M$268,0)))&lt;$Q$34,$R$35,$R$34)*($Q$34-INDEX($X$186:$X$268,MATCH(B101&amp;K101,$Q$186:$Q$268&amp;$M$186:$M$268,0))))/1000*W21</f>
        <v>222.88360003007239</v>
      </c>
      <c r="K101" s="74">
        <v>2020</v>
      </c>
      <c r="L101" s="124"/>
      <c r="O101" s="136"/>
      <c r="S101" s="74" t="s">
        <v>216</v>
      </c>
      <c r="T101" s="74" t="s">
        <v>217</v>
      </c>
      <c r="U101" s="74">
        <v>2020</v>
      </c>
      <c r="V101" s="136" t="s">
        <v>218</v>
      </c>
      <c r="W101" s="135">
        <v>51.851851851851798</v>
      </c>
      <c r="X101" s="135">
        <v>51.851851851851798</v>
      </c>
      <c r="Y101" s="85" t="s">
        <v>121</v>
      </c>
      <c r="AA101" s="74" t="str">
        <f t="shared" si="2"/>
        <v>Motorbike</v>
      </c>
      <c r="AC101" s="113"/>
      <c r="AD101" s="85"/>
      <c r="AE101" s="85"/>
    </row>
    <row r="102" spans="2:31">
      <c r="B102" s="121" t="s">
        <v>110</v>
      </c>
      <c r="C102" s="78" t="s">
        <v>93</v>
      </c>
      <c r="D102" s="85" t="s">
        <v>109</v>
      </c>
      <c r="E102" s="74" t="str">
        <f t="shared" si="3"/>
        <v>MKr17</v>
      </c>
      <c r="F102" s="126">
        <v>2030</v>
      </c>
      <c r="G102" s="73">
        <f>W91</f>
        <v>132.47961225402801</v>
      </c>
      <c r="H102" s="118">
        <f t="array" ref="H102">IF(J102&lt;20,20,J102)</f>
        <v>223.0796704159238</v>
      </c>
      <c r="I102" s="119">
        <f t="shared" si="6"/>
        <v>355.55928266995181</v>
      </c>
      <c r="J102" s="215">
        <f t="array" ref="J102">(IF(G102*1000-($S$37)&gt;$P$29,((G102*1000-($S$37)-$P$29)*$R$29+$Q$28*$R$28),(((G102*1000-($S$37)))*$R$28))-$S$32+IF((INDEX($X$186:$X$268,MATCH(B102&amp;K102,$Q$186:$Q$268&amp;$M$186:$M$268,0)))&lt;$Q$34,$R$35,$R$34)*($Q$34-INDEX($X$186:$X$268,MATCH(B102&amp;K102,$Q$186:$Q$268&amp;$M$186:$M$268,0))))/1000*W22</f>
        <v>223.0796704159238</v>
      </c>
      <c r="K102" s="74">
        <v>2030</v>
      </c>
      <c r="L102" s="124"/>
      <c r="O102" s="136"/>
      <c r="S102" s="74" t="s">
        <v>216</v>
      </c>
      <c r="T102" s="74" t="s">
        <v>217</v>
      </c>
      <c r="U102" s="74">
        <v>2035</v>
      </c>
      <c r="V102" s="136" t="s">
        <v>218</v>
      </c>
      <c r="W102" s="135">
        <v>51.851851851851798</v>
      </c>
      <c r="X102" s="135">
        <v>51.851851851851798</v>
      </c>
      <c r="Y102" s="85" t="s">
        <v>122</v>
      </c>
      <c r="AA102" s="74" t="str">
        <f t="shared" si="2"/>
        <v>Motorbike</v>
      </c>
      <c r="AC102" s="113"/>
      <c r="AD102" s="85"/>
      <c r="AE102" s="85"/>
    </row>
    <row r="103" spans="2:31">
      <c r="B103" s="77" t="s">
        <v>111</v>
      </c>
      <c r="C103" s="78" t="s">
        <v>93</v>
      </c>
      <c r="D103" s="85" t="s">
        <v>112</v>
      </c>
      <c r="E103" s="74" t="str">
        <f t="shared" si="3"/>
        <v>MKr14</v>
      </c>
      <c r="F103" s="126">
        <v>2012</v>
      </c>
      <c r="G103" s="59">
        <f t="shared" ref="G103:G113" si="8">INDEX($W$80:$W$99,MATCH(B103,$Y$80:$Y$99,0))</f>
        <v>0</v>
      </c>
      <c r="H103" s="118">
        <f>(((G103*1000-($E$38))-$B$29)*$D$29+$C$28*$D$28-$E$32)/1000*X15</f>
        <v>0</v>
      </c>
      <c r="I103" s="119">
        <f t="shared" ref="I103:I110" si="9">H103+G103</f>
        <v>0</v>
      </c>
      <c r="J103" s="214">
        <f>IF(G103*1000-($E$37+$E$38)&gt;$B$29,(((G103*1000-($E$37+$E$38)-$B$29)*$D$29+$C$28*$D$28)-$E$32-$D$34*(INDEX($X$186:$X$268,MATCH(B103,$Q$186:$Q$268,0))-$C$34))/1000,((((G103*1000-($E$37+$E$38)))*$D$28)-$E$32-$D$34*5)/1000)*X15</f>
        <v>0</v>
      </c>
      <c r="K103" s="78"/>
      <c r="L103" s="124"/>
      <c r="O103" s="136"/>
      <c r="S103" s="74" t="s">
        <v>216</v>
      </c>
      <c r="T103" s="74" t="s">
        <v>217</v>
      </c>
      <c r="U103" s="74">
        <v>2015</v>
      </c>
      <c r="V103" s="136" t="s">
        <v>218</v>
      </c>
      <c r="W103" s="135">
        <v>16.296296296296301</v>
      </c>
      <c r="X103" s="135">
        <v>16.296296296296301</v>
      </c>
      <c r="Y103" s="85" t="s">
        <v>124</v>
      </c>
      <c r="AA103" s="74" t="str">
        <f t="shared" si="2"/>
        <v>Moped</v>
      </c>
      <c r="AC103" s="113"/>
      <c r="AD103" s="85"/>
      <c r="AE103" s="85"/>
    </row>
    <row r="104" spans="2:31">
      <c r="B104" s="77" t="s">
        <v>111</v>
      </c>
      <c r="C104" s="78" t="s">
        <v>93</v>
      </c>
      <c r="D104" s="85" t="s">
        <v>112</v>
      </c>
      <c r="E104" s="74" t="str">
        <f t="shared" si="3"/>
        <v>MKr14</v>
      </c>
      <c r="F104" s="126">
        <v>2016</v>
      </c>
      <c r="G104" s="59">
        <f t="shared" si="8"/>
        <v>0</v>
      </c>
      <c r="H104" s="118">
        <f t="shared" ref="H104" si="10">IF(J104&lt;10,10,J104)</f>
        <v>10</v>
      </c>
      <c r="I104" s="119">
        <f>H104+G104</f>
        <v>10</v>
      </c>
      <c r="J104" s="215">
        <f>((IF(G104*1000-($L$38+$L$37)&gt;$I$29,((G104*1000-($L$38+$L$37)-$I$29)*$K$29+$J$28*$K$28),(((G104*1000-($L$38-$L$37)))*$K$28))-$L$32+IF((INDEX($X$186:$X$268,MATCH(B104,$Q$186:$Q$268,0)))&lt;$J$34,$K$35,$K$34)*($J$34-INDEX($X$186:$X$268,MATCH(B104,$Q$186:$Q$268,0)))-$L$53)/1000)*W16</f>
        <v>-1.4853000000000001</v>
      </c>
      <c r="K104" s="85"/>
      <c r="L104" s="124"/>
      <c r="O104" s="136"/>
      <c r="S104" s="74" t="s">
        <v>216</v>
      </c>
      <c r="T104" s="74" t="s">
        <v>217</v>
      </c>
      <c r="U104" s="74">
        <v>2020</v>
      </c>
      <c r="V104" s="136" t="s">
        <v>218</v>
      </c>
      <c r="W104" s="135">
        <v>16.296296296296301</v>
      </c>
      <c r="X104" s="135">
        <v>16.296296296296301</v>
      </c>
      <c r="Y104" s="85" t="s">
        <v>125</v>
      </c>
      <c r="AA104" s="74" t="str">
        <f t="shared" si="2"/>
        <v>Moped</v>
      </c>
      <c r="AC104" s="113"/>
      <c r="AD104" s="85"/>
      <c r="AE104" s="85"/>
    </row>
    <row r="105" spans="2:31">
      <c r="B105" s="77" t="s">
        <v>111</v>
      </c>
      <c r="C105" s="78" t="s">
        <v>93</v>
      </c>
      <c r="D105" s="85" t="s">
        <v>112</v>
      </c>
      <c r="E105" s="74" t="str">
        <f t="shared" si="3"/>
        <v>MKr17</v>
      </c>
      <c r="F105" s="126">
        <v>2018</v>
      </c>
      <c r="G105" s="59">
        <f t="shared" si="8"/>
        <v>0</v>
      </c>
      <c r="H105" s="118">
        <f>IF(J105&lt;20,20,J105)</f>
        <v>20</v>
      </c>
      <c r="I105" s="119">
        <f t="shared" si="9"/>
        <v>20</v>
      </c>
      <c r="J105" s="215">
        <f>((IF(G105*1000-($S$37)&gt;$P$29,((G105*1000-($S$37)-$P$29)*$R$29+$Q$28*$R$28),(((G105*1000-($S$37)))*$R$28))-$S$32+IF((INDEX($X$186:$X$268,MATCH(B105,$Q$186:$Q$268,0)))&lt;$Q$34,$R$35,$R$34)*($Q$34-INDEX($X$186:$X$268,MATCH(B105,$Q$186:$Q$268,0)))-$S$53)/1000)*W18</f>
        <v>18.354400000000002</v>
      </c>
      <c r="L105" s="124"/>
      <c r="O105" s="136"/>
      <c r="S105" s="74" t="s">
        <v>216</v>
      </c>
      <c r="T105" s="74" t="s">
        <v>217</v>
      </c>
      <c r="U105" s="74">
        <v>2035</v>
      </c>
      <c r="V105" s="136" t="s">
        <v>218</v>
      </c>
      <c r="W105" s="135">
        <v>16.296296296296301</v>
      </c>
      <c r="X105" s="135">
        <v>16.296296296296301</v>
      </c>
      <c r="Y105" s="85" t="s">
        <v>126</v>
      </c>
      <c r="AA105" s="74" t="str">
        <f t="shared" si="2"/>
        <v>Moped</v>
      </c>
      <c r="AC105" s="113"/>
      <c r="AD105" s="85"/>
      <c r="AE105" s="85"/>
    </row>
    <row r="106" spans="2:31">
      <c r="B106" s="77" t="s">
        <v>111</v>
      </c>
      <c r="C106" s="78" t="s">
        <v>93</v>
      </c>
      <c r="D106" s="85" t="s">
        <v>112</v>
      </c>
      <c r="E106" s="74" t="str">
        <f t="shared" si="3"/>
        <v>MKr17</v>
      </c>
      <c r="F106" s="126">
        <v>2019</v>
      </c>
      <c r="G106" s="59">
        <f t="shared" si="8"/>
        <v>0</v>
      </c>
      <c r="H106" s="118">
        <f t="shared" ref="H106:H120" si="11">IF(J106&lt;20,20,J106)</f>
        <v>36.708800000000004</v>
      </c>
      <c r="I106" s="119">
        <f t="shared" si="9"/>
        <v>36.708800000000004</v>
      </c>
      <c r="J106" s="215">
        <f>((IF(G106*1000-($S$37)&gt;$P$29,((G106*1000-($S$37)-$P$29)*$R$29+$Q$28*$R$28),(((G106*1000-($S$37)))*$R$28))-$S$32+IF((INDEX($X$186:$X$268,MATCH(B106,$Q$186:$Q$268,0)))&lt;$Q$34,$R$35,$R$34)*($Q$34-INDEX($X$186:$X$268,MATCH(B106,$Q$186:$Q$268,0)))-$S$53)/1000)*W19</f>
        <v>36.708800000000004</v>
      </c>
      <c r="L106" s="124"/>
      <c r="O106" s="136"/>
      <c r="S106" s="74" t="s">
        <v>216</v>
      </c>
      <c r="T106" s="74" t="s">
        <v>217</v>
      </c>
      <c r="U106" s="74">
        <v>2035</v>
      </c>
      <c r="V106" s="136" t="s">
        <v>218</v>
      </c>
      <c r="W106" s="135">
        <v>51.851851851851798</v>
      </c>
      <c r="X106" s="135">
        <v>51.851851851851798</v>
      </c>
      <c r="Y106" s="85" t="s">
        <v>127</v>
      </c>
      <c r="AA106" s="74" t="str">
        <f t="shared" si="2"/>
        <v>Motorbike</v>
      </c>
      <c r="AC106" s="113"/>
      <c r="AD106" s="85"/>
      <c r="AE106" s="85"/>
    </row>
    <row r="107" spans="2:31">
      <c r="B107" s="77" t="s">
        <v>113</v>
      </c>
      <c r="C107" s="78" t="s">
        <v>93</v>
      </c>
      <c r="D107" s="85" t="s">
        <v>112</v>
      </c>
      <c r="E107" s="74" t="str">
        <f t="shared" si="3"/>
        <v>MKr17</v>
      </c>
      <c r="F107" s="126">
        <v>2020</v>
      </c>
      <c r="G107" s="59">
        <f t="shared" si="8"/>
        <v>144.55046010839899</v>
      </c>
      <c r="H107" s="118">
        <f t="shared" si="11"/>
        <v>139.51592920989043</v>
      </c>
      <c r="I107" s="119">
        <f t="shared" si="9"/>
        <v>284.06638931828945</v>
      </c>
      <c r="J107" s="215">
        <f>((IF(G107*1000-($S$37)&gt;$P$29,((G107*1000-($S$37)-$P$29)*$R$29+$Q$28*$R$28),(((G107*1000-($S$37)))*$R$28))-$S$32+IF((INDEX($X$186:$X$268,MATCH(B107,$Q$186:$Q$268,0)))&lt;$Q$34,$R$35,$R$34)*($Q$34-INDEX($X$186:$X$268,MATCH(B107,$Q$186:$Q$268,0)))-$S$53)/1000)*W20</f>
        <v>139.51592920989043</v>
      </c>
      <c r="L107" s="124"/>
      <c r="O107" s="136"/>
      <c r="S107" s="74" t="s">
        <v>216</v>
      </c>
      <c r="T107" s="74" t="s">
        <v>217</v>
      </c>
      <c r="U107" s="74">
        <v>2035</v>
      </c>
      <c r="V107" s="136" t="s">
        <v>218</v>
      </c>
      <c r="W107" s="135">
        <v>16.296296296296301</v>
      </c>
      <c r="X107" s="135">
        <v>16.296296296296301</v>
      </c>
      <c r="Y107" s="85" t="s">
        <v>128</v>
      </c>
      <c r="AA107" s="74" t="str">
        <f t="shared" si="2"/>
        <v>Moped</v>
      </c>
      <c r="AC107" s="113"/>
      <c r="AD107" s="85"/>
      <c r="AE107" s="85"/>
    </row>
    <row r="108" spans="2:31">
      <c r="B108" s="77" t="s">
        <v>113</v>
      </c>
      <c r="C108" s="78" t="s">
        <v>93</v>
      </c>
      <c r="D108" s="85" t="s">
        <v>112</v>
      </c>
      <c r="E108" s="74" t="str">
        <f t="shared" si="3"/>
        <v>MKr17</v>
      </c>
      <c r="F108" s="126">
        <v>2021</v>
      </c>
      <c r="G108" s="59">
        <f t="shared" si="8"/>
        <v>144.55046010839899</v>
      </c>
      <c r="H108" s="118">
        <f t="shared" si="11"/>
        <v>193.17590198292521</v>
      </c>
      <c r="I108" s="119">
        <f t="shared" si="9"/>
        <v>337.72636209132418</v>
      </c>
      <c r="J108" s="215">
        <f t="array" ref="J108">((IF(G108*1000-($S$37)&gt;$P$29,((G108*1000-($S$37)-$P$29)*$R$29+$Q$28*$R$28),(((G108*1000-($S$37)))*$R$28))-$S$32+IF((INDEX($X$186:$X$268,MATCH(B108,$Q$186:$Q$268,0)))&lt;$Q$34,$R$35,$R$34)*($Q$34-INDEX($X$186:$X$268,MATCH(B108,$Q$186:$Q$268,0)))-$S$53)/1000)*W21</f>
        <v>193.17590198292521</v>
      </c>
      <c r="L108" s="124"/>
      <c r="O108" s="136"/>
      <c r="S108" s="74" t="s">
        <v>216</v>
      </c>
      <c r="T108" s="74" t="s">
        <v>217</v>
      </c>
      <c r="U108" s="78">
        <v>2015</v>
      </c>
      <c r="V108" s="136" t="s">
        <v>218</v>
      </c>
      <c r="W108" s="135">
        <v>2552.5532484594</v>
      </c>
      <c r="X108" s="135">
        <v>2776.13538100901</v>
      </c>
      <c r="Y108" s="78" t="s">
        <v>129</v>
      </c>
      <c r="AA108" s="74" t="str">
        <f t="shared" si="2"/>
        <v>Bus</v>
      </c>
      <c r="AC108" s="113"/>
      <c r="AD108" s="85"/>
      <c r="AE108" s="85"/>
    </row>
    <row r="109" spans="2:31">
      <c r="B109" s="77" t="s">
        <v>113</v>
      </c>
      <c r="C109" s="78" t="s">
        <v>93</v>
      </c>
      <c r="D109" s="85" t="s">
        <v>112</v>
      </c>
      <c r="E109" s="74" t="str">
        <f t="shared" si="3"/>
        <v>MKr17</v>
      </c>
      <c r="F109" s="126">
        <v>2022</v>
      </c>
      <c r="G109" s="59">
        <f t="shared" si="8"/>
        <v>144.55046010839899</v>
      </c>
      <c r="H109" s="118">
        <f t="shared" si="11"/>
        <v>233.33989109213911</v>
      </c>
      <c r="I109" s="119">
        <f t="shared" si="9"/>
        <v>377.89035120053813</v>
      </c>
      <c r="J109" s="215">
        <f t="array" ref="J109">((IF(G109*1000-($S$37)&gt;$P$29,((G109*1000-($S$37)-$P$29)*$R$29+$Q$28*$R$28),(((G109*1000-($S$37)))*$R$28))-$S$32+IF((INDEX($X$186:$X$268,MATCH(B109,$Q$186:$Q$268,0)))&lt;$Q$34,$R$35,$R$34)*($Q$34-INDEX($X$186:$X$268,MATCH(B109,$Q$186:$Q$268,0))))/1000)*W22</f>
        <v>233.33989109213911</v>
      </c>
      <c r="L109" s="124"/>
      <c r="O109" s="136"/>
      <c r="S109" s="74" t="s">
        <v>216</v>
      </c>
      <c r="T109" s="74" t="s">
        <v>217</v>
      </c>
      <c r="U109" s="78">
        <v>2020</v>
      </c>
      <c r="V109" s="136" t="s">
        <v>218</v>
      </c>
      <c r="W109" s="135">
        <v>1832.2065113446699</v>
      </c>
      <c r="X109" s="135">
        <v>2484.0199600777401</v>
      </c>
      <c r="Y109" s="78" t="s">
        <v>129</v>
      </c>
      <c r="AA109" s="74" t="str">
        <f t="shared" si="2"/>
        <v>Bus</v>
      </c>
      <c r="AC109" s="113"/>
      <c r="AD109" s="85"/>
      <c r="AE109" s="85"/>
    </row>
    <row r="110" spans="2:31">
      <c r="B110" s="77" t="s">
        <v>114</v>
      </c>
      <c r="C110" s="78" t="s">
        <v>93</v>
      </c>
      <c r="D110" s="85" t="s">
        <v>112</v>
      </c>
      <c r="E110" s="74" t="str">
        <f t="shared" si="3"/>
        <v>MKr17</v>
      </c>
      <c r="F110" s="126">
        <v>2030</v>
      </c>
      <c r="G110" s="59">
        <f t="array" ref="G110">INDEX($W$80:$W$99,MATCH(B110,$Y$80:$Y$99,0))</f>
        <v>133.91891192424001</v>
      </c>
      <c r="H110" s="118">
        <f t="shared" si="11"/>
        <v>224.30307513560402</v>
      </c>
      <c r="I110" s="119">
        <f t="shared" si="9"/>
        <v>358.22198705984403</v>
      </c>
      <c r="J110" s="215">
        <f t="array" ref="J110">((IF(G110*1000-($S$37)&gt;$P$29,((G110*1000-($S$37)-$P$29)*$R$29+$Q$28*$R$28),(((G110*1000-($S$37)))*$R$28))-$S$32+IF((INDEX($X$186:$X$268,MATCH(B110,$Q$186:$Q$268,0)))&lt;$Q$34,$R$35,$R$34)*($Q$34-INDEX($X$186:$X$268,MATCH(B110,$Q$186:$Q$268,0))))/1000)*W35</f>
        <v>224.30307513560402</v>
      </c>
      <c r="L110" s="124"/>
      <c r="O110" s="136"/>
      <c r="S110" s="74" t="s">
        <v>216</v>
      </c>
      <c r="T110" s="74" t="s">
        <v>217</v>
      </c>
      <c r="U110" s="78">
        <v>2035</v>
      </c>
      <c r="V110" s="136" t="s">
        <v>218</v>
      </c>
      <c r="W110" s="135">
        <v>1496.65598628662</v>
      </c>
      <c r="X110" s="135">
        <v>1607.6736972839401</v>
      </c>
      <c r="Y110" s="78" t="s">
        <v>129</v>
      </c>
      <c r="AA110" s="74" t="str">
        <f t="shared" si="2"/>
        <v>Bus</v>
      </c>
      <c r="AC110" s="113"/>
      <c r="AD110" s="85"/>
      <c r="AE110" s="85"/>
    </row>
    <row r="111" spans="2:31">
      <c r="B111" s="77" t="s">
        <v>115</v>
      </c>
      <c r="C111" s="78" t="s">
        <v>93</v>
      </c>
      <c r="D111" s="85" t="s">
        <v>116</v>
      </c>
      <c r="E111" s="74" t="str">
        <f t="shared" si="3"/>
        <v>MKr14</v>
      </c>
      <c r="F111" s="126">
        <v>2012</v>
      </c>
      <c r="G111" s="73">
        <f t="shared" si="8"/>
        <v>0</v>
      </c>
      <c r="H111" s="118">
        <f t="shared" si="11"/>
        <v>20</v>
      </c>
      <c r="I111" s="119">
        <f t="shared" ref="I111:I120" si="12">J111+G111</f>
        <v>0</v>
      </c>
      <c r="J111" s="118">
        <v>0</v>
      </c>
      <c r="K111" s="74">
        <v>2015</v>
      </c>
      <c r="L111" s="124"/>
      <c r="O111" s="136"/>
      <c r="S111" s="74" t="s">
        <v>216</v>
      </c>
      <c r="T111" s="74" t="s">
        <v>217</v>
      </c>
      <c r="U111" s="78">
        <v>2015</v>
      </c>
      <c r="V111" s="136" t="s">
        <v>218</v>
      </c>
      <c r="W111" s="135">
        <v>2552.5532484594</v>
      </c>
      <c r="X111" s="135">
        <v>2776.13538100901</v>
      </c>
      <c r="Y111" s="78" t="s">
        <v>132</v>
      </c>
      <c r="AA111" s="74" t="str">
        <f t="shared" si="2"/>
        <v>Bus</v>
      </c>
      <c r="AC111" s="113"/>
      <c r="AD111" s="85"/>
      <c r="AE111" s="85"/>
    </row>
    <row r="112" spans="2:31">
      <c r="B112" s="77" t="s">
        <v>115</v>
      </c>
      <c r="C112" s="78" t="s">
        <v>93</v>
      </c>
      <c r="D112" s="85" t="s">
        <v>116</v>
      </c>
      <c r="E112" s="74" t="str">
        <f t="shared" si="3"/>
        <v>MKr17</v>
      </c>
      <c r="F112" s="126">
        <v>2018</v>
      </c>
      <c r="G112" s="73">
        <f t="shared" si="8"/>
        <v>0</v>
      </c>
      <c r="H112" s="118">
        <f t="shared" si="11"/>
        <v>20</v>
      </c>
      <c r="I112" s="119">
        <f t="shared" si="12"/>
        <v>0</v>
      </c>
      <c r="J112" s="187">
        <f>((IF(G112*1000-($S$37)&gt;$P$29,((G112*1000-($S$37)-$P$29)*$R$29+$Q$28*$R$28),(((G112*1000-($S$37)))*$R$28))-$S$32+IF((INDEX($X$186:$X$268,MATCH(B112,$Q$186:$Q$268,0)))&lt;$Q$34,$R$35,$R$34)*($Q$34-INDEX($X$186:$X$268,MATCH(B112,$Q$186:$Q$268,0))))/1000)*Y18</f>
        <v>0</v>
      </c>
      <c r="K112" s="74">
        <v>2015</v>
      </c>
      <c r="L112" s="124"/>
      <c r="O112" s="136"/>
      <c r="S112" s="74" t="s">
        <v>216</v>
      </c>
      <c r="T112" s="74" t="s">
        <v>217</v>
      </c>
      <c r="U112" s="78">
        <v>2020</v>
      </c>
      <c r="V112" s="136" t="s">
        <v>218</v>
      </c>
      <c r="W112" s="135">
        <v>1832.2065113446699</v>
      </c>
      <c r="X112" s="135">
        <v>2484.0199600777401</v>
      </c>
      <c r="Y112" s="78" t="s">
        <v>132</v>
      </c>
      <c r="AA112" s="74" t="str">
        <f t="shared" ref="AA112:AA140" si="13">INDEX($C$80:$C$164,MATCH(Y112,$B$80:$B$164,0))</f>
        <v>Bus</v>
      </c>
      <c r="AC112" s="113"/>
      <c r="AD112" s="85"/>
      <c r="AE112" s="85"/>
    </row>
    <row r="113" spans="2:31">
      <c r="B113" s="77" t="s">
        <v>115</v>
      </c>
      <c r="C113" s="78" t="s">
        <v>93</v>
      </c>
      <c r="D113" s="85" t="s">
        <v>116</v>
      </c>
      <c r="E113" s="74" t="str">
        <f t="shared" si="3"/>
        <v>MKr17</v>
      </c>
      <c r="F113" s="126">
        <v>2019</v>
      </c>
      <c r="G113" s="73">
        <f t="shared" si="8"/>
        <v>0</v>
      </c>
      <c r="H113" s="118">
        <f t="shared" si="11"/>
        <v>22.0944</v>
      </c>
      <c r="I113" s="119">
        <f t="shared" si="12"/>
        <v>22.0944</v>
      </c>
      <c r="J113" s="187">
        <f t="array" ref="J113">((IF(G113*1000-($S$37)&gt;$P$29,((G113*1000-($S$37)-$P$29)*$R$29+$Q$28*$R$28),(((G113*1000-($S$37)))*$R$28))-$S$32+IF((INDEX($X$186:$X$268,MATCH(B113&amp;K113,$Q$186:$Q$268&amp;$M$186:$M$268,0)))&lt;$Q$34,$R$35,$R$34)*($Q$34-INDEX($X$186:$X$268,MATCH(B113&amp;K113,$Q$186:$Q$268&amp;$M$186:$M$268,0))))/1000)*Y19</f>
        <v>22.0944</v>
      </c>
      <c r="K113" s="74">
        <v>2015</v>
      </c>
      <c r="L113" s="124"/>
      <c r="O113" s="136"/>
      <c r="S113" s="74" t="s">
        <v>216</v>
      </c>
      <c r="T113" s="74" t="s">
        <v>217</v>
      </c>
      <c r="U113" s="78">
        <v>2035</v>
      </c>
      <c r="V113" s="136" t="s">
        <v>218</v>
      </c>
      <c r="W113" s="135">
        <v>1496.65598628662</v>
      </c>
      <c r="X113" s="135">
        <v>1607.6736972839401</v>
      </c>
      <c r="Y113" s="78" t="s">
        <v>132</v>
      </c>
      <c r="AA113" s="74" t="str">
        <f t="shared" si="13"/>
        <v>Bus</v>
      </c>
      <c r="AC113" s="113"/>
      <c r="AD113" s="85"/>
      <c r="AE113" s="85"/>
    </row>
    <row r="114" spans="2:31">
      <c r="B114" s="77" t="s">
        <v>115</v>
      </c>
      <c r="C114" s="78" t="s">
        <v>93</v>
      </c>
      <c r="D114" s="85" t="s">
        <v>116</v>
      </c>
      <c r="E114" s="74" t="str">
        <f t="shared" si="3"/>
        <v>MKr17</v>
      </c>
      <c r="F114" s="126">
        <v>2020</v>
      </c>
      <c r="G114" s="73">
        <f>W96</f>
        <v>140.131734971627</v>
      </c>
      <c r="H114" s="118">
        <f t="shared" si="11"/>
        <v>91.833589890353196</v>
      </c>
      <c r="I114" s="119">
        <f t="shared" si="12"/>
        <v>231.96532486198021</v>
      </c>
      <c r="J114" s="187">
        <f t="array" ref="J114">((IF(G114*1000-($S$37)&gt;$P$29,((G114*1000-($S$37)-$P$29)*$R$29+$Q$28*$R$28),(((G114*1000-($S$37)))*$R$28))-$S$32+IF((INDEX($X$186:$X$268,MATCH(B114&amp;K114,$Q$186:$Q$268&amp;$M$186:$M$268,0)))&lt;$Q$34,$R$35,$R$34)*($Q$34-INDEX($X$186:$X$268,MATCH(B114&amp;K114,$Q$186:$Q$268&amp;$M$186:$M$268,0))))/1000)*Y20</f>
        <v>91.833589890353196</v>
      </c>
      <c r="K114" s="74">
        <v>2020</v>
      </c>
      <c r="L114" s="124"/>
      <c r="O114" s="136"/>
      <c r="S114" s="74" t="s">
        <v>216</v>
      </c>
      <c r="T114" s="74" t="s">
        <v>217</v>
      </c>
      <c r="U114" s="78">
        <v>2015</v>
      </c>
      <c r="V114" s="136" t="s">
        <v>218</v>
      </c>
      <c r="W114" s="135">
        <v>1832.9216972839399</v>
      </c>
      <c r="X114" s="135">
        <v>1832.9216972839399</v>
      </c>
      <c r="Y114" s="78" t="s">
        <v>134</v>
      </c>
      <c r="AA114" s="74" t="str">
        <f t="shared" si="13"/>
        <v>Bus</v>
      </c>
      <c r="AC114" s="113"/>
      <c r="AD114" s="85"/>
      <c r="AE114" s="85"/>
    </row>
    <row r="115" spans="2:31">
      <c r="B115" s="77" t="s">
        <v>115</v>
      </c>
      <c r="C115" s="78" t="s">
        <v>93</v>
      </c>
      <c r="D115" s="85" t="s">
        <v>116</v>
      </c>
      <c r="E115" s="74" t="str">
        <f t="shared" si="3"/>
        <v>MKr17</v>
      </c>
      <c r="F115" s="126">
        <v>2021</v>
      </c>
      <c r="G115" s="73">
        <f>G114</f>
        <v>140.131734971627</v>
      </c>
      <c r="H115" s="118">
        <f t="shared" si="11"/>
        <v>137.75038483552979</v>
      </c>
      <c r="I115" s="119">
        <f t="shared" si="12"/>
        <v>277.88211980715676</v>
      </c>
      <c r="J115" s="187">
        <f t="array" ref="J115">((IF(G115*1000-($S$37)&gt;$P$29,((G115*1000-($S$37)-$P$29)*$R$29+$Q$28*$R$28),(((G115*1000-($S$37)))*$R$28))-$S$32+IF((INDEX($X$186:$X$268,MATCH(B115&amp;K115,$Q$186:$Q$268&amp;$M$186:$M$268,0)))&lt;$Q$34,$R$35,$R$34)*($Q$34-INDEX($X$186:$X$268,MATCH(B115&amp;K115,$Q$186:$Q$268&amp;$M$186:$M$268,0))))/1000)*Y21</f>
        <v>137.75038483552979</v>
      </c>
      <c r="K115" s="74">
        <v>2020</v>
      </c>
      <c r="L115" s="124"/>
      <c r="O115" s="136"/>
      <c r="S115" s="74" t="s">
        <v>216</v>
      </c>
      <c r="T115" s="74" t="s">
        <v>217</v>
      </c>
      <c r="U115" s="78">
        <v>2020</v>
      </c>
      <c r="V115" s="136" t="s">
        <v>218</v>
      </c>
      <c r="W115" s="135">
        <v>1832.9216972839399</v>
      </c>
      <c r="X115" s="135">
        <v>1832.9216972839399</v>
      </c>
      <c r="Y115" s="78" t="s">
        <v>136</v>
      </c>
      <c r="AA115" s="74" t="str">
        <f t="shared" si="13"/>
        <v>Bus</v>
      </c>
      <c r="AC115" s="113"/>
      <c r="AD115" s="85"/>
      <c r="AE115" s="85"/>
    </row>
    <row r="116" spans="2:31">
      <c r="B116" s="77" t="s">
        <v>115</v>
      </c>
      <c r="C116" s="78" t="s">
        <v>93</v>
      </c>
      <c r="D116" s="85" t="s">
        <v>116</v>
      </c>
      <c r="E116" s="74" t="str">
        <f t="shared" si="3"/>
        <v>MKr17</v>
      </c>
      <c r="F116" s="126">
        <v>2022</v>
      </c>
      <c r="G116" s="73">
        <f t="shared" ref="G116:G117" si="14">G115</f>
        <v>140.131734971627</v>
      </c>
      <c r="H116" s="118">
        <f t="shared" si="11"/>
        <v>183.66717978070639</v>
      </c>
      <c r="I116" s="119">
        <f t="shared" si="12"/>
        <v>323.79891475233342</v>
      </c>
      <c r="J116" s="187">
        <f t="array" ref="J116">((IF(G116*1000-($S$37)&gt;$P$29,((G116*1000-($S$37)-$P$29)*$R$29+$Q$28*$R$28),(((G116*1000-($S$37)))*$R$28))-$S$32+IF((INDEX($X$186:$X$268,MATCH(B116&amp;K116,$Q$186:$Q$268&amp;$M$186:$M$268,0)))&lt;$Q$34,$R$35,$R$34)*($Q$34-INDEX($X$186:$X$268,MATCH(B116&amp;K116,$Q$186:$Q$268&amp;$M$186:$M$268,0))))/1000)*Y22</f>
        <v>183.66717978070639</v>
      </c>
      <c r="K116" s="74">
        <v>2020</v>
      </c>
      <c r="L116" s="124"/>
      <c r="O116" s="136"/>
      <c r="S116" s="74" t="s">
        <v>216</v>
      </c>
      <c r="T116" s="74" t="s">
        <v>217</v>
      </c>
      <c r="U116" s="78">
        <v>2035</v>
      </c>
      <c r="V116" s="136" t="s">
        <v>218</v>
      </c>
      <c r="W116" s="135">
        <v>1832.9216972839399</v>
      </c>
      <c r="X116" s="135">
        <v>1832.9216972839399</v>
      </c>
      <c r="Y116" s="78" t="s">
        <v>137</v>
      </c>
      <c r="AA116" s="74" t="str">
        <f t="shared" si="13"/>
        <v>Bus</v>
      </c>
      <c r="AC116" s="113"/>
      <c r="AD116" s="85"/>
      <c r="AE116" s="85"/>
    </row>
    <row r="117" spans="2:31">
      <c r="B117" s="77" t="s">
        <v>115</v>
      </c>
      <c r="C117" s="78" t="s">
        <v>93</v>
      </c>
      <c r="D117" s="85" t="s">
        <v>116</v>
      </c>
      <c r="E117" s="74" t="str">
        <f t="shared" si="3"/>
        <v>MKr17</v>
      </c>
      <c r="F117" s="126">
        <v>2023</v>
      </c>
      <c r="G117" s="73">
        <f t="shared" si="14"/>
        <v>140.131734971627</v>
      </c>
      <c r="H117" s="118">
        <f t="shared" si="11"/>
        <v>229.58397472588297</v>
      </c>
      <c r="I117" s="119">
        <f t="shared" si="12"/>
        <v>369.71570969750996</v>
      </c>
      <c r="J117" s="187">
        <f t="array" ref="J117">((IF(G117*1000-($S$37)&gt;$P$29,((G117*1000-($S$37)-$P$29)*$R$29+$Q$28*$R$28),(((G117*1000-($S$37)))*$R$28))-$S$32+IF((INDEX($X$186:$X$268,MATCH(B117&amp;K117,$Q$186:$Q$268&amp;$M$186:$M$268,0)))&lt;$Q$34,$R$35,$R$34)*($Q$34-INDEX($X$186:$X$268,MATCH(B117&amp;K117,$Q$186:$Q$268&amp;$M$186:$M$268,0))))/1000)*Y23</f>
        <v>229.58397472588297</v>
      </c>
      <c r="K117" s="74">
        <v>2020</v>
      </c>
      <c r="L117" s="124"/>
      <c r="O117" s="136"/>
      <c r="S117" s="74" t="s">
        <v>216</v>
      </c>
      <c r="T117" s="74" t="s">
        <v>217</v>
      </c>
      <c r="U117" s="78">
        <v>2015</v>
      </c>
      <c r="V117" s="136" t="s">
        <v>218</v>
      </c>
      <c r="W117" s="135">
        <v>1832.9216972839399</v>
      </c>
      <c r="X117" s="135">
        <v>1832.9216972839399</v>
      </c>
      <c r="Y117" s="78" t="s">
        <v>138</v>
      </c>
      <c r="AA117" s="74" t="str">
        <f t="shared" si="13"/>
        <v>Bus</v>
      </c>
      <c r="AC117" s="113"/>
      <c r="AD117" s="85"/>
      <c r="AE117" s="85"/>
    </row>
    <row r="118" spans="2:31">
      <c r="B118" s="77" t="s">
        <v>115</v>
      </c>
      <c r="C118" s="78" t="s">
        <v>93</v>
      </c>
      <c r="D118" s="85" t="s">
        <v>116</v>
      </c>
      <c r="E118" s="74" t="str">
        <f t="shared" si="3"/>
        <v>MKr17</v>
      </c>
      <c r="F118" s="126">
        <v>2030</v>
      </c>
      <c r="G118" s="73">
        <f>W97</f>
        <v>126.647191817622</v>
      </c>
      <c r="H118" s="118">
        <f t="shared" si="11"/>
        <v>218.1221130449787</v>
      </c>
      <c r="I118" s="119">
        <f t="shared" si="12"/>
        <v>344.76930486260073</v>
      </c>
      <c r="J118" s="187">
        <f t="array" ref="J118">((IF(G118*1000-($S$37)&gt;$P$29,((G118*1000-($S$37)-$P$29)*$R$29+$Q$28*$R$28),(((G118*1000-($S$37)))*$R$28))-$S$32+IF((INDEX($X$186:$X$268,MATCH(B118&amp;K118,$Q$186:$Q$268&amp;$M$186:$M$268,0)))&lt;$Q$34,$R$35,$R$34)*($Q$34-INDEX($X$186:$X$268,MATCH(B118&amp;K118,$Q$186:$Q$268&amp;$M$186:$M$268,0))))/1000)*Y24</f>
        <v>218.1221130449787</v>
      </c>
      <c r="K118" s="74">
        <v>2030</v>
      </c>
      <c r="L118" s="124"/>
      <c r="O118" s="136"/>
      <c r="S118" s="74" t="s">
        <v>216</v>
      </c>
      <c r="T118" s="74" t="s">
        <v>217</v>
      </c>
      <c r="U118" s="78">
        <v>2020</v>
      </c>
      <c r="V118" s="136" t="s">
        <v>218</v>
      </c>
      <c r="W118" s="135">
        <v>1832.9216972839399</v>
      </c>
      <c r="X118" s="135">
        <v>1832.9216972839399</v>
      </c>
      <c r="Y118" s="78" t="s">
        <v>140</v>
      </c>
      <c r="AA118" s="74" t="str">
        <f t="shared" si="13"/>
        <v>Bus</v>
      </c>
      <c r="AC118" s="113"/>
      <c r="AD118" s="85"/>
      <c r="AE118" s="85"/>
    </row>
    <row r="119" spans="2:31">
      <c r="B119" s="77" t="s">
        <v>85</v>
      </c>
      <c r="C119" s="78" t="s">
        <v>93</v>
      </c>
      <c r="D119" s="85" t="s">
        <v>117</v>
      </c>
      <c r="E119" s="74" t="str">
        <f t="shared" si="3"/>
        <v>MKr17</v>
      </c>
      <c r="F119" s="126">
        <v>2020</v>
      </c>
      <c r="G119" s="59">
        <f>INDEX($W$80:$W$99,MATCH(B119,$Y$80:$Y$99,0))</f>
        <v>105.796416403607</v>
      </c>
      <c r="H119" s="118">
        <f t="shared" si="11"/>
        <v>200.39895394306595</v>
      </c>
      <c r="I119" s="119">
        <f t="shared" si="12"/>
        <v>306.19537034667292</v>
      </c>
      <c r="J119" s="182">
        <f>IF(G119*1000-($S$37)&gt;$P$29,(((G119*1000-($S$37)-$P$29)*$R$29+$Q$28*$R$28)-$S$32+IF((INDEX($X$186:$X$268,MATCH(B119,$Q$186:$Q$268,0)))&lt;$Q$34,$R$35,$R$34)*($Q$34-INDEX($X$186:$X$268,MATCH(B119,$Q$186:$Q$268,0))))/1000,((((G119*1000-($S$37)))*$R$28)-$S$32+(IF((INDEX($X$186:$X$268,MATCH(B119,$Q$186:$Q$268,0)))&lt;$Q$34,$R$35,$R$34)*($Q$34-INDEX($X$186:$X$268,MATCH(B119,$Q$186:$Q$268,0)))))/1000)</f>
        <v>200.39895394306595</v>
      </c>
      <c r="K119" s="78">
        <v>2030</v>
      </c>
      <c r="L119" s="124"/>
      <c r="M119" s="78"/>
      <c r="O119" s="136"/>
      <c r="S119" s="74" t="s">
        <v>216</v>
      </c>
      <c r="T119" s="74" t="s">
        <v>217</v>
      </c>
      <c r="U119" s="78">
        <v>2035</v>
      </c>
      <c r="V119" s="136" t="s">
        <v>218</v>
      </c>
      <c r="W119" s="135">
        <v>1832.9216972839399</v>
      </c>
      <c r="X119" s="135">
        <v>1832.9216972839399</v>
      </c>
      <c r="Y119" s="78" t="s">
        <v>141</v>
      </c>
      <c r="AA119" s="74" t="str">
        <f t="shared" si="13"/>
        <v>Bus</v>
      </c>
      <c r="AC119" s="113"/>
      <c r="AD119" s="85"/>
      <c r="AE119" s="85"/>
    </row>
    <row r="120" spans="2:31">
      <c r="B120" s="80" t="s">
        <v>85</v>
      </c>
      <c r="C120" s="81" t="s">
        <v>93</v>
      </c>
      <c r="D120" s="87" t="s">
        <v>117</v>
      </c>
      <c r="E120" s="144" t="str">
        <f t="shared" si="3"/>
        <v>MKr17</v>
      </c>
      <c r="F120" s="143">
        <v>2030</v>
      </c>
      <c r="G120" s="16">
        <f>INDEX($W$80:$W$99,MATCH(B120,$Y$80:$Y$99,0))</f>
        <v>105.796416403607</v>
      </c>
      <c r="H120" s="122">
        <f t="shared" si="11"/>
        <v>200.39895394306595</v>
      </c>
      <c r="I120" s="181">
        <f t="shared" si="12"/>
        <v>306.19537034667292</v>
      </c>
      <c r="J120" s="183">
        <f>IF(G120*1000-($S$37)&gt;$P$29,(((G120*1000-($S$37)-$P$29)*$R$29+$Q$28*$R$28)-$S$32+IF((INDEX($X$186:$X$268,MATCH(B120,$Q$186:$Q$268,0)))&lt;$Q$34,$R$35,$R$34)*($Q$34-INDEX($X$186:$X$268,MATCH(B120,$Q$186:$Q$268,0))))/1000,((((G120*1000-($S$37)))*$R$28)-$S$32+(IF((INDEX($X$186:$X$268,MATCH(B120,$Q$186:$Q$268,0)))&lt;$Q$34,$R$35,$R$34)*($Q$34-INDEX($X$186:$X$268,MATCH(B120,$Q$186:$Q$268,0)))))/1000)</f>
        <v>200.39895394306595</v>
      </c>
      <c r="K120" s="85">
        <v>2030</v>
      </c>
      <c r="L120" s="124"/>
      <c r="M120" s="78"/>
      <c r="O120" s="136"/>
      <c r="S120" s="74" t="s">
        <v>216</v>
      </c>
      <c r="T120" s="74" t="s">
        <v>217</v>
      </c>
      <c r="U120" s="78">
        <v>2015</v>
      </c>
      <c r="V120" s="136" t="s">
        <v>218</v>
      </c>
      <c r="W120" s="135">
        <v>1332.9216972839399</v>
      </c>
      <c r="X120" s="135">
        <v>1332.9216972839399</v>
      </c>
      <c r="Y120" s="78" t="s">
        <v>143</v>
      </c>
      <c r="AA120" s="74" t="str">
        <f t="shared" si="13"/>
        <v>Bus</v>
      </c>
      <c r="AC120" s="113"/>
      <c r="AD120" s="85"/>
      <c r="AE120" s="85"/>
    </row>
    <row r="121" spans="2:31">
      <c r="B121" s="84" t="s">
        <v>120</v>
      </c>
      <c r="C121" s="85" t="s">
        <v>118</v>
      </c>
      <c r="D121" s="78" t="s">
        <v>119</v>
      </c>
      <c r="E121" s="74" t="str">
        <f t="shared" si="3"/>
        <v>MKr14</v>
      </c>
      <c r="F121" s="126">
        <v>2012</v>
      </c>
      <c r="G121" s="117">
        <f>W100</f>
        <v>51.851851851851798</v>
      </c>
      <c r="H121" s="182">
        <f>IF(G121&gt;$J$19,0,(IF(G121*1000-($L$24)&gt;$I$21,(G121*1000-($L$24)-$I$21)*$K$21+($J$20-$I$20)*$K$20,(G121*1000-$L$24-$J$19)*$K$20)/1000))</f>
        <v>47.530277777777691</v>
      </c>
      <c r="I121" s="119">
        <f>G121+H121</f>
        <v>99.382129629629489</v>
      </c>
      <c r="J121" s="78"/>
      <c r="K121" s="59"/>
      <c r="L121" s="124"/>
      <c r="M121" s="78"/>
      <c r="O121" s="136"/>
      <c r="S121" s="74" t="s">
        <v>216</v>
      </c>
      <c r="T121" s="74" t="s">
        <v>217</v>
      </c>
      <c r="U121" s="78">
        <v>2020</v>
      </c>
      <c r="V121" s="136" t="s">
        <v>218</v>
      </c>
      <c r="W121" s="135">
        <v>1332.9216972839399</v>
      </c>
      <c r="X121" s="135">
        <v>1332.9216972839399</v>
      </c>
      <c r="Y121" s="78" t="s">
        <v>144</v>
      </c>
      <c r="AA121" s="74" t="str">
        <f t="shared" si="13"/>
        <v>Bus</v>
      </c>
      <c r="AC121" s="113"/>
      <c r="AD121" s="85"/>
      <c r="AE121" s="85"/>
    </row>
    <row r="122" spans="2:31">
      <c r="B122" s="84" t="s">
        <v>120</v>
      </c>
      <c r="C122" s="85" t="s">
        <v>118</v>
      </c>
      <c r="D122" s="78" t="s">
        <v>119</v>
      </c>
      <c r="E122" s="74" t="str">
        <f t="shared" si="3"/>
        <v>MKr14</v>
      </c>
      <c r="F122" s="126">
        <v>2016</v>
      </c>
      <c r="G122" s="117">
        <f>W100</f>
        <v>51.851851851851798</v>
      </c>
      <c r="H122" s="182">
        <f>IF(G122&gt;$J$19,0,(IF(G122*1000-($L$24)&gt;$I$21,(G122*1000-($L$24)-$I$21)*$K$21+($J$20-$I$20)*$K$20,(G122*1000-$L$24-$J$19)*$K$20)/1000))</f>
        <v>47.530277777777691</v>
      </c>
      <c r="I122" s="119">
        <f t="shared" ref="I122:I131" si="15">G122+H122</f>
        <v>99.382129629629489</v>
      </c>
      <c r="J122" s="78"/>
      <c r="K122" s="78"/>
      <c r="L122" s="124"/>
      <c r="M122" s="78"/>
      <c r="O122" s="136"/>
      <c r="S122" s="74" t="s">
        <v>216</v>
      </c>
      <c r="T122" s="74" t="s">
        <v>217</v>
      </c>
      <c r="U122" s="78">
        <v>2035</v>
      </c>
      <c r="V122" s="136" t="s">
        <v>218</v>
      </c>
      <c r="W122" s="135">
        <v>1332.9216972839399</v>
      </c>
      <c r="X122" s="135">
        <v>1332.9216972839399</v>
      </c>
      <c r="Y122" s="78" t="s">
        <v>145</v>
      </c>
      <c r="AA122" s="74" t="str">
        <f t="shared" si="13"/>
        <v>Bus</v>
      </c>
      <c r="AC122" s="113"/>
      <c r="AD122" s="85"/>
      <c r="AE122" s="85"/>
    </row>
    <row r="123" spans="2:31">
      <c r="B123" s="84" t="s">
        <v>120</v>
      </c>
      <c r="C123" s="85" t="s">
        <v>118</v>
      </c>
      <c r="D123" s="78" t="s">
        <v>119</v>
      </c>
      <c r="E123" s="74" t="str">
        <f t="shared" si="3"/>
        <v>MKr17</v>
      </c>
      <c r="F123" s="126">
        <v>2018</v>
      </c>
      <c r="G123" s="117">
        <f>W100</f>
        <v>51.851851851851798</v>
      </c>
      <c r="H123" s="118">
        <f>IF(G123&gt;$Q$19,0,(IF(G123*1000&gt;$P$21,(G123*1000-$P$21)*$R$21+($Q$20-$P$20)*$R$20,(G123*1000-$Q$19)*$R$20)/1000))</f>
        <v>36.084074074074024</v>
      </c>
      <c r="I123" s="119">
        <f>G123+H123</f>
        <v>87.935925925925829</v>
      </c>
      <c r="J123" s="78"/>
      <c r="K123" s="78"/>
      <c r="L123" s="124"/>
      <c r="M123" s="78"/>
      <c r="O123" s="136"/>
      <c r="S123" s="74" t="s">
        <v>216</v>
      </c>
      <c r="T123" s="74" t="s">
        <v>217</v>
      </c>
      <c r="U123" s="78">
        <v>2015</v>
      </c>
      <c r="V123" s="136" t="s">
        <v>218</v>
      </c>
      <c r="W123" s="135">
        <v>1332.9216972839399</v>
      </c>
      <c r="X123" s="135">
        <v>1332.9216972839399</v>
      </c>
      <c r="Y123" s="78" t="s">
        <v>147</v>
      </c>
      <c r="AA123" s="74" t="str">
        <f t="shared" si="13"/>
        <v>Bus</v>
      </c>
      <c r="AC123" s="113"/>
      <c r="AD123" s="85"/>
      <c r="AE123" s="85"/>
    </row>
    <row r="124" spans="2:31">
      <c r="B124" s="84" t="s">
        <v>121</v>
      </c>
      <c r="C124" s="85" t="s">
        <v>118</v>
      </c>
      <c r="D124" s="78" t="s">
        <v>119</v>
      </c>
      <c r="E124" s="74" t="str">
        <f t="shared" si="3"/>
        <v>MKr17</v>
      </c>
      <c r="F124" s="126">
        <v>2020</v>
      </c>
      <c r="G124" s="117">
        <f t="shared" ref="G124:G126" si="16">W101</f>
        <v>51.851851851851798</v>
      </c>
      <c r="H124" s="118">
        <f t="shared" ref="H124:H125" si="17">IF(G124&gt;$Q$19,0,(IF(G124*1000&gt;$P$21,(G124*1000-$P$21)*$R$21+($Q$20-$P$20)*$R$20,(G124*1000-$Q$19)*$R$20)/1000))</f>
        <v>36.084074074074024</v>
      </c>
      <c r="I124" s="119">
        <f t="shared" si="15"/>
        <v>87.935925925925829</v>
      </c>
      <c r="J124" s="78"/>
      <c r="K124" s="78"/>
      <c r="L124" s="124"/>
      <c r="M124" s="78"/>
      <c r="O124" s="136"/>
      <c r="S124" s="74" t="s">
        <v>216</v>
      </c>
      <c r="T124" s="74" t="s">
        <v>217</v>
      </c>
      <c r="U124" s="78">
        <v>2020</v>
      </c>
      <c r="V124" s="136" t="s">
        <v>218</v>
      </c>
      <c r="W124" s="135">
        <v>1332.9216972839399</v>
      </c>
      <c r="X124" s="135">
        <v>1332.9216972839399</v>
      </c>
      <c r="Y124" s="78" t="s">
        <v>148</v>
      </c>
      <c r="AA124" s="74" t="str">
        <f t="shared" si="13"/>
        <v>Bus</v>
      </c>
      <c r="AC124" s="113"/>
      <c r="AD124" s="85"/>
      <c r="AE124" s="85"/>
    </row>
    <row r="125" spans="2:31">
      <c r="B125" s="84" t="s">
        <v>122</v>
      </c>
      <c r="C125" s="85" t="s">
        <v>118</v>
      </c>
      <c r="D125" s="78" t="s">
        <v>119</v>
      </c>
      <c r="E125" s="74" t="str">
        <f t="shared" si="3"/>
        <v>MKr17</v>
      </c>
      <c r="F125" s="126">
        <v>2035</v>
      </c>
      <c r="G125" s="117">
        <f t="shared" si="16"/>
        <v>51.851851851851798</v>
      </c>
      <c r="H125" s="118">
        <f t="shared" si="17"/>
        <v>36.084074074074024</v>
      </c>
      <c r="I125" s="119">
        <f t="shared" si="15"/>
        <v>87.935925925925829</v>
      </c>
      <c r="J125" s="78"/>
      <c r="K125" s="78"/>
      <c r="L125" s="124"/>
      <c r="M125" s="78"/>
      <c r="O125" s="136"/>
      <c r="S125" s="74" t="s">
        <v>216</v>
      </c>
      <c r="T125" s="74" t="s">
        <v>217</v>
      </c>
      <c r="U125" s="78">
        <v>2035</v>
      </c>
      <c r="V125" s="136" t="s">
        <v>218</v>
      </c>
      <c r="W125" s="135">
        <v>1332.9216972839399</v>
      </c>
      <c r="X125" s="135">
        <v>1332.9216972839399</v>
      </c>
      <c r="Y125" s="78" t="s">
        <v>149</v>
      </c>
      <c r="AA125" s="74" t="str">
        <f t="shared" si="13"/>
        <v>Bus</v>
      </c>
      <c r="AC125" s="113"/>
      <c r="AD125" s="85"/>
      <c r="AE125" s="85"/>
    </row>
    <row r="126" spans="2:31">
      <c r="B126" s="84" t="s">
        <v>124</v>
      </c>
      <c r="C126" s="85" t="s">
        <v>123</v>
      </c>
      <c r="D126" s="78" t="s">
        <v>119</v>
      </c>
      <c r="E126" s="74" t="str">
        <f t="shared" si="3"/>
        <v>MKr14</v>
      </c>
      <c r="F126" s="126">
        <v>2012</v>
      </c>
      <c r="G126" s="119">
        <f t="shared" si="16"/>
        <v>16.296296296296301</v>
      </c>
      <c r="H126" s="182">
        <f>IF(G126&gt;$J$19,0,(IF(G126*1000-($L$24)&gt;$I$21,(G126*1000-($L$24)-$I$21)*$K$21+($J$20-$I$20)*$K$20,(G126*1000-$L$24-$J$19)*$K$20)/1000))</f>
        <v>2.8678611111111163</v>
      </c>
      <c r="I126" s="119">
        <f>G126+H126</f>
        <v>19.164157407407416</v>
      </c>
      <c r="J126" s="78"/>
      <c r="L126" s="124"/>
      <c r="O126" s="136"/>
      <c r="S126" s="74" t="s">
        <v>216</v>
      </c>
      <c r="T126" s="74" t="s">
        <v>217</v>
      </c>
      <c r="U126" s="78">
        <v>2015</v>
      </c>
      <c r="V126" s="136" t="s">
        <v>218</v>
      </c>
      <c r="W126" s="135">
        <v>1504.7804222459799</v>
      </c>
      <c r="X126" s="135">
        <v>1504.7804222459799</v>
      </c>
      <c r="Y126" s="78" t="s">
        <v>150</v>
      </c>
      <c r="AA126" s="74" t="str">
        <f t="shared" si="13"/>
        <v>Bus</v>
      </c>
      <c r="AC126" s="113"/>
      <c r="AD126" s="85"/>
      <c r="AE126" s="85"/>
    </row>
    <row r="127" spans="2:31">
      <c r="B127" s="84" t="s">
        <v>124</v>
      </c>
      <c r="C127" s="85" t="s">
        <v>123</v>
      </c>
      <c r="D127" s="78" t="s">
        <v>119</v>
      </c>
      <c r="E127" s="74" t="str">
        <f t="shared" ref="E127" si="18">IF(F127&lt;2018,"MKr14","MKr17")</f>
        <v>MKr17</v>
      </c>
      <c r="F127" s="126">
        <v>2018</v>
      </c>
      <c r="G127" s="119">
        <f>W103</f>
        <v>16.296296296296301</v>
      </c>
      <c r="H127" s="118">
        <f>IF(G127&gt;$Q$19,0,(IF(G127*1000&gt;$P$21,(G127*1000-$P$21)*$R$21+($Q$20-$P$20)*$R$20,(G127*1000-$Q$19)*$R$20)/1000))</f>
        <v>5.8618518518518554</v>
      </c>
      <c r="I127" s="119">
        <f>G127+H127</f>
        <v>22.158148148148157</v>
      </c>
      <c r="J127" s="78"/>
      <c r="L127" s="124"/>
      <c r="O127" s="136"/>
      <c r="S127" s="74" t="s">
        <v>216</v>
      </c>
      <c r="T127" s="74" t="s">
        <v>217</v>
      </c>
      <c r="U127" s="78">
        <v>2020</v>
      </c>
      <c r="V127" s="136" t="s">
        <v>218</v>
      </c>
      <c r="W127" s="135">
        <v>1504.7804222459799</v>
      </c>
      <c r="X127" s="135">
        <v>1504.7804222459799</v>
      </c>
      <c r="Y127" s="78" t="s">
        <v>152</v>
      </c>
      <c r="AA127" s="74" t="str">
        <f t="shared" si="13"/>
        <v>Bus</v>
      </c>
      <c r="AC127" s="113"/>
      <c r="AD127" s="85"/>
      <c r="AE127" s="85"/>
    </row>
    <row r="128" spans="2:31">
      <c r="B128" s="84" t="s">
        <v>125</v>
      </c>
      <c r="C128" s="85" t="s">
        <v>123</v>
      </c>
      <c r="D128" s="78" t="s">
        <v>119</v>
      </c>
      <c r="E128" s="74" t="str">
        <f t="shared" si="3"/>
        <v>MKr17</v>
      </c>
      <c r="F128" s="126">
        <v>2020</v>
      </c>
      <c r="G128" s="119">
        <f t="shared" ref="G128:G164" si="19">W104</f>
        <v>16.296296296296301</v>
      </c>
      <c r="H128" s="118">
        <f t="shared" ref="H128:H131" si="20">IF(G128&gt;$Q$19,0,(IF(G128*1000&gt;$P$21,(G128*1000-$P$21)*$R$21+($Q$20-$P$20)*$R$20,(G128*1000-$Q$19)*$R$20)/1000))</f>
        <v>5.8618518518518554</v>
      </c>
      <c r="I128" s="119">
        <f t="shared" si="15"/>
        <v>22.158148148148157</v>
      </c>
      <c r="J128" s="78"/>
      <c r="L128" s="124"/>
      <c r="O128" s="136"/>
      <c r="S128" s="74" t="s">
        <v>216</v>
      </c>
      <c r="T128" s="74" t="s">
        <v>217</v>
      </c>
      <c r="U128" s="78">
        <v>2035</v>
      </c>
      <c r="V128" s="136" t="s">
        <v>218</v>
      </c>
      <c r="W128" s="135">
        <v>1504.7804222459799</v>
      </c>
      <c r="X128" s="135">
        <v>1504.7804222459799</v>
      </c>
      <c r="Y128" s="78" t="s">
        <v>153</v>
      </c>
      <c r="AA128" s="74" t="str">
        <f t="shared" si="13"/>
        <v>Bus</v>
      </c>
      <c r="AC128" s="113"/>
      <c r="AD128" s="85"/>
      <c r="AE128" s="85"/>
    </row>
    <row r="129" spans="2:32">
      <c r="B129" s="84" t="s">
        <v>126</v>
      </c>
      <c r="C129" s="85" t="s">
        <v>123</v>
      </c>
      <c r="D129" s="78" t="s">
        <v>119</v>
      </c>
      <c r="E129" s="74" t="str">
        <f t="shared" si="3"/>
        <v>MKr17</v>
      </c>
      <c r="F129" s="126">
        <v>2035</v>
      </c>
      <c r="G129" s="119">
        <f t="shared" si="19"/>
        <v>16.296296296296301</v>
      </c>
      <c r="H129" s="118">
        <f t="shared" si="20"/>
        <v>5.8618518518518554</v>
      </c>
      <c r="I129" s="119">
        <f t="shared" si="15"/>
        <v>22.158148148148157</v>
      </c>
      <c r="J129" s="78"/>
      <c r="L129" s="124"/>
      <c r="O129" s="136"/>
      <c r="S129" s="74" t="s">
        <v>216</v>
      </c>
      <c r="T129" s="74" t="s">
        <v>217</v>
      </c>
      <c r="U129" s="78">
        <v>2015</v>
      </c>
      <c r="V129" s="136" t="s">
        <v>218</v>
      </c>
      <c r="W129" s="135">
        <v>1504.7804222459799</v>
      </c>
      <c r="X129" s="135">
        <v>1504.7804222459799</v>
      </c>
      <c r="Y129" s="78" t="s">
        <v>154</v>
      </c>
      <c r="AA129" s="74" t="str">
        <f t="shared" si="13"/>
        <v>Bus</v>
      </c>
      <c r="AC129" s="113"/>
      <c r="AD129" s="85"/>
      <c r="AE129" s="85"/>
    </row>
    <row r="130" spans="2:32">
      <c r="B130" s="84" t="s">
        <v>127</v>
      </c>
      <c r="C130" s="85" t="s">
        <v>118</v>
      </c>
      <c r="D130" s="85" t="s">
        <v>117</v>
      </c>
      <c r="E130" s="74" t="str">
        <f t="shared" si="3"/>
        <v>MKr17</v>
      </c>
      <c r="F130" s="126">
        <v>2035</v>
      </c>
      <c r="G130" s="117">
        <f t="shared" si="19"/>
        <v>51.851851851851798</v>
      </c>
      <c r="H130" s="118">
        <f>IF(G130&gt;$Q$19,0,(IF(G130*1000&gt;$P$21,(G130*1000-$P$21)*$R$21+($Q$20-$P$20)*$R$20,(G130*1000-$Q$19)*$R$20)/1000))</f>
        <v>36.084074074074024</v>
      </c>
      <c r="I130" s="119">
        <f t="shared" si="15"/>
        <v>87.935925925925829</v>
      </c>
      <c r="J130" s="78"/>
      <c r="L130" s="124"/>
      <c r="O130" s="136"/>
      <c r="S130" s="74" t="s">
        <v>216</v>
      </c>
      <c r="T130" s="74" t="s">
        <v>217</v>
      </c>
      <c r="U130" s="78">
        <v>2020</v>
      </c>
      <c r="V130" s="136" t="s">
        <v>218</v>
      </c>
      <c r="W130" s="135">
        <v>1504.7804222459799</v>
      </c>
      <c r="X130" s="135">
        <v>1504.7804222459799</v>
      </c>
      <c r="Y130" s="78" t="s">
        <v>156</v>
      </c>
      <c r="AA130" s="74" t="str">
        <f t="shared" si="13"/>
        <v>Bus</v>
      </c>
      <c r="AC130" s="113"/>
      <c r="AD130" s="85"/>
      <c r="AE130" s="85"/>
    </row>
    <row r="131" spans="2:32">
      <c r="B131" s="86" t="s">
        <v>128</v>
      </c>
      <c r="C131" s="87" t="s">
        <v>123</v>
      </c>
      <c r="D131" s="87" t="s">
        <v>117</v>
      </c>
      <c r="E131" s="144" t="str">
        <f t="shared" si="3"/>
        <v>MKr17</v>
      </c>
      <c r="F131" s="143">
        <v>2035</v>
      </c>
      <c r="G131" s="82">
        <f t="shared" si="19"/>
        <v>16.296296296296301</v>
      </c>
      <c r="H131" s="118">
        <f t="shared" si="20"/>
        <v>5.8618518518518554</v>
      </c>
      <c r="I131" s="82">
        <f t="shared" si="15"/>
        <v>22.158148148148157</v>
      </c>
      <c r="J131" s="78"/>
      <c r="L131" s="124"/>
      <c r="O131" s="136"/>
      <c r="S131" s="74" t="s">
        <v>216</v>
      </c>
      <c r="T131" s="74" t="s">
        <v>217</v>
      </c>
      <c r="U131" s="78">
        <v>2035</v>
      </c>
      <c r="V131" s="136" t="s">
        <v>218</v>
      </c>
      <c r="W131" s="135">
        <v>1504.7804222459799</v>
      </c>
      <c r="X131" s="135">
        <v>1504.7804222459799</v>
      </c>
      <c r="Y131" s="78" t="s">
        <v>157</v>
      </c>
      <c r="AA131" s="74" t="str">
        <f t="shared" si="13"/>
        <v>Bus</v>
      </c>
      <c r="AC131" s="113"/>
      <c r="AD131" s="85"/>
      <c r="AE131" s="85"/>
    </row>
    <row r="132" spans="2:32">
      <c r="B132" s="75" t="s">
        <v>129</v>
      </c>
      <c r="C132" s="88" t="s">
        <v>130</v>
      </c>
      <c r="D132" s="88" t="s">
        <v>131</v>
      </c>
      <c r="E132" s="74" t="str">
        <f t="shared" si="3"/>
        <v>MKr14</v>
      </c>
      <c r="F132" s="141">
        <v>2012</v>
      </c>
      <c r="G132" s="123">
        <f t="shared" si="19"/>
        <v>2552.5532484594</v>
      </c>
      <c r="H132" s="115">
        <f>((G132*1000-$E$15-$B$12)*$D$12)/1000</f>
        <v>1522.7719490756399</v>
      </c>
      <c r="I132" s="79">
        <f t="shared" ref="I132:I155" si="21">H132+G132</f>
        <v>4075.3251975350399</v>
      </c>
      <c r="J132" s="78"/>
      <c r="L132" s="124"/>
      <c r="O132" s="136"/>
      <c r="S132" s="74" t="s">
        <v>216</v>
      </c>
      <c r="T132" s="74" t="s">
        <v>217</v>
      </c>
      <c r="U132" s="78">
        <v>2015</v>
      </c>
      <c r="V132" s="136" t="s">
        <v>218</v>
      </c>
      <c r="W132" s="135">
        <v>182.255</v>
      </c>
      <c r="X132" s="135">
        <v>182.255</v>
      </c>
      <c r="Y132" s="113" t="s">
        <v>166</v>
      </c>
      <c r="AA132" s="74" t="str">
        <f t="shared" si="13"/>
        <v>Van</v>
      </c>
      <c r="AC132" s="113"/>
      <c r="AD132" s="85"/>
      <c r="AE132" s="85"/>
    </row>
    <row r="133" spans="2:32">
      <c r="B133" s="77" t="s">
        <v>129</v>
      </c>
      <c r="C133" s="85" t="s">
        <v>130</v>
      </c>
      <c r="D133" s="85" t="s">
        <v>131</v>
      </c>
      <c r="E133" s="74" t="str">
        <f t="shared" si="3"/>
        <v>MKr17</v>
      </c>
      <c r="F133" s="126">
        <v>2020</v>
      </c>
      <c r="G133" s="124">
        <f t="shared" si="19"/>
        <v>1832.2065113446699</v>
      </c>
      <c r="H133" s="118">
        <f>((G133*1000-$L$15-$I$12)*$K$12)/1000</f>
        <v>1090.5639068068019</v>
      </c>
      <c r="I133" s="119">
        <f t="shared" si="21"/>
        <v>2922.7704181514719</v>
      </c>
      <c r="J133" s="78"/>
      <c r="L133" s="124"/>
      <c r="O133" s="136"/>
      <c r="S133" s="74" t="s">
        <v>216</v>
      </c>
      <c r="T133" s="74" t="s">
        <v>217</v>
      </c>
      <c r="U133" s="78">
        <v>2020</v>
      </c>
      <c r="V133" s="136" t="s">
        <v>218</v>
      </c>
      <c r="W133" s="135">
        <v>184.137</v>
      </c>
      <c r="X133" s="135">
        <v>184.137</v>
      </c>
      <c r="Y133" s="113" t="s">
        <v>167</v>
      </c>
      <c r="AA133" s="74" t="str">
        <f t="shared" si="13"/>
        <v>Van</v>
      </c>
      <c r="AC133" s="113"/>
      <c r="AD133" s="85"/>
      <c r="AE133" s="85"/>
    </row>
    <row r="134" spans="2:32">
      <c r="B134" s="77" t="s">
        <v>129</v>
      </c>
      <c r="C134" s="85" t="s">
        <v>130</v>
      </c>
      <c r="D134" s="85" t="s">
        <v>131</v>
      </c>
      <c r="E134" s="74" t="str">
        <f t="shared" si="3"/>
        <v>MKr17</v>
      </c>
      <c r="F134" s="126">
        <v>2035</v>
      </c>
      <c r="G134" s="124">
        <f t="shared" si="19"/>
        <v>1496.65598628662</v>
      </c>
      <c r="H134" s="118">
        <f>((G134*1000-$L$15-$I$12)*$K$12)/1000</f>
        <v>889.23359177197187</v>
      </c>
      <c r="I134" s="119">
        <f t="shared" si="21"/>
        <v>2385.8895780585917</v>
      </c>
      <c r="J134" s="78"/>
      <c r="L134" s="124"/>
      <c r="O134" s="136"/>
      <c r="S134" s="74" t="s">
        <v>216</v>
      </c>
      <c r="T134" s="74" t="s">
        <v>217</v>
      </c>
      <c r="U134" s="78">
        <v>2035</v>
      </c>
      <c r="V134" s="136" t="s">
        <v>218</v>
      </c>
      <c r="W134" s="135">
        <v>191.30699999999999</v>
      </c>
      <c r="X134" s="135">
        <v>191.30699999999999</v>
      </c>
      <c r="Y134" s="113" t="s">
        <v>168</v>
      </c>
      <c r="AA134" s="74" t="str">
        <f t="shared" si="13"/>
        <v>Van</v>
      </c>
      <c r="AC134" s="113"/>
      <c r="AD134" s="85"/>
      <c r="AE134" s="85"/>
    </row>
    <row r="135" spans="2:32">
      <c r="B135" s="77" t="s">
        <v>132</v>
      </c>
      <c r="C135" s="85" t="s">
        <v>130</v>
      </c>
      <c r="D135" s="85" t="s">
        <v>133</v>
      </c>
      <c r="E135" s="74" t="str">
        <f t="shared" si="3"/>
        <v>MKr14</v>
      </c>
      <c r="F135" s="126">
        <v>2012</v>
      </c>
      <c r="G135" s="124">
        <f t="shared" si="19"/>
        <v>2552.5532484594</v>
      </c>
      <c r="H135" s="118">
        <f>((G135*1000-$E$15-$B$12)*$D$12)/1000</f>
        <v>1522.7719490756399</v>
      </c>
      <c r="I135" s="119">
        <f t="shared" si="21"/>
        <v>4075.3251975350399</v>
      </c>
      <c r="J135" s="78"/>
      <c r="L135" s="124"/>
      <c r="O135" s="136"/>
      <c r="S135" s="74" t="s">
        <v>216</v>
      </c>
      <c r="T135" s="74" t="s">
        <v>217</v>
      </c>
      <c r="U135" s="78">
        <v>2015</v>
      </c>
      <c r="V135" s="136" t="s">
        <v>218</v>
      </c>
      <c r="W135" s="135">
        <v>177.74</v>
      </c>
      <c r="X135" s="135">
        <v>177.74</v>
      </c>
      <c r="Y135" s="113" t="s">
        <v>169</v>
      </c>
      <c r="AA135" s="74" t="str">
        <f t="shared" si="13"/>
        <v>Van</v>
      </c>
      <c r="AC135" s="113"/>
      <c r="AD135" s="85"/>
      <c r="AE135" s="85"/>
    </row>
    <row r="136" spans="2:32">
      <c r="B136" s="77" t="s">
        <v>132</v>
      </c>
      <c r="C136" s="85" t="s">
        <v>130</v>
      </c>
      <c r="D136" s="85" t="s">
        <v>133</v>
      </c>
      <c r="E136" s="74" t="str">
        <f t="shared" si="3"/>
        <v>MKr17</v>
      </c>
      <c r="F136" s="126">
        <v>2020</v>
      </c>
      <c r="G136" s="124">
        <f t="shared" si="19"/>
        <v>1832.2065113446699</v>
      </c>
      <c r="H136" s="118">
        <f>((G136*1000-$L$15-$I$12)*$K$12)/1000</f>
        <v>1090.5639068068019</v>
      </c>
      <c r="I136" s="119">
        <f t="shared" si="21"/>
        <v>2922.7704181514719</v>
      </c>
      <c r="J136" s="78"/>
      <c r="L136" s="124"/>
      <c r="O136" s="136"/>
      <c r="S136" s="74" t="s">
        <v>216</v>
      </c>
      <c r="T136" s="74" t="s">
        <v>217</v>
      </c>
      <c r="U136" s="78">
        <v>2020</v>
      </c>
      <c r="V136" s="136" t="s">
        <v>218</v>
      </c>
      <c r="W136" s="135">
        <v>182.29300000000001</v>
      </c>
      <c r="X136" s="135">
        <v>182.29300000000001</v>
      </c>
      <c r="Y136" s="113" t="s">
        <v>170</v>
      </c>
      <c r="AA136" s="74" t="str">
        <f t="shared" si="13"/>
        <v>Van</v>
      </c>
      <c r="AC136" s="113"/>
      <c r="AD136" s="85"/>
      <c r="AE136" s="85"/>
    </row>
    <row r="137" spans="2:32">
      <c r="B137" s="77" t="s">
        <v>132</v>
      </c>
      <c r="C137" s="85" t="s">
        <v>130</v>
      </c>
      <c r="D137" s="85" t="s">
        <v>133</v>
      </c>
      <c r="E137" s="74" t="str">
        <f t="shared" si="3"/>
        <v>MKr17</v>
      </c>
      <c r="F137" s="126">
        <v>2035</v>
      </c>
      <c r="G137" s="124">
        <f t="shared" si="19"/>
        <v>1496.65598628662</v>
      </c>
      <c r="H137" s="118">
        <f>((G137*1000-$L$15-$I$12)*$K$12)/1000</f>
        <v>889.23359177197187</v>
      </c>
      <c r="I137" s="119">
        <f t="shared" si="21"/>
        <v>2385.8895780585917</v>
      </c>
      <c r="J137" s="78"/>
      <c r="L137" s="124"/>
      <c r="O137" s="136"/>
      <c r="S137" s="74" t="s">
        <v>216</v>
      </c>
      <c r="T137" s="74" t="s">
        <v>217</v>
      </c>
      <c r="U137" s="78">
        <v>2035</v>
      </c>
      <c r="V137" s="136" t="s">
        <v>218</v>
      </c>
      <c r="W137" s="135">
        <v>194.48500000000001</v>
      </c>
      <c r="X137" s="135">
        <v>194.48500000000001</v>
      </c>
      <c r="Y137" s="113" t="s">
        <v>171</v>
      </c>
      <c r="AA137" s="74" t="str">
        <f t="shared" si="13"/>
        <v>Van</v>
      </c>
      <c r="AC137" s="113"/>
      <c r="AD137" s="85"/>
      <c r="AE137" s="85"/>
    </row>
    <row r="138" spans="2:32">
      <c r="B138" s="77" t="s">
        <v>134</v>
      </c>
      <c r="C138" s="85" t="s">
        <v>130</v>
      </c>
      <c r="D138" s="85" t="s">
        <v>135</v>
      </c>
      <c r="E138" s="74" t="str">
        <f t="shared" si="3"/>
        <v>MKr14</v>
      </c>
      <c r="F138" s="126">
        <v>2012</v>
      </c>
      <c r="G138" s="124">
        <f t="shared" si="19"/>
        <v>1832.9216972839399</v>
      </c>
      <c r="H138" s="118">
        <f>((G138*1000-$E$15-$B$12)*$D$12)/1000</f>
        <v>1090.9930183703639</v>
      </c>
      <c r="I138" s="119">
        <f t="shared" si="21"/>
        <v>2923.914715654304</v>
      </c>
      <c r="J138" s="78"/>
      <c r="L138" s="124"/>
      <c r="O138" s="136"/>
      <c r="S138" s="74" t="s">
        <v>216</v>
      </c>
      <c r="T138" s="74" t="s">
        <v>217</v>
      </c>
      <c r="U138" s="78">
        <v>2015</v>
      </c>
      <c r="V138" s="136" t="s">
        <v>218</v>
      </c>
      <c r="W138" s="135">
        <v>349.01944596289798</v>
      </c>
      <c r="X138" s="135">
        <v>281.98391424199201</v>
      </c>
      <c r="Y138" s="113" t="s">
        <v>172</v>
      </c>
      <c r="AA138" s="74" t="str">
        <f t="shared" si="13"/>
        <v>Van</v>
      </c>
      <c r="AC138" s="113"/>
      <c r="AD138" s="85"/>
      <c r="AE138" s="85"/>
    </row>
    <row r="139" spans="2:32">
      <c r="B139" s="77" t="s">
        <v>136</v>
      </c>
      <c r="C139" s="85" t="s">
        <v>130</v>
      </c>
      <c r="D139" s="85" t="s">
        <v>135</v>
      </c>
      <c r="E139" s="74" t="str">
        <f t="shared" si="3"/>
        <v>MKr17</v>
      </c>
      <c r="F139" s="126">
        <v>2020</v>
      </c>
      <c r="G139" s="124">
        <f t="shared" si="19"/>
        <v>1832.9216972839399</v>
      </c>
      <c r="H139" s="118">
        <f>((G139*1000-$L$15-$I$12)*$K$12)/1000</f>
        <v>1090.9930183703639</v>
      </c>
      <c r="I139" s="119">
        <f t="shared" si="21"/>
        <v>2923.914715654304</v>
      </c>
      <c r="J139" s="78"/>
      <c r="L139" s="124"/>
      <c r="O139" s="136"/>
      <c r="S139" s="74" t="s">
        <v>216</v>
      </c>
      <c r="T139" s="74" t="s">
        <v>217</v>
      </c>
      <c r="U139" s="78">
        <v>2020</v>
      </c>
      <c r="V139" s="136" t="s">
        <v>218</v>
      </c>
      <c r="W139" s="135">
        <v>253.110899962795</v>
      </c>
      <c r="X139" s="135">
        <v>250.49266262163999</v>
      </c>
      <c r="Y139" s="113" t="s">
        <v>172</v>
      </c>
      <c r="AA139" s="74" t="str">
        <f t="shared" si="13"/>
        <v>Van</v>
      </c>
      <c r="AC139" s="113"/>
      <c r="AD139" s="85"/>
      <c r="AE139" s="85"/>
    </row>
    <row r="140" spans="2:32">
      <c r="B140" s="77" t="s">
        <v>137</v>
      </c>
      <c r="C140" s="85" t="s">
        <v>130</v>
      </c>
      <c r="D140" s="85" t="s">
        <v>135</v>
      </c>
      <c r="E140" s="74" t="str">
        <f t="shared" si="3"/>
        <v>MKr17</v>
      </c>
      <c r="F140" s="126">
        <v>2035</v>
      </c>
      <c r="G140" s="124">
        <f t="shared" si="19"/>
        <v>1832.9216972839399</v>
      </c>
      <c r="H140" s="118">
        <f>((G140*1000-$L$15-$I$12)*$K$12)/1000</f>
        <v>1090.9930183703639</v>
      </c>
      <c r="I140" s="119">
        <f t="shared" si="21"/>
        <v>2923.914715654304</v>
      </c>
      <c r="J140" s="78"/>
      <c r="L140" s="124"/>
      <c r="O140" s="136"/>
      <c r="S140" s="74" t="s">
        <v>216</v>
      </c>
      <c r="T140" s="74" t="s">
        <v>217</v>
      </c>
      <c r="U140" s="78">
        <v>2035</v>
      </c>
      <c r="V140" s="136" t="s">
        <v>218</v>
      </c>
      <c r="W140" s="135">
        <v>214.80689177163401</v>
      </c>
      <c r="X140" s="135">
        <v>205.70204843898799</v>
      </c>
      <c r="Y140" s="113" t="s">
        <v>172</v>
      </c>
      <c r="AA140" s="74" t="str">
        <f t="shared" si="13"/>
        <v>Van</v>
      </c>
      <c r="AC140" s="113"/>
      <c r="AD140" s="85"/>
      <c r="AE140" s="85"/>
    </row>
    <row r="141" spans="2:32">
      <c r="B141" s="77" t="s">
        <v>138</v>
      </c>
      <c r="C141" s="85" t="s">
        <v>130</v>
      </c>
      <c r="D141" s="85" t="s">
        <v>139</v>
      </c>
      <c r="E141" s="74" t="str">
        <f t="shared" si="3"/>
        <v>MKr14</v>
      </c>
      <c r="F141" s="126">
        <v>2012</v>
      </c>
      <c r="G141" s="124">
        <f t="shared" si="19"/>
        <v>1832.9216972839399</v>
      </c>
      <c r="H141" s="118">
        <f>((G141*1000-$E$15-$B$12)*$D$12)/1000</f>
        <v>1090.9930183703639</v>
      </c>
      <c r="I141" s="119">
        <f t="shared" si="21"/>
        <v>2923.914715654304</v>
      </c>
      <c r="J141" s="78"/>
      <c r="L141" s="124"/>
      <c r="O141" s="136"/>
      <c r="U141" s="78"/>
      <c r="AC141" s="113"/>
      <c r="AD141" s="85"/>
      <c r="AE141" s="85"/>
    </row>
    <row r="142" spans="2:32">
      <c r="B142" s="77" t="s">
        <v>140</v>
      </c>
      <c r="C142" s="85" t="s">
        <v>130</v>
      </c>
      <c r="D142" s="85" t="s">
        <v>139</v>
      </c>
      <c r="E142" s="74" t="str">
        <f t="shared" si="3"/>
        <v>MKr17</v>
      </c>
      <c r="F142" s="126">
        <v>2020</v>
      </c>
      <c r="G142" s="124">
        <f t="shared" si="19"/>
        <v>1832.9216972839399</v>
      </c>
      <c r="H142" s="118">
        <f>((G142*1000-$L$15-$I$12)*$K$12)/1000</f>
        <v>1090.9930183703639</v>
      </c>
      <c r="I142" s="119">
        <f t="shared" si="21"/>
        <v>2923.914715654304</v>
      </c>
      <c r="J142" s="78"/>
      <c r="L142" s="124"/>
      <c r="O142" s="136"/>
      <c r="AC142" s="113"/>
      <c r="AD142" s="85"/>
      <c r="AE142" s="85"/>
    </row>
    <row r="143" spans="2:32">
      <c r="B143" s="77" t="s">
        <v>141</v>
      </c>
      <c r="C143" s="85" t="s">
        <v>130</v>
      </c>
      <c r="D143" s="85" t="s">
        <v>139</v>
      </c>
      <c r="E143" s="74" t="str">
        <f t="shared" si="3"/>
        <v>MKr17</v>
      </c>
      <c r="F143" s="126">
        <v>2035</v>
      </c>
      <c r="G143" s="124">
        <f t="shared" si="19"/>
        <v>1832.9216972839399</v>
      </c>
      <c r="H143" s="118">
        <f>((G143*1000-$L$15-$I$12)*$K$12)/1000</f>
        <v>1090.9930183703639</v>
      </c>
      <c r="I143" s="119">
        <f t="shared" si="21"/>
        <v>2923.914715654304</v>
      </c>
      <c r="J143" s="78"/>
      <c r="L143" s="124"/>
      <c r="O143" s="136"/>
      <c r="AC143" s="113"/>
      <c r="AD143" s="85"/>
      <c r="AE143" s="85"/>
    </row>
    <row r="144" spans="2:32">
      <c r="B144" s="77" t="s">
        <v>143</v>
      </c>
      <c r="C144" s="85" t="s">
        <v>130</v>
      </c>
      <c r="D144" s="85" t="s">
        <v>142</v>
      </c>
      <c r="E144" s="74" t="str">
        <f t="shared" si="3"/>
        <v>MKr14</v>
      </c>
      <c r="F144" s="126">
        <v>2012</v>
      </c>
      <c r="G144" s="124">
        <f t="shared" si="19"/>
        <v>1332.9216972839399</v>
      </c>
      <c r="H144" s="118">
        <f>((G144*1000-$E$15-$B$12)*$D$12)/1000</f>
        <v>790.99301837036398</v>
      </c>
      <c r="I144" s="119">
        <f t="shared" si="21"/>
        <v>2123.914715654304</v>
      </c>
      <c r="K144" s="78"/>
      <c r="M144" s="124"/>
      <c r="P144" s="136"/>
      <c r="AD144" s="113"/>
      <c r="AE144" s="85"/>
      <c r="AF144" s="85"/>
    </row>
    <row r="145" spans="2:32">
      <c r="B145" s="77" t="s">
        <v>144</v>
      </c>
      <c r="C145" s="85" t="s">
        <v>130</v>
      </c>
      <c r="D145" s="85" t="s">
        <v>142</v>
      </c>
      <c r="E145" s="74" t="str">
        <f t="shared" si="3"/>
        <v>MKr17</v>
      </c>
      <c r="F145" s="126">
        <v>2020</v>
      </c>
      <c r="G145" s="124">
        <f t="shared" si="19"/>
        <v>1332.9216972839399</v>
      </c>
      <c r="H145" s="118">
        <f>((G145*1000-$L$15-$I$12)*$K$12)/1000</f>
        <v>790.99301837036398</v>
      </c>
      <c r="I145" s="119">
        <f t="shared" si="21"/>
        <v>2123.914715654304</v>
      </c>
      <c r="K145" s="78"/>
      <c r="M145" s="124"/>
      <c r="P145" s="136"/>
      <c r="AD145" s="113"/>
      <c r="AE145" s="85"/>
      <c r="AF145" s="85"/>
    </row>
    <row r="146" spans="2:32">
      <c r="B146" s="77" t="s">
        <v>145</v>
      </c>
      <c r="C146" s="85" t="s">
        <v>130</v>
      </c>
      <c r="D146" s="85" t="s">
        <v>142</v>
      </c>
      <c r="E146" s="74" t="str">
        <f t="shared" si="3"/>
        <v>MKr17</v>
      </c>
      <c r="F146" s="126">
        <v>2035</v>
      </c>
      <c r="G146" s="124">
        <f t="shared" si="19"/>
        <v>1332.9216972839399</v>
      </c>
      <c r="H146" s="118">
        <f>((G146*1000-$L$15-$I$12)*$K$12)/1000</f>
        <v>790.99301837036398</v>
      </c>
      <c r="I146" s="119">
        <f t="shared" si="21"/>
        <v>2123.914715654304</v>
      </c>
      <c r="K146" s="78"/>
      <c r="M146" s="124"/>
      <c r="P146" s="136"/>
      <c r="AD146" s="113"/>
      <c r="AE146" s="85"/>
      <c r="AF146" s="85"/>
    </row>
    <row r="147" spans="2:32">
      <c r="B147" s="77" t="s">
        <v>147</v>
      </c>
      <c r="C147" s="85" t="s">
        <v>130</v>
      </c>
      <c r="D147" s="85" t="s">
        <v>146</v>
      </c>
      <c r="E147" s="74" t="str">
        <f t="shared" si="3"/>
        <v>MKr14</v>
      </c>
      <c r="F147" s="126">
        <v>2012</v>
      </c>
      <c r="G147" s="124">
        <f t="shared" si="19"/>
        <v>1332.9216972839399</v>
      </c>
      <c r="H147" s="118">
        <f>((G147*1000-$E$15-$B$12)*$D$12)/1000</f>
        <v>790.99301837036398</v>
      </c>
      <c r="I147" s="119">
        <f t="shared" si="21"/>
        <v>2123.914715654304</v>
      </c>
      <c r="K147" s="78"/>
      <c r="M147" s="124"/>
      <c r="P147" s="136"/>
      <c r="AD147" s="113"/>
      <c r="AE147" s="85"/>
      <c r="AF147" s="85"/>
    </row>
    <row r="148" spans="2:32">
      <c r="B148" s="77" t="s">
        <v>148</v>
      </c>
      <c r="C148" s="85" t="s">
        <v>130</v>
      </c>
      <c r="D148" s="85" t="s">
        <v>146</v>
      </c>
      <c r="E148" s="74" t="str">
        <f t="shared" si="3"/>
        <v>MKr17</v>
      </c>
      <c r="F148" s="126">
        <v>2020</v>
      </c>
      <c r="G148" s="124">
        <f t="shared" si="19"/>
        <v>1332.9216972839399</v>
      </c>
      <c r="H148" s="118">
        <f>((G148*1000-$L$15-$I$12)*$K$12)/1000</f>
        <v>790.99301837036398</v>
      </c>
      <c r="I148" s="119">
        <f t="shared" si="21"/>
        <v>2123.914715654304</v>
      </c>
      <c r="K148" s="78"/>
      <c r="M148" s="124"/>
      <c r="P148" s="136"/>
      <c r="AD148" s="113"/>
      <c r="AE148" s="85"/>
      <c r="AF148" s="85"/>
    </row>
    <row r="149" spans="2:32">
      <c r="B149" s="77" t="s">
        <v>149</v>
      </c>
      <c r="C149" s="85" t="s">
        <v>130</v>
      </c>
      <c r="D149" s="85" t="s">
        <v>146</v>
      </c>
      <c r="E149" s="74" t="str">
        <f t="shared" ref="E149:E155" si="22">IF(F149&lt;2018,"MKr14","MKr17")</f>
        <v>MKr17</v>
      </c>
      <c r="F149" s="126">
        <v>2035</v>
      </c>
      <c r="G149" s="124">
        <f t="shared" si="19"/>
        <v>1332.9216972839399</v>
      </c>
      <c r="H149" s="118">
        <f>((G149*1000-$L$15-$I$12)*$K$12)/1000</f>
        <v>790.99301837036398</v>
      </c>
      <c r="I149" s="119">
        <f t="shared" si="21"/>
        <v>2123.914715654304</v>
      </c>
      <c r="K149" s="78"/>
      <c r="M149" s="124"/>
      <c r="P149" s="136"/>
      <c r="AD149" s="113"/>
      <c r="AE149" s="85"/>
      <c r="AF149" s="85"/>
    </row>
    <row r="150" spans="2:32">
      <c r="B150" s="77" t="s">
        <v>150</v>
      </c>
      <c r="C150" s="85" t="s">
        <v>130</v>
      </c>
      <c r="D150" s="85" t="s">
        <v>151</v>
      </c>
      <c r="E150" s="74" t="str">
        <f t="shared" si="22"/>
        <v>MKr14</v>
      </c>
      <c r="F150" s="126">
        <v>2012</v>
      </c>
      <c r="G150" s="124">
        <f t="shared" si="19"/>
        <v>1504.7804222459799</v>
      </c>
      <c r="H150" s="118">
        <f>((G150*1000-$E$15-$B$12)*$D$12)/1000</f>
        <v>894.10825334758806</v>
      </c>
      <c r="I150" s="119">
        <f t="shared" si="21"/>
        <v>2398.8886755935682</v>
      </c>
      <c r="M150" s="124"/>
      <c r="P150" s="136"/>
      <c r="AD150" s="113"/>
      <c r="AE150" s="85"/>
      <c r="AF150" s="85"/>
    </row>
    <row r="151" spans="2:32">
      <c r="B151" s="77" t="s">
        <v>152</v>
      </c>
      <c r="C151" s="85" t="s">
        <v>130</v>
      </c>
      <c r="D151" s="85" t="s">
        <v>151</v>
      </c>
      <c r="E151" s="74" t="str">
        <f t="shared" si="22"/>
        <v>MKr17</v>
      </c>
      <c r="F151" s="126">
        <v>2020</v>
      </c>
      <c r="G151" s="124">
        <f t="shared" si="19"/>
        <v>1504.7804222459799</v>
      </c>
      <c r="H151" s="118">
        <f>((G151*1000-$L$15-$I$12)*$K$12)/1000</f>
        <v>894.10825334758806</v>
      </c>
      <c r="I151" s="119">
        <f t="shared" si="21"/>
        <v>2398.8886755935682</v>
      </c>
      <c r="M151" s="124"/>
      <c r="P151" s="136"/>
      <c r="AD151" s="113"/>
      <c r="AE151" s="85"/>
      <c r="AF151" s="85"/>
    </row>
    <row r="152" spans="2:32">
      <c r="B152" s="77" t="s">
        <v>153</v>
      </c>
      <c r="C152" s="85" t="s">
        <v>130</v>
      </c>
      <c r="D152" s="85" t="s">
        <v>151</v>
      </c>
      <c r="E152" s="74" t="str">
        <f t="shared" si="22"/>
        <v>MKr17</v>
      </c>
      <c r="F152" s="126">
        <v>2035</v>
      </c>
      <c r="G152" s="124">
        <f t="shared" si="19"/>
        <v>1504.7804222459799</v>
      </c>
      <c r="H152" s="118">
        <f>((G152*1000-$L$15-$I$12)*$K$12)/1000</f>
        <v>894.10825334758806</v>
      </c>
      <c r="I152" s="119">
        <f t="shared" si="21"/>
        <v>2398.8886755935682</v>
      </c>
      <c r="M152" s="124"/>
      <c r="P152" s="136"/>
      <c r="AD152" s="113"/>
      <c r="AE152" s="85"/>
      <c r="AF152" s="85"/>
    </row>
    <row r="153" spans="2:32">
      <c r="B153" s="77" t="s">
        <v>154</v>
      </c>
      <c r="C153" s="85" t="s">
        <v>130</v>
      </c>
      <c r="D153" s="85" t="s">
        <v>155</v>
      </c>
      <c r="E153" s="74" t="str">
        <f t="shared" si="22"/>
        <v>MKr14</v>
      </c>
      <c r="F153" s="126">
        <v>2012</v>
      </c>
      <c r="G153" s="124">
        <f t="shared" si="19"/>
        <v>1504.7804222459799</v>
      </c>
      <c r="H153" s="118">
        <f>((G153*1000-$E$15-$B$12)*$D$12)/1000</f>
        <v>894.10825334758806</v>
      </c>
      <c r="I153" s="119">
        <f t="shared" si="21"/>
        <v>2398.8886755935682</v>
      </c>
      <c r="M153" s="124"/>
      <c r="P153" s="136"/>
      <c r="AD153" s="113"/>
      <c r="AE153" s="85"/>
      <c r="AF153" s="85"/>
    </row>
    <row r="154" spans="2:32">
      <c r="B154" s="77" t="s">
        <v>156</v>
      </c>
      <c r="C154" s="85" t="s">
        <v>130</v>
      </c>
      <c r="D154" s="85" t="s">
        <v>155</v>
      </c>
      <c r="E154" s="74" t="str">
        <f t="shared" si="22"/>
        <v>MKr17</v>
      </c>
      <c r="F154" s="126">
        <v>2020</v>
      </c>
      <c r="G154" s="124">
        <f t="shared" si="19"/>
        <v>1504.7804222459799</v>
      </c>
      <c r="H154" s="118">
        <f>((G154*1000-$L$15-$I$12)*$K$12)/1000</f>
        <v>894.10825334758806</v>
      </c>
      <c r="I154" s="119">
        <f t="shared" si="21"/>
        <v>2398.8886755935682</v>
      </c>
      <c r="M154" s="124"/>
      <c r="P154" s="136"/>
      <c r="AD154" s="113"/>
      <c r="AE154" s="85"/>
      <c r="AF154" s="85"/>
    </row>
    <row r="155" spans="2:32">
      <c r="B155" s="80" t="s">
        <v>157</v>
      </c>
      <c r="C155" s="87" t="s">
        <v>130</v>
      </c>
      <c r="D155" s="87" t="s">
        <v>155</v>
      </c>
      <c r="E155" s="144" t="str">
        <f t="shared" si="22"/>
        <v>MKr17</v>
      </c>
      <c r="F155" s="143">
        <v>2035</v>
      </c>
      <c r="G155" s="125">
        <f t="shared" si="19"/>
        <v>1504.7804222459799</v>
      </c>
      <c r="H155" s="122">
        <f>((G155*1000-$L$15-$I$12)*$K$12)/1000</f>
        <v>894.10825334758806</v>
      </c>
      <c r="I155" s="82">
        <f t="shared" si="21"/>
        <v>2398.8886755935682</v>
      </c>
      <c r="M155" s="124"/>
      <c r="P155" s="136"/>
      <c r="AD155" s="113"/>
      <c r="AE155" s="85"/>
      <c r="AF155" s="85"/>
    </row>
    <row r="156" spans="2:32">
      <c r="B156" s="89" t="s">
        <v>166</v>
      </c>
      <c r="C156" s="88" t="s">
        <v>165</v>
      </c>
      <c r="D156" s="88" t="s">
        <v>88</v>
      </c>
      <c r="E156" s="74" t="str">
        <f t="shared" ref="E156:E164" si="23">IF(F156&lt;2018,"MKr14","MKr17")</f>
        <v>MKr14</v>
      </c>
      <c r="F156" s="141">
        <v>2012</v>
      </c>
      <c r="G156" s="123">
        <f t="shared" si="19"/>
        <v>182.255</v>
      </c>
      <c r="H156" s="195">
        <f>IF(J156&gt;$L$73/1000,$L$73/1000,J156)</f>
        <v>56.8</v>
      </c>
      <c r="I156" s="79">
        <f>H156+G156</f>
        <v>239.05500000000001</v>
      </c>
      <c r="J156" s="74">
        <f t="shared" ref="J156:J164" si="24">((G156*1000-$B$60)*$D$60+IF((INDEX($X$186:$X$268,MATCH(B156,$Q$186:$Q$268,0)))&lt;$J$34,$K$35,$K$34)*($J$34-INDEX($X$186:$X$268,MATCH(B156,$Q$186:$Q$268,0))))/1000</f>
        <v>98.377499999999998</v>
      </c>
      <c r="M156" s="124"/>
      <c r="P156" s="136"/>
      <c r="AD156" s="113"/>
      <c r="AE156" s="85"/>
      <c r="AF156" s="85"/>
    </row>
    <row r="157" spans="2:32">
      <c r="B157" s="90" t="s">
        <v>167</v>
      </c>
      <c r="C157" s="85" t="s">
        <v>165</v>
      </c>
      <c r="D157" s="85" t="s">
        <v>88</v>
      </c>
      <c r="E157" s="74" t="str">
        <f t="shared" si="23"/>
        <v>MKr17</v>
      </c>
      <c r="F157" s="126">
        <v>2020</v>
      </c>
      <c r="G157" s="124">
        <f t="shared" si="19"/>
        <v>184.137</v>
      </c>
      <c r="H157" s="196">
        <f t="shared" ref="H157:H161" si="25">IF(J157&gt;$L$73/1000,$L$73/1000,J157)</f>
        <v>56.8</v>
      </c>
      <c r="I157" s="119">
        <f t="shared" ref="I157:I164" si="26">H157+G157</f>
        <v>240.93700000000001</v>
      </c>
      <c r="J157" s="74">
        <f t="shared" si="24"/>
        <v>99.3185</v>
      </c>
      <c r="M157" s="124"/>
      <c r="P157" s="136"/>
      <c r="AD157" s="113"/>
      <c r="AE157" s="85"/>
      <c r="AF157" s="85"/>
    </row>
    <row r="158" spans="2:32">
      <c r="B158" s="90" t="s">
        <v>168</v>
      </c>
      <c r="C158" s="85" t="s">
        <v>165</v>
      </c>
      <c r="D158" s="85" t="s">
        <v>88</v>
      </c>
      <c r="E158" s="74" t="str">
        <f t="shared" si="23"/>
        <v>MKr17</v>
      </c>
      <c r="F158" s="126">
        <v>2035</v>
      </c>
      <c r="G158" s="124">
        <f t="shared" si="19"/>
        <v>191.30699999999999</v>
      </c>
      <c r="H158" s="196">
        <f t="shared" si="25"/>
        <v>56.8</v>
      </c>
      <c r="I158" s="119">
        <f t="shared" si="26"/>
        <v>248.10699999999997</v>
      </c>
      <c r="J158" s="74">
        <f t="shared" si="24"/>
        <v>102.90349999999999</v>
      </c>
      <c r="M158" s="124"/>
      <c r="P158" s="136"/>
      <c r="AD158" s="113"/>
      <c r="AE158" s="85"/>
      <c r="AF158" s="85"/>
    </row>
    <row r="159" spans="2:32">
      <c r="B159" s="90" t="s">
        <v>169</v>
      </c>
      <c r="C159" s="85" t="s">
        <v>165</v>
      </c>
      <c r="D159" s="85" t="s">
        <v>119</v>
      </c>
      <c r="E159" s="74" t="str">
        <f t="shared" si="23"/>
        <v>MKr14</v>
      </c>
      <c r="F159" s="126">
        <v>2012</v>
      </c>
      <c r="G159" s="127">
        <f t="shared" si="19"/>
        <v>177.74</v>
      </c>
      <c r="H159" s="196">
        <f t="shared" si="25"/>
        <v>56.8</v>
      </c>
      <c r="I159" s="119">
        <f t="shared" si="26"/>
        <v>234.54000000000002</v>
      </c>
      <c r="J159" s="74">
        <f t="shared" si="24"/>
        <v>96.12</v>
      </c>
      <c r="M159" s="124"/>
      <c r="P159" s="136"/>
      <c r="AD159" s="113"/>
      <c r="AE159" s="85"/>
      <c r="AF159" s="85"/>
    </row>
    <row r="160" spans="2:32">
      <c r="B160" s="90" t="s">
        <v>170</v>
      </c>
      <c r="C160" s="85" t="s">
        <v>165</v>
      </c>
      <c r="D160" s="85" t="s">
        <v>119</v>
      </c>
      <c r="E160" s="74" t="str">
        <f t="shared" si="23"/>
        <v>MKr17</v>
      </c>
      <c r="F160" s="126">
        <v>2020</v>
      </c>
      <c r="G160" s="127">
        <f t="shared" si="19"/>
        <v>182.29300000000001</v>
      </c>
      <c r="H160" s="196">
        <f t="shared" si="25"/>
        <v>56.8</v>
      </c>
      <c r="I160" s="119">
        <f t="shared" si="26"/>
        <v>239.09300000000002</v>
      </c>
      <c r="J160" s="74">
        <f t="shared" si="24"/>
        <v>98.396500000000003</v>
      </c>
      <c r="M160" s="124"/>
      <c r="P160" s="136"/>
      <c r="AD160" s="113"/>
      <c r="AE160" s="85"/>
      <c r="AF160" s="85"/>
    </row>
    <row r="161" spans="2:32">
      <c r="B161" s="90" t="s">
        <v>171</v>
      </c>
      <c r="C161" s="85" t="s">
        <v>165</v>
      </c>
      <c r="D161" s="85" t="s">
        <v>119</v>
      </c>
      <c r="E161" s="74" t="str">
        <f t="shared" si="23"/>
        <v>MKr17</v>
      </c>
      <c r="F161" s="126">
        <v>2035</v>
      </c>
      <c r="G161" s="127">
        <f t="shared" si="19"/>
        <v>194.48500000000001</v>
      </c>
      <c r="H161" s="196">
        <f t="shared" si="25"/>
        <v>56.8</v>
      </c>
      <c r="I161" s="119">
        <f t="shared" si="26"/>
        <v>251.28500000000003</v>
      </c>
      <c r="J161" s="74">
        <f t="shared" si="24"/>
        <v>104.49250000000001</v>
      </c>
      <c r="M161" s="124"/>
      <c r="P161" s="136"/>
      <c r="AD161" s="113"/>
      <c r="AE161" s="85"/>
      <c r="AF161" s="85"/>
    </row>
    <row r="162" spans="2:32">
      <c r="B162" s="90" t="s">
        <v>172</v>
      </c>
      <c r="C162" s="85" t="s">
        <v>165</v>
      </c>
      <c r="D162" s="85" t="s">
        <v>109</v>
      </c>
      <c r="E162" s="74" t="str">
        <f t="shared" si="23"/>
        <v>MKr14</v>
      </c>
      <c r="F162" s="126">
        <v>2012</v>
      </c>
      <c r="G162" s="127">
        <f t="shared" si="19"/>
        <v>349.01944596289798</v>
      </c>
      <c r="H162" s="196">
        <f>IF(J162&gt;0,IF(J162&gt;$L$73/1000,$L$73/1000,J162),20)</f>
        <v>56.8</v>
      </c>
      <c r="I162" s="119">
        <f t="shared" si="26"/>
        <v>405.81944596289799</v>
      </c>
      <c r="J162" s="74">
        <f t="shared" si="24"/>
        <v>181.75972298144899</v>
      </c>
      <c r="M162" s="124"/>
      <c r="P162" s="136"/>
      <c r="AD162" s="113"/>
      <c r="AE162" s="85"/>
      <c r="AF162" s="85"/>
    </row>
    <row r="163" spans="2:32">
      <c r="B163" s="90" t="s">
        <v>172</v>
      </c>
      <c r="C163" s="85" t="s">
        <v>165</v>
      </c>
      <c r="D163" s="85" t="s">
        <v>109</v>
      </c>
      <c r="E163" s="74" t="str">
        <f t="shared" si="23"/>
        <v>MKr17</v>
      </c>
      <c r="F163" s="126">
        <v>2020</v>
      </c>
      <c r="G163" s="127">
        <f t="shared" si="19"/>
        <v>253.110899962795</v>
      </c>
      <c r="H163" s="196">
        <f t="shared" ref="H163:H164" si="27">IF(J163&gt;0,IF(J163&gt;$L$73/1000,$L$73/1000,J163),20)</f>
        <v>56.8</v>
      </c>
      <c r="I163" s="119">
        <f t="shared" si="26"/>
        <v>309.91089996279499</v>
      </c>
      <c r="J163" s="74">
        <f t="shared" si="24"/>
        <v>133.80544998139749</v>
      </c>
      <c r="M163" s="124"/>
      <c r="P163" s="136"/>
      <c r="AD163" s="113"/>
      <c r="AE163" s="85"/>
      <c r="AF163" s="85"/>
    </row>
    <row r="164" spans="2:32">
      <c r="B164" s="91" t="s">
        <v>172</v>
      </c>
      <c r="C164" s="87" t="s">
        <v>165</v>
      </c>
      <c r="D164" s="87" t="s">
        <v>109</v>
      </c>
      <c r="E164" s="144" t="str">
        <f t="shared" si="23"/>
        <v>MKr17</v>
      </c>
      <c r="F164" s="143">
        <v>2035</v>
      </c>
      <c r="G164" s="128">
        <f t="shared" si="19"/>
        <v>214.80689177163401</v>
      </c>
      <c r="H164" s="197">
        <f t="shared" si="27"/>
        <v>56.8</v>
      </c>
      <c r="I164" s="82">
        <f t="shared" si="26"/>
        <v>271.60689177163403</v>
      </c>
      <c r="J164" s="74">
        <f t="shared" si="24"/>
        <v>114.65344588581701</v>
      </c>
      <c r="M164" s="124"/>
      <c r="P164" s="136"/>
      <c r="AD164" s="113"/>
      <c r="AE164" s="85"/>
      <c r="AF164" s="85"/>
    </row>
    <row r="165" spans="2:32">
      <c r="M165" s="124"/>
      <c r="P165" s="136"/>
      <c r="AD165" s="113"/>
      <c r="AE165" s="85"/>
      <c r="AF165" s="85"/>
    </row>
    <row r="166" spans="2:32">
      <c r="M166" s="124"/>
      <c r="P166" s="136"/>
      <c r="AD166" s="113"/>
      <c r="AE166" s="85"/>
      <c r="AF166" s="85"/>
    </row>
    <row r="167" spans="2:32">
      <c r="M167" s="124"/>
      <c r="P167" s="136"/>
      <c r="AD167" s="113"/>
      <c r="AE167" s="85"/>
      <c r="AF167" s="85"/>
    </row>
    <row r="168" spans="2:32">
      <c r="M168" s="124"/>
      <c r="P168" s="136"/>
      <c r="AD168" s="113"/>
      <c r="AE168" s="85"/>
      <c r="AF168" s="85"/>
    </row>
    <row r="169" spans="2:32">
      <c r="M169" s="124"/>
      <c r="P169" s="136"/>
      <c r="AD169" s="113"/>
      <c r="AE169" s="85"/>
      <c r="AF169" s="85"/>
    </row>
    <row r="170" spans="2:32">
      <c r="M170" s="124"/>
      <c r="P170" s="136"/>
      <c r="AD170" s="113"/>
      <c r="AE170" s="85"/>
      <c r="AF170" s="85"/>
    </row>
    <row r="171" spans="2:32">
      <c r="M171" s="124"/>
      <c r="P171" s="136"/>
      <c r="AD171" s="113"/>
      <c r="AE171" s="85"/>
      <c r="AF171" s="85"/>
    </row>
    <row r="172" spans="2:32">
      <c r="M172" s="124"/>
      <c r="P172" s="136"/>
      <c r="AD172" s="113"/>
      <c r="AE172" s="85"/>
      <c r="AF172" s="85"/>
    </row>
    <row r="173" spans="2:32">
      <c r="M173" s="124"/>
      <c r="P173" s="136"/>
      <c r="AD173" s="113"/>
      <c r="AE173" s="85"/>
      <c r="AF173" s="85"/>
    </row>
    <row r="174" spans="2:32">
      <c r="M174" s="124"/>
      <c r="P174" s="136"/>
      <c r="AD174" s="113"/>
      <c r="AE174" s="85"/>
      <c r="AF174" s="85"/>
    </row>
    <row r="175" spans="2:32">
      <c r="M175" s="124"/>
      <c r="P175" s="136"/>
      <c r="AD175" s="113"/>
      <c r="AE175" s="85"/>
      <c r="AF175" s="85"/>
    </row>
    <row r="176" spans="2:32">
      <c r="M176" s="124"/>
      <c r="P176" s="136"/>
      <c r="AD176" s="113"/>
      <c r="AE176" s="85"/>
      <c r="AF176" s="85"/>
    </row>
    <row r="177" spans="2:32">
      <c r="M177" s="124"/>
      <c r="P177" s="136"/>
      <c r="AD177" s="113"/>
      <c r="AE177" s="85"/>
      <c r="AF177" s="85"/>
    </row>
    <row r="178" spans="2:32">
      <c r="M178" s="124"/>
      <c r="P178" s="136"/>
      <c r="AD178" s="113"/>
      <c r="AE178" s="85"/>
      <c r="AF178" s="85"/>
    </row>
    <row r="179" spans="2:32">
      <c r="M179" s="124"/>
      <c r="P179" s="136"/>
      <c r="AD179" s="113"/>
      <c r="AE179" s="85"/>
      <c r="AF179" s="85"/>
    </row>
    <row r="180" spans="2:32">
      <c r="P180" s="136"/>
      <c r="AD180" s="113"/>
      <c r="AE180" s="85"/>
      <c r="AF180" s="85"/>
    </row>
    <row r="181" spans="2:32">
      <c r="P181" s="136"/>
      <c r="AD181" s="113"/>
      <c r="AE181" s="85"/>
      <c r="AF181" s="85"/>
    </row>
    <row r="182" spans="2:32">
      <c r="AD182" s="78"/>
      <c r="AE182" s="78"/>
      <c r="AF182" s="78"/>
    </row>
    <row r="183" spans="2:32">
      <c r="AD183" s="78"/>
      <c r="AE183" s="78"/>
      <c r="AF183" s="78"/>
    </row>
    <row r="184" spans="2:32">
      <c r="B184" s="74" t="s">
        <v>270</v>
      </c>
      <c r="L184" s="130" t="s">
        <v>212</v>
      </c>
      <c r="AC184" s="78"/>
      <c r="AD184" s="78"/>
      <c r="AE184" s="78"/>
    </row>
    <row r="185" spans="2:32" ht="15" thickBot="1">
      <c r="B185" s="74" t="s">
        <v>90</v>
      </c>
      <c r="C185" s="174" t="s">
        <v>91</v>
      </c>
      <c r="D185" s="74" t="s">
        <v>11</v>
      </c>
      <c r="E185" s="174" t="s">
        <v>278</v>
      </c>
      <c r="F185" s="174" t="s">
        <v>277</v>
      </c>
      <c r="K185" s="131" t="s">
        <v>213</v>
      </c>
      <c r="L185" s="131" t="s">
        <v>10</v>
      </c>
      <c r="M185" s="131" t="s">
        <v>214</v>
      </c>
      <c r="N185" s="131" t="s">
        <v>215</v>
      </c>
      <c r="O185" s="131" t="s">
        <v>202</v>
      </c>
      <c r="P185" s="131" t="s">
        <v>203</v>
      </c>
      <c r="Q185" s="131" t="s">
        <v>12</v>
      </c>
      <c r="R185" s="131" t="s">
        <v>13</v>
      </c>
      <c r="T185" s="152" t="s">
        <v>231</v>
      </c>
      <c r="U185" s="152" t="s">
        <v>246</v>
      </c>
      <c r="V185" s="152" t="s">
        <v>247</v>
      </c>
      <c r="W185" s="152" t="s">
        <v>248</v>
      </c>
      <c r="X185" s="152" t="s">
        <v>249</v>
      </c>
      <c r="AB185" s="78"/>
      <c r="AC185" s="78"/>
      <c r="AD185" s="78"/>
    </row>
    <row r="186" spans="2:32">
      <c r="B186" s="175" t="str">
        <f>Q186</f>
        <v>TPCADSBL2N</v>
      </c>
      <c r="C186" s="74" t="str">
        <f t="shared" ref="C186:C217" si="28">INDEX($C$80:$C$164,MATCH(B186,$B$80:$B$164,0))</f>
        <v>Car</v>
      </c>
      <c r="D186" s="176">
        <v>2015</v>
      </c>
      <c r="E186" s="179">
        <f>INDEX('Data for vehicles'!$S$7:$S$35,MATCH(X186,'Data for vehicles'!$M$7:$M$35,-1))*2</f>
        <v>32200.000000000004</v>
      </c>
      <c r="F186" s="179">
        <f>INDEX('Data for vehicles'!$V$7:$V$35,MATCH(X186,'Data for vehicles'!$M$7:$M$35,-1))*2</f>
        <v>34440</v>
      </c>
      <c r="K186" s="35" t="s">
        <v>216</v>
      </c>
      <c r="L186" s="35" t="s">
        <v>224</v>
      </c>
      <c r="M186" s="74">
        <f>D186</f>
        <v>2015</v>
      </c>
      <c r="N186" s="145" t="s">
        <v>218</v>
      </c>
      <c r="O186" s="135"/>
      <c r="P186" s="135"/>
      <c r="Q186" s="35" t="str">
        <f t="shared" ref="Q186:Q198" si="29">Y80</f>
        <v>TPCADSBL2N</v>
      </c>
      <c r="R186" s="35" t="s">
        <v>225</v>
      </c>
      <c r="T186" s="74">
        <f>O186*($Z$192)/1000</f>
        <v>0</v>
      </c>
      <c r="U186" s="74" t="s">
        <v>237</v>
      </c>
      <c r="V186" s="154">
        <v>35.868000000000002</v>
      </c>
      <c r="W186" s="74" t="s">
        <v>87</v>
      </c>
      <c r="X186" s="74">
        <f>V186*T186</f>
        <v>0</v>
      </c>
      <c r="Z186" s="74" t="s">
        <v>240</v>
      </c>
    </row>
    <row r="187" spans="2:32">
      <c r="B187" s="121" t="str">
        <f t="shared" ref="B187:B208" si="30">Q187</f>
        <v>TPCADSBL3N</v>
      </c>
      <c r="C187" s="78" t="str">
        <f t="shared" si="28"/>
        <v>Car</v>
      </c>
      <c r="D187" s="78">
        <v>2020</v>
      </c>
      <c r="E187" s="126">
        <f>INDEX('Data for vehicles'!$S$7:$S$35,MATCH(X187,'Data for vehicles'!$M$7:$M$35,-1))*2</f>
        <v>32200.000000000004</v>
      </c>
      <c r="F187" s="126">
        <f>INDEX('Data for vehicles'!$V$7:$V$35,MATCH(X187,'Data for vehicles'!$M$7:$M$35,-1))*2</f>
        <v>34440</v>
      </c>
      <c r="K187" s="35" t="s">
        <v>216</v>
      </c>
      <c r="L187" s="35" t="s">
        <v>224</v>
      </c>
      <c r="M187" s="74">
        <f t="shared" ref="M187:M250" si="31">D187</f>
        <v>2020</v>
      </c>
      <c r="N187" s="145" t="s">
        <v>218</v>
      </c>
      <c r="O187" s="135"/>
      <c r="P187" s="135"/>
      <c r="Q187" s="35" t="str">
        <f t="shared" si="29"/>
        <v>TPCADSBL3N</v>
      </c>
      <c r="R187" s="35" t="s">
        <v>225</v>
      </c>
      <c r="T187" s="74">
        <f t="shared" ref="T187:T208" si="32">O187*($Z$192)/1000</f>
        <v>0</v>
      </c>
      <c r="U187" s="74" t="s">
        <v>237</v>
      </c>
      <c r="V187" s="154">
        <v>35.868000000000002</v>
      </c>
      <c r="W187" s="74" t="s">
        <v>87</v>
      </c>
      <c r="X187" s="74">
        <f>V187*T187</f>
        <v>0</v>
      </c>
      <c r="Z187" s="74" t="s">
        <v>235</v>
      </c>
      <c r="AF187" s="74" t="s">
        <v>239</v>
      </c>
    </row>
    <row r="188" spans="2:32">
      <c r="B188" s="121" t="str">
        <f t="shared" si="30"/>
        <v>TPCADSBL4N</v>
      </c>
      <c r="C188" s="78" t="str">
        <f t="shared" si="28"/>
        <v>Car</v>
      </c>
      <c r="D188" s="78">
        <v>2030</v>
      </c>
      <c r="E188" s="126">
        <f>INDEX('Data for vehicles'!$S$7:$S$35,MATCH(X188,'Data for vehicles'!$M$7:$M$35,-1))*2</f>
        <v>32200.000000000004</v>
      </c>
      <c r="F188" s="126">
        <f>INDEX('Data for vehicles'!$V$7:$V$35,MATCH(X188,'Data for vehicles'!$M$7:$M$35,-1))*2</f>
        <v>34440</v>
      </c>
      <c r="K188" s="35" t="s">
        <v>216</v>
      </c>
      <c r="L188" s="35" t="s">
        <v>224</v>
      </c>
      <c r="M188" s="74">
        <f t="shared" si="31"/>
        <v>2030</v>
      </c>
      <c r="N188" s="145" t="s">
        <v>218</v>
      </c>
      <c r="O188" s="135"/>
      <c r="P188" s="135"/>
      <c r="Q188" s="35" t="str">
        <f t="shared" si="29"/>
        <v>TPCADSBL4N</v>
      </c>
      <c r="R188" s="35" t="s">
        <v>225</v>
      </c>
      <c r="T188" s="74">
        <f>O188*($Z$192)/1000</f>
        <v>0</v>
      </c>
      <c r="U188" s="74" t="s">
        <v>237</v>
      </c>
      <c r="V188" s="154">
        <v>35.868000000000002</v>
      </c>
      <c r="W188" s="74" t="s">
        <v>87</v>
      </c>
      <c r="X188" s="74">
        <f t="shared" ref="X188:X191" si="33">V188*T188</f>
        <v>0</v>
      </c>
      <c r="Z188" s="74" t="s">
        <v>238</v>
      </c>
      <c r="AF188" s="74" t="s">
        <v>239</v>
      </c>
    </row>
    <row r="189" spans="2:32">
      <c r="B189" s="121" t="str">
        <f t="shared" si="30"/>
        <v>TPCAGSBL2N</v>
      </c>
      <c r="C189" s="78" t="str">
        <f t="shared" si="28"/>
        <v>Car</v>
      </c>
      <c r="D189" s="78">
        <v>2015</v>
      </c>
      <c r="E189" s="126">
        <f>INDEX('Data for vehicles'!$F$7:$F$35,MATCH(X189,'Data for vehicles'!$C$7:$C$35,-1))*2</f>
        <v>21660</v>
      </c>
      <c r="F189" s="126">
        <f>INDEX('Data for vehicles'!$G$7:$G$35,MATCH(X189,'Data for vehicles'!$C$7:$C$35,-1))*2</f>
        <v>23860</v>
      </c>
      <c r="K189" s="35" t="s">
        <v>216</v>
      </c>
      <c r="L189" s="35" t="s">
        <v>224</v>
      </c>
      <c r="M189" s="74">
        <f t="shared" si="31"/>
        <v>2015</v>
      </c>
      <c r="N189" s="145" t="s">
        <v>218</v>
      </c>
      <c r="O189" s="135"/>
      <c r="P189" s="135"/>
      <c r="Q189" s="35" t="str">
        <f t="shared" si="29"/>
        <v>TPCAGSBL2N</v>
      </c>
      <c r="R189" s="35" t="s">
        <v>225</v>
      </c>
      <c r="T189" s="74">
        <f t="shared" si="32"/>
        <v>0</v>
      </c>
      <c r="U189" s="74" t="s">
        <v>237</v>
      </c>
      <c r="V189" s="74">
        <v>32.849999999999994</v>
      </c>
      <c r="W189" s="74" t="s">
        <v>87</v>
      </c>
      <c r="X189" s="74">
        <f t="shared" si="33"/>
        <v>0</v>
      </c>
    </row>
    <row r="190" spans="2:32">
      <c r="B190" s="121" t="str">
        <f t="shared" si="30"/>
        <v>TPCAGSBL3N</v>
      </c>
      <c r="C190" s="78" t="str">
        <f t="shared" si="28"/>
        <v>Car</v>
      </c>
      <c r="D190" s="78">
        <v>2020</v>
      </c>
      <c r="E190" s="126">
        <f>INDEX('Data for vehicles'!$F$7:$F$35,MATCH(X190,'Data for vehicles'!$C$7:$C$35,-1))*2</f>
        <v>21660</v>
      </c>
      <c r="F190" s="126">
        <f>INDEX('Data for vehicles'!$G$7:$G$35,MATCH(X190,'Data for vehicles'!$C$7:$C$35,-1))*2</f>
        <v>23860</v>
      </c>
      <c r="K190" s="35" t="s">
        <v>216</v>
      </c>
      <c r="L190" s="35" t="s">
        <v>224</v>
      </c>
      <c r="M190" s="74">
        <f t="shared" si="31"/>
        <v>2020</v>
      </c>
      <c r="N190" s="145" t="s">
        <v>218</v>
      </c>
      <c r="O190" s="135"/>
      <c r="P190" s="135"/>
      <c r="Q190" s="35" t="str">
        <f t="shared" si="29"/>
        <v>TPCAGSBL3N</v>
      </c>
      <c r="R190" s="35" t="s">
        <v>225</v>
      </c>
      <c r="T190" s="74">
        <f t="shared" si="32"/>
        <v>0</v>
      </c>
      <c r="U190" s="74" t="s">
        <v>237</v>
      </c>
      <c r="V190" s="74">
        <v>32.85</v>
      </c>
      <c r="W190" s="74" t="s">
        <v>87</v>
      </c>
      <c r="X190" s="74">
        <f t="shared" si="33"/>
        <v>0</v>
      </c>
      <c r="Z190" s="148" t="s">
        <v>232</v>
      </c>
      <c r="AA190" s="35"/>
    </row>
    <row r="191" spans="2:32">
      <c r="B191" s="121" t="str">
        <f t="shared" si="30"/>
        <v>TPCAGSBL4N</v>
      </c>
      <c r="C191" s="78" t="str">
        <f t="shared" si="28"/>
        <v>Car</v>
      </c>
      <c r="D191" s="78">
        <v>2030</v>
      </c>
      <c r="E191" s="126">
        <f>INDEX('Data for vehicles'!$F$7:$F$35,MATCH(X191,'Data for vehicles'!$C$7:$C$35,-1))*2</f>
        <v>21660</v>
      </c>
      <c r="F191" s="126">
        <f>INDEX('Data for vehicles'!$G$7:$G$35,MATCH(X191,'Data for vehicles'!$C$7:$C$35,-1))*2</f>
        <v>23860</v>
      </c>
      <c r="K191" s="35" t="s">
        <v>216</v>
      </c>
      <c r="L191" s="35" t="s">
        <v>224</v>
      </c>
      <c r="M191" s="74">
        <f t="shared" si="31"/>
        <v>2030</v>
      </c>
      <c r="N191" s="145" t="s">
        <v>218</v>
      </c>
      <c r="O191" s="135"/>
      <c r="P191" s="135"/>
      <c r="Q191" s="35" t="str">
        <f t="shared" si="29"/>
        <v>TPCAGSBL4N</v>
      </c>
      <c r="R191" s="35" t="s">
        <v>225</v>
      </c>
      <c r="T191" s="74">
        <f t="shared" si="32"/>
        <v>0</v>
      </c>
      <c r="U191" s="74" t="s">
        <v>237</v>
      </c>
      <c r="V191" s="74">
        <v>32.849999999999994</v>
      </c>
      <c r="W191" s="74" t="s">
        <v>87</v>
      </c>
      <c r="X191" s="74">
        <f t="shared" si="33"/>
        <v>0</v>
      </c>
      <c r="Z191" s="149" t="s">
        <v>230</v>
      </c>
      <c r="AA191" s="150"/>
    </row>
    <row r="192" spans="2:32">
      <c r="B192" s="121" t="str">
        <f t="shared" si="30"/>
        <v>TPCANGBL2N</v>
      </c>
      <c r="C192" s="78" t="str">
        <f t="shared" si="28"/>
        <v>Car</v>
      </c>
      <c r="D192" s="78">
        <v>2015</v>
      </c>
      <c r="E192" s="126" t="e">
        <f>INDEX('Data for vehicles'!$F$7:$F$35,MATCH(X192,'Data for vehicles'!$C$7:$C$35,-1))*2</f>
        <v>#DIV/0!</v>
      </c>
      <c r="F192" s="126" t="e">
        <f>INDEX('Data for vehicles'!$G$7:$G$35,MATCH(X192,'Data for vehicles'!$C$7:$C$35,-1))*2</f>
        <v>#DIV/0!</v>
      </c>
      <c r="K192" s="35" t="s">
        <v>216</v>
      </c>
      <c r="L192" s="35" t="s">
        <v>224</v>
      </c>
      <c r="M192" s="74">
        <f t="shared" si="31"/>
        <v>2015</v>
      </c>
      <c r="N192" s="145" t="s">
        <v>218</v>
      </c>
      <c r="O192" s="135"/>
      <c r="P192" s="135"/>
      <c r="Q192" s="35" t="str">
        <f t="shared" si="29"/>
        <v>TPCANGBL2N</v>
      </c>
      <c r="R192" s="35" t="s">
        <v>225</v>
      </c>
      <c r="T192" s="74">
        <f t="shared" si="32"/>
        <v>0</v>
      </c>
      <c r="U192" s="74" t="s">
        <v>237</v>
      </c>
      <c r="V192" s="74">
        <f>57.2</f>
        <v>57.2</v>
      </c>
      <c r="W192" s="74" t="s">
        <v>234</v>
      </c>
      <c r="X192" s="74" t="e">
        <f>2650/(V192/T192)</f>
        <v>#DIV/0!</v>
      </c>
      <c r="Z192" s="151">
        <f>1/0.7</f>
        <v>1.4285714285714286</v>
      </c>
      <c r="AA192" s="153" t="s">
        <v>233</v>
      </c>
    </row>
    <row r="193" spans="2:26">
      <c r="B193" s="121" t="str">
        <f t="shared" si="30"/>
        <v>TPCANGBL3N</v>
      </c>
      <c r="C193" s="78" t="str">
        <f t="shared" si="28"/>
        <v>Car</v>
      </c>
      <c r="D193" s="78">
        <v>2020</v>
      </c>
      <c r="E193" s="126" t="e">
        <f>INDEX('Data for vehicles'!$F$7:$F$35,MATCH(X193,'Data for vehicles'!$C$7:$C$35,-1))*2</f>
        <v>#DIV/0!</v>
      </c>
      <c r="F193" s="126" t="e">
        <f>INDEX('Data for vehicles'!$G$7:$G$35,MATCH(X193,'Data for vehicles'!$C$7:$C$35,-1))*2</f>
        <v>#DIV/0!</v>
      </c>
      <c r="K193" s="35" t="s">
        <v>216</v>
      </c>
      <c r="L193" s="35" t="s">
        <v>224</v>
      </c>
      <c r="M193" s="74">
        <f t="shared" si="31"/>
        <v>2020</v>
      </c>
      <c r="N193" s="145" t="s">
        <v>218</v>
      </c>
      <c r="O193" s="135"/>
      <c r="P193" s="135"/>
      <c r="Q193" s="35" t="str">
        <f t="shared" si="29"/>
        <v>TPCANGBL3N</v>
      </c>
      <c r="R193" s="35" t="s">
        <v>225</v>
      </c>
      <c r="T193" s="74">
        <f t="shared" si="32"/>
        <v>0</v>
      </c>
      <c r="U193" s="74" t="s">
        <v>237</v>
      </c>
      <c r="V193" s="74">
        <f t="shared" ref="V193:V194" si="34">57.2</f>
        <v>57.2</v>
      </c>
      <c r="W193" s="74" t="s">
        <v>234</v>
      </c>
      <c r="X193" s="74" t="e">
        <f t="shared" ref="X193:X194" si="35">2650/(V193/T193)</f>
        <v>#DIV/0!</v>
      </c>
    </row>
    <row r="194" spans="2:26">
      <c r="B194" s="121" t="str">
        <f t="shared" si="30"/>
        <v>TPCANGBL4N</v>
      </c>
      <c r="C194" s="78" t="str">
        <f t="shared" si="28"/>
        <v>Car</v>
      </c>
      <c r="D194" s="78">
        <v>2030</v>
      </c>
      <c r="E194" s="126" t="e">
        <f>INDEX('Data for vehicles'!$F$7:$F$35,MATCH(X194,'Data for vehicles'!$C$7:$C$35,-1))*2</f>
        <v>#DIV/0!</v>
      </c>
      <c r="F194" s="126" t="e">
        <f>INDEX('Data for vehicles'!$G$7:$G$35,MATCH(X194,'Data for vehicles'!$C$7:$C$35,-1))*2</f>
        <v>#DIV/0!</v>
      </c>
      <c r="K194" s="35" t="s">
        <v>216</v>
      </c>
      <c r="L194" s="35" t="s">
        <v>224</v>
      </c>
      <c r="M194" s="74">
        <f t="shared" si="31"/>
        <v>2030</v>
      </c>
      <c r="N194" s="145" t="s">
        <v>218</v>
      </c>
      <c r="O194" s="135"/>
      <c r="P194" s="135"/>
      <c r="Q194" s="35" t="str">
        <f t="shared" si="29"/>
        <v>TPCANGBL4N</v>
      </c>
      <c r="R194" s="35" t="s">
        <v>225</v>
      </c>
      <c r="T194" s="74">
        <f t="shared" si="32"/>
        <v>0</v>
      </c>
      <c r="U194" s="74" t="s">
        <v>237</v>
      </c>
      <c r="V194" s="74">
        <f t="shared" si="34"/>
        <v>57.2</v>
      </c>
      <c r="W194" s="74" t="s">
        <v>234</v>
      </c>
      <c r="X194" s="74" t="e">
        <f t="shared" si="35"/>
        <v>#DIV/0!</v>
      </c>
    </row>
    <row r="195" spans="2:26">
      <c r="B195" s="171" t="str">
        <f t="shared" si="30"/>
        <v>TPCAELCX1N</v>
      </c>
      <c r="C195" s="78" t="str">
        <f t="shared" si="28"/>
        <v>Car</v>
      </c>
      <c r="D195" s="78">
        <v>2015</v>
      </c>
      <c r="E195" s="126">
        <f>INDEX('Data for vehicles'!$F$7:$F$35,MATCH(X195,'Data for vehicles'!$C$7:$C$35,-1))*2</f>
        <v>21660</v>
      </c>
      <c r="F195" s="126">
        <f>INDEX('Data for vehicles'!$G$7:$G$35,MATCH(X195,'Data for vehicles'!$C$7:$C$35,-1))*2</f>
        <v>23860</v>
      </c>
      <c r="K195" s="35" t="s">
        <v>216</v>
      </c>
      <c r="L195" s="35" t="s">
        <v>224</v>
      </c>
      <c r="M195" s="74">
        <f t="shared" si="31"/>
        <v>2015</v>
      </c>
      <c r="N195" t="s">
        <v>302</v>
      </c>
      <c r="O195" s="222"/>
      <c r="P195" s="222"/>
      <c r="Q195" s="35" t="str">
        <f t="shared" si="29"/>
        <v>TPCAELCX1N</v>
      </c>
      <c r="R195" s="35" t="s">
        <v>225</v>
      </c>
      <c r="T195" s="74">
        <f t="shared" si="32"/>
        <v>0</v>
      </c>
      <c r="U195" s="74" t="s">
        <v>237</v>
      </c>
      <c r="V195" s="74">
        <v>3.6</v>
      </c>
      <c r="W195" s="74" t="s">
        <v>236</v>
      </c>
      <c r="X195" s="74">
        <f>9.125*V195*T195</f>
        <v>0</v>
      </c>
    </row>
    <row r="196" spans="2:26">
      <c r="B196" s="171" t="str">
        <f t="shared" si="30"/>
        <v>TPCAELCX1N</v>
      </c>
      <c r="C196" s="78" t="str">
        <f t="shared" si="28"/>
        <v>Car</v>
      </c>
      <c r="D196" s="78">
        <v>2020</v>
      </c>
      <c r="E196" s="126">
        <f>INDEX('Data for vehicles'!$F$7:$F$35,MATCH(X196,'Data for vehicles'!$C$7:$C$35,-1))*2</f>
        <v>21660</v>
      </c>
      <c r="F196" s="126">
        <f>INDEX('Data for vehicles'!$G$7:$G$35,MATCH(X196,'Data for vehicles'!$C$7:$C$35,-1))*2</f>
        <v>23860</v>
      </c>
      <c r="K196" s="35" t="s">
        <v>216</v>
      </c>
      <c r="L196" s="35" t="s">
        <v>224</v>
      </c>
      <c r="M196" s="74">
        <f t="shared" si="31"/>
        <v>2020</v>
      </c>
      <c r="N196" s="145" t="s">
        <v>218</v>
      </c>
      <c r="O196" s="135"/>
      <c r="P196" s="135"/>
      <c r="Q196" s="35" t="str">
        <f t="shared" si="29"/>
        <v>TPCAELCX1N</v>
      </c>
      <c r="R196" s="35" t="s">
        <v>225</v>
      </c>
      <c r="T196" s="74">
        <f t="shared" si="32"/>
        <v>0</v>
      </c>
      <c r="U196" s="74" t="s">
        <v>237</v>
      </c>
      <c r="V196" s="74">
        <v>3.6</v>
      </c>
      <c r="W196" s="74" t="s">
        <v>236</v>
      </c>
      <c r="X196" s="74">
        <f t="shared" ref="X196:X206" si="36">9.125*V196*T196</f>
        <v>0</v>
      </c>
    </row>
    <row r="197" spans="2:26">
      <c r="B197" s="171" t="str">
        <f t="shared" si="30"/>
        <v>TPCAELCX1N</v>
      </c>
      <c r="C197" s="78" t="str">
        <f t="shared" si="28"/>
        <v>Car</v>
      </c>
      <c r="D197" s="78">
        <v>2030</v>
      </c>
      <c r="E197" s="126">
        <f>INDEX('Data for vehicles'!$F$7:$F$35,MATCH(X197,'Data for vehicles'!$C$7:$C$35,-1))*2</f>
        <v>21660</v>
      </c>
      <c r="F197" s="126">
        <f>INDEX('Data for vehicles'!$G$7:$G$35,MATCH(X197,'Data for vehicles'!$C$7:$C$35,-1))*2</f>
        <v>23860</v>
      </c>
      <c r="K197" s="35" t="s">
        <v>216</v>
      </c>
      <c r="L197" s="35" t="s">
        <v>224</v>
      </c>
      <c r="M197" s="74">
        <f t="shared" si="31"/>
        <v>2030</v>
      </c>
      <c r="N197" s="145" t="s">
        <v>218</v>
      </c>
      <c r="O197" s="135"/>
      <c r="P197" s="135"/>
      <c r="Q197" s="35" t="str">
        <f t="shared" si="29"/>
        <v>TPCAELCX1N</v>
      </c>
      <c r="R197" s="35" t="s">
        <v>225</v>
      </c>
      <c r="T197" s="74">
        <f t="shared" si="32"/>
        <v>0</v>
      </c>
      <c r="U197" s="74" t="s">
        <v>237</v>
      </c>
      <c r="V197" s="74">
        <v>3.6</v>
      </c>
      <c r="W197" s="74" t="s">
        <v>236</v>
      </c>
      <c r="X197" s="74">
        <f t="shared" si="36"/>
        <v>0</v>
      </c>
      <c r="Z197" s="74" t="s">
        <v>241</v>
      </c>
    </row>
    <row r="198" spans="2:26">
      <c r="B198" s="189" t="str">
        <f t="shared" si="30"/>
        <v>TPCAELCH2N</v>
      </c>
      <c r="C198" s="190" t="str">
        <f t="shared" si="28"/>
        <v>Car</v>
      </c>
      <c r="D198" s="190">
        <v>2015</v>
      </c>
      <c r="E198" s="126">
        <f>INDEX('Data for vehicles'!$F$7:$F$35,MATCH(X198,'Data for vehicles'!$C$7:$C$35,-1))*2</f>
        <v>21660</v>
      </c>
      <c r="F198" s="126">
        <f>INDEX('Data for vehicles'!$G$7:$G$35,MATCH(X198,'Data for vehicles'!$C$7:$C$35,-1))*2</f>
        <v>23860</v>
      </c>
      <c r="K198" s="35" t="s">
        <v>216</v>
      </c>
      <c r="L198" s="72" t="s">
        <v>226</v>
      </c>
      <c r="M198" s="74">
        <f t="shared" si="31"/>
        <v>2015</v>
      </c>
      <c r="N198" t="s">
        <v>218</v>
      </c>
      <c r="O198" s="222"/>
      <c r="P198" s="222"/>
      <c r="Q198" s="35" t="str">
        <f t="shared" si="29"/>
        <v>TPCAELCH2N</v>
      </c>
      <c r="R198" s="146" t="s">
        <v>301</v>
      </c>
      <c r="T198" s="74">
        <f>O198*($Z$192)/1000</f>
        <v>0</v>
      </c>
      <c r="U198" s="74" t="s">
        <v>237</v>
      </c>
      <c r="V198" s="74">
        <v>3.6</v>
      </c>
      <c r="W198" s="74" t="s">
        <v>236</v>
      </c>
      <c r="X198" s="74">
        <f>Y198*Z198/2+Y199*Z199/2</f>
        <v>0</v>
      </c>
      <c r="Y198" s="74">
        <f>9.125*V198*T198</f>
        <v>0</v>
      </c>
      <c r="Z198" s="74">
        <v>0.13452714946518796</v>
      </c>
    </row>
    <row r="199" spans="2:26">
      <c r="B199" s="186" t="str">
        <f t="shared" si="30"/>
        <v>TPCAELCH2N</v>
      </c>
      <c r="C199" s="188" t="str">
        <f t="shared" si="28"/>
        <v>Car</v>
      </c>
      <c r="D199" s="188">
        <v>2015</v>
      </c>
      <c r="E199" s="185">
        <f>INDEX('Data for vehicles'!$F$7:$F$35,MATCH(X199,'Data for vehicles'!$C$7:$C$35,-1))*2</f>
        <v>21660</v>
      </c>
      <c r="F199" s="185">
        <f>INDEX('Data for vehicles'!$G$7:$G$35,MATCH(X199,'Data for vehicles'!$C$7:$C$35,-1))*2</f>
        <v>23860</v>
      </c>
      <c r="K199" s="35" t="s">
        <v>216</v>
      </c>
      <c r="L199" s="72" t="s">
        <v>226</v>
      </c>
      <c r="M199" s="74">
        <f t="shared" si="31"/>
        <v>2015</v>
      </c>
      <c r="N199" t="s">
        <v>218</v>
      </c>
      <c r="O199" s="222"/>
      <c r="P199" s="222"/>
      <c r="Q199" s="132" t="str">
        <f>Q198</f>
        <v>TPCAELCH2N</v>
      </c>
      <c r="R199" s="147" t="s">
        <v>227</v>
      </c>
      <c r="T199" s="74">
        <f t="shared" si="32"/>
        <v>0</v>
      </c>
      <c r="U199" s="74" t="s">
        <v>237</v>
      </c>
      <c r="V199" s="74">
        <v>32.849999999999994</v>
      </c>
      <c r="W199" s="74" t="s">
        <v>87</v>
      </c>
      <c r="X199" s="74">
        <f>Y198*Z198/2+Y199*Z199/2</f>
        <v>0</v>
      </c>
      <c r="Y199" s="74">
        <f>V199*T199</f>
        <v>0</v>
      </c>
      <c r="Z199" s="74">
        <v>0.86547285053481204</v>
      </c>
    </row>
    <row r="200" spans="2:26">
      <c r="B200" s="189" t="str">
        <f t="shared" si="30"/>
        <v>TPCAELCH3N</v>
      </c>
      <c r="C200" s="190" t="str">
        <f t="shared" si="28"/>
        <v>Car</v>
      </c>
      <c r="D200" s="190">
        <v>2020</v>
      </c>
      <c r="E200" s="126">
        <f>INDEX('Data for vehicles'!$F$7:$F$35,MATCH(X200,'Data for vehicles'!$C$7:$C$35,-1))*2</f>
        <v>21660</v>
      </c>
      <c r="F200" s="126">
        <f>INDEX('Data for vehicles'!$G$7:$G$35,MATCH(X200,'Data for vehicles'!$C$7:$C$35,-1))*2</f>
        <v>23860</v>
      </c>
      <c r="K200" s="35" t="s">
        <v>216</v>
      </c>
      <c r="L200" s="72" t="s">
        <v>226</v>
      </c>
      <c r="M200" s="74">
        <f t="shared" si="31"/>
        <v>2020</v>
      </c>
      <c r="N200" t="s">
        <v>218</v>
      </c>
      <c r="O200" s="222"/>
      <c r="P200" s="222"/>
      <c r="Q200" s="132" t="str">
        <f>Y93</f>
        <v>TPCAELCH3N</v>
      </c>
      <c r="R200" s="146" t="s">
        <v>301</v>
      </c>
      <c r="T200" s="74">
        <f t="shared" si="32"/>
        <v>0</v>
      </c>
      <c r="U200" s="74" t="s">
        <v>237</v>
      </c>
      <c r="V200" s="74">
        <v>3.6</v>
      </c>
      <c r="W200" s="74" t="s">
        <v>236</v>
      </c>
      <c r="X200" s="74">
        <f>Y200*Z200/2+Y201*Z201/2</f>
        <v>0</v>
      </c>
      <c r="Y200" s="74">
        <f>9.125*V200*T200</f>
        <v>0</v>
      </c>
      <c r="Z200" s="35">
        <v>0.13248541758323296</v>
      </c>
    </row>
    <row r="201" spans="2:26">
      <c r="B201" s="186" t="str">
        <f t="shared" si="30"/>
        <v>TPCAELCH3N</v>
      </c>
      <c r="C201" s="188" t="str">
        <f t="shared" si="28"/>
        <v>Car</v>
      </c>
      <c r="D201" s="188">
        <v>2020</v>
      </c>
      <c r="E201" s="185">
        <f>INDEX('Data for vehicles'!$F$7:$F$35,MATCH(X201,'Data for vehicles'!$C$7:$C$35,-1))*2</f>
        <v>21660</v>
      </c>
      <c r="F201" s="185">
        <f>INDEX('Data for vehicles'!$G$7:$G$35,MATCH(X201,'Data for vehicles'!$C$7:$C$35,-1))*2</f>
        <v>23860</v>
      </c>
      <c r="K201" s="35" t="s">
        <v>216</v>
      </c>
      <c r="L201" s="72" t="s">
        <v>226</v>
      </c>
      <c r="M201" s="74">
        <f t="shared" si="31"/>
        <v>2020</v>
      </c>
      <c r="N201" t="s">
        <v>218</v>
      </c>
      <c r="O201" s="222"/>
      <c r="P201" s="222"/>
      <c r="Q201" s="133" t="str">
        <f>Q200</f>
        <v>TPCAELCH3N</v>
      </c>
      <c r="R201" s="147" t="s">
        <v>228</v>
      </c>
      <c r="T201" s="74">
        <f t="shared" si="32"/>
        <v>0</v>
      </c>
      <c r="U201" s="74" t="s">
        <v>237</v>
      </c>
      <c r="V201" s="74">
        <v>32.849999999999994</v>
      </c>
      <c r="W201" s="74" t="s">
        <v>87</v>
      </c>
      <c r="X201" s="74">
        <f>Y200*Z200/2+Y201*Z201/2</f>
        <v>0</v>
      </c>
      <c r="Y201" s="74">
        <f>V201*T201</f>
        <v>0</v>
      </c>
      <c r="Z201" s="35">
        <v>0.86751458241676704</v>
      </c>
    </row>
    <row r="202" spans="2:26">
      <c r="B202" s="171" t="str">
        <f t="shared" si="30"/>
        <v>TPCAELCH4N</v>
      </c>
      <c r="C202" s="78" t="str">
        <f t="shared" si="28"/>
        <v>Car</v>
      </c>
      <c r="D202" s="78">
        <v>2030</v>
      </c>
      <c r="E202" s="126">
        <f>INDEX('Data for vehicles'!$F$7:$F$35,MATCH(X202,'Data for vehicles'!$C$7:$C$35,-1))*2</f>
        <v>21660</v>
      </c>
      <c r="F202" s="126">
        <f>INDEX('Data for vehicles'!$G$7:$G$35,MATCH(X202,'Data for vehicles'!$C$7:$C$35,-1))*2</f>
        <v>23860</v>
      </c>
      <c r="K202" s="35" t="s">
        <v>216</v>
      </c>
      <c r="L202" s="72" t="s">
        <v>226</v>
      </c>
      <c r="M202" s="74">
        <f t="shared" si="31"/>
        <v>2030</v>
      </c>
      <c r="N202" t="s">
        <v>218</v>
      </c>
      <c r="O202" s="222"/>
      <c r="P202" s="222"/>
      <c r="Q202" s="133" t="str">
        <f>Y94</f>
        <v>TPCAELCH4N</v>
      </c>
      <c r="R202" s="146" t="s">
        <v>301</v>
      </c>
      <c r="T202" s="74">
        <f t="shared" si="32"/>
        <v>0</v>
      </c>
      <c r="U202" s="74" t="s">
        <v>237</v>
      </c>
      <c r="V202" s="74">
        <v>3.6</v>
      </c>
      <c r="W202" s="74" t="s">
        <v>236</v>
      </c>
      <c r="X202" s="74">
        <f>Y202*Z202/2+Y203*Z203/2</f>
        <v>0</v>
      </c>
      <c r="Y202" s="74">
        <f>9.125*V202*T202</f>
        <v>0</v>
      </c>
      <c r="Z202" s="35">
        <v>0.13185578946213516</v>
      </c>
    </row>
    <row r="203" spans="2:26">
      <c r="B203" s="186" t="str">
        <f t="shared" si="30"/>
        <v>TPCAELCH4N</v>
      </c>
      <c r="C203" s="188" t="str">
        <f t="shared" si="28"/>
        <v>Car</v>
      </c>
      <c r="D203" s="188">
        <v>2030</v>
      </c>
      <c r="E203" s="185">
        <f>INDEX('Data for vehicles'!$F$7:$F$35,MATCH(X203,'Data for vehicles'!$C$7:$C$35,-1))*2</f>
        <v>21660</v>
      </c>
      <c r="F203" s="185">
        <f>INDEX('Data for vehicles'!$G$7:$G$35,MATCH(X203,'Data for vehicles'!$C$7:$C$35,-1))*2</f>
        <v>23860</v>
      </c>
      <c r="K203" s="35" t="s">
        <v>216</v>
      </c>
      <c r="L203" s="72" t="s">
        <v>226</v>
      </c>
      <c r="M203" s="74">
        <f t="shared" si="31"/>
        <v>2030</v>
      </c>
      <c r="N203" t="s">
        <v>218</v>
      </c>
      <c r="O203" s="222"/>
      <c r="P203" s="222"/>
      <c r="Q203" s="133" t="str">
        <f>Q202</f>
        <v>TPCAELCH4N</v>
      </c>
      <c r="R203" s="147" t="s">
        <v>229</v>
      </c>
      <c r="T203" s="74">
        <f t="shared" si="32"/>
        <v>0</v>
      </c>
      <c r="U203" s="74" t="s">
        <v>237</v>
      </c>
      <c r="V203" s="74">
        <v>32.849999999999994</v>
      </c>
      <c r="W203" s="74" t="s">
        <v>87</v>
      </c>
      <c r="X203" s="74">
        <f>Y202*Z202/2+Y203*Z203/2</f>
        <v>0</v>
      </c>
      <c r="Y203" s="74">
        <f>V203*T203</f>
        <v>0</v>
      </c>
      <c r="Z203" s="35">
        <v>0.86814421053786484</v>
      </c>
    </row>
    <row r="204" spans="2:26">
      <c r="B204" s="172" t="str">
        <f t="shared" si="30"/>
        <v>TPCAH2GX1N</v>
      </c>
      <c r="C204" s="78" t="str">
        <f t="shared" si="28"/>
        <v>Car</v>
      </c>
      <c r="D204" s="78">
        <v>2015</v>
      </c>
      <c r="E204" s="126">
        <f>INDEX('Data for vehicles'!$F$7:$F$35,MATCH(X204,'Data for vehicles'!$C$7:$C$35,-1))*2</f>
        <v>21660</v>
      </c>
      <c r="F204" s="126">
        <f>INDEX('Data for vehicles'!$G$7:$G$35,MATCH(X204,'Data for vehicles'!$C$7:$C$35,-1))*2</f>
        <v>23860</v>
      </c>
      <c r="K204" s="35" t="s">
        <v>216</v>
      </c>
      <c r="L204" s="35" t="s">
        <v>224</v>
      </c>
      <c r="M204" s="74">
        <f t="shared" si="31"/>
        <v>2015</v>
      </c>
      <c r="N204" t="s">
        <v>302</v>
      </c>
      <c r="O204" s="222"/>
      <c r="P204" s="222"/>
      <c r="Q204" s="133" t="str">
        <f t="shared" ref="Q204:Q240" si="37">Y95</f>
        <v>TPCAH2GX1N</v>
      </c>
      <c r="R204" s="35" t="s">
        <v>225</v>
      </c>
      <c r="T204" s="74">
        <f t="shared" si="32"/>
        <v>0</v>
      </c>
      <c r="U204" s="74" t="s">
        <v>237</v>
      </c>
      <c r="V204" s="74">
        <v>3.6</v>
      </c>
      <c r="W204" s="74" t="s">
        <v>236</v>
      </c>
      <c r="X204" s="74">
        <f t="shared" si="36"/>
        <v>0</v>
      </c>
    </row>
    <row r="205" spans="2:26">
      <c r="B205" s="172" t="str">
        <f t="shared" si="30"/>
        <v>TPCAH2GX1N</v>
      </c>
      <c r="C205" s="78" t="str">
        <f t="shared" si="28"/>
        <v>Car</v>
      </c>
      <c r="D205" s="78">
        <v>2020</v>
      </c>
      <c r="E205" s="126">
        <f>INDEX('Data for vehicles'!$F$7:$F$35,MATCH(X205,'Data for vehicles'!$C$7:$C$35,-1))*2</f>
        <v>21660</v>
      </c>
      <c r="F205" s="126">
        <f>INDEX('Data for vehicles'!$G$7:$G$35,MATCH(X205,'Data for vehicles'!$C$7:$C$35,-1))*2</f>
        <v>23860</v>
      </c>
      <c r="K205" s="35" t="s">
        <v>216</v>
      </c>
      <c r="L205" s="35" t="s">
        <v>224</v>
      </c>
      <c r="M205" s="74">
        <f t="shared" si="31"/>
        <v>2020</v>
      </c>
      <c r="N205" s="145" t="s">
        <v>218</v>
      </c>
      <c r="O205" s="135"/>
      <c r="P205" s="135"/>
      <c r="Q205" s="133" t="str">
        <f t="shared" si="37"/>
        <v>TPCAH2GX1N</v>
      </c>
      <c r="R205" s="35" t="s">
        <v>225</v>
      </c>
      <c r="T205" s="74">
        <f t="shared" si="32"/>
        <v>0</v>
      </c>
      <c r="U205" s="74" t="s">
        <v>237</v>
      </c>
      <c r="V205" s="74">
        <v>3.6</v>
      </c>
      <c r="W205" s="74" t="s">
        <v>236</v>
      </c>
      <c r="X205" s="74">
        <f t="shared" si="36"/>
        <v>0</v>
      </c>
    </row>
    <row r="206" spans="2:26">
      <c r="B206" s="172" t="str">
        <f t="shared" si="30"/>
        <v>TPCAH2GX1N</v>
      </c>
      <c r="C206" s="78" t="str">
        <f t="shared" si="28"/>
        <v>Car</v>
      </c>
      <c r="D206" s="78">
        <v>2030</v>
      </c>
      <c r="E206" s="126">
        <f>INDEX('Data for vehicles'!$F$7:$F$35,MATCH(X206,'Data for vehicles'!$C$7:$C$35,-1))*2</f>
        <v>21660</v>
      </c>
      <c r="F206" s="126">
        <f>INDEX('Data for vehicles'!$G$7:$G$35,MATCH(X206,'Data for vehicles'!$C$7:$C$35,-1))*2</f>
        <v>23860</v>
      </c>
      <c r="K206" s="35" t="s">
        <v>216</v>
      </c>
      <c r="L206" s="35" t="s">
        <v>224</v>
      </c>
      <c r="M206" s="74">
        <f t="shared" si="31"/>
        <v>2030</v>
      </c>
      <c r="N206" s="145" t="s">
        <v>218</v>
      </c>
      <c r="O206" s="135"/>
      <c r="P206" s="135"/>
      <c r="Q206" s="133" t="str">
        <f t="shared" si="37"/>
        <v>TPCAH2GX1N</v>
      </c>
      <c r="R206" s="35" t="s">
        <v>225</v>
      </c>
      <c r="T206" s="74">
        <f t="shared" si="32"/>
        <v>0</v>
      </c>
      <c r="U206" s="74" t="s">
        <v>237</v>
      </c>
      <c r="V206" s="74">
        <v>3.6</v>
      </c>
      <c r="W206" s="74" t="s">
        <v>236</v>
      </c>
      <c r="X206" s="74">
        <f t="shared" si="36"/>
        <v>0</v>
      </c>
    </row>
    <row r="207" spans="2:26">
      <c r="B207" s="173" t="str">
        <f t="shared" si="30"/>
        <v>TPCAGSBL5N</v>
      </c>
      <c r="C207" s="78" t="str">
        <f t="shared" si="28"/>
        <v>Car</v>
      </c>
      <c r="D207" s="78">
        <v>2020</v>
      </c>
      <c r="E207" s="126">
        <f>INDEX('Data for vehicles'!$F$7:$F$35,MATCH(X207,'Data for vehicles'!$C$7:$C$35,-1))*2</f>
        <v>21660</v>
      </c>
      <c r="F207" s="126">
        <f>INDEX('Data for vehicles'!$G$7:$G$35,MATCH(X207,'Data for vehicles'!$C$7:$C$35,-1))*2</f>
        <v>23860</v>
      </c>
      <c r="K207" s="35" t="s">
        <v>216</v>
      </c>
      <c r="L207" s="35" t="s">
        <v>224</v>
      </c>
      <c r="M207" s="74">
        <f t="shared" si="31"/>
        <v>2020</v>
      </c>
      <c r="N207" s="145" t="s">
        <v>218</v>
      </c>
      <c r="O207" s="135"/>
      <c r="P207" s="135"/>
      <c r="Q207" s="133" t="str">
        <f t="shared" si="37"/>
        <v>TPCAGSBL5N</v>
      </c>
      <c r="R207" s="35" t="s">
        <v>225</v>
      </c>
      <c r="T207" s="74">
        <f t="shared" si="32"/>
        <v>0</v>
      </c>
      <c r="U207" s="74" t="s">
        <v>237</v>
      </c>
      <c r="V207" s="74">
        <v>32.849999999999994</v>
      </c>
      <c r="W207" s="74" t="s">
        <v>87</v>
      </c>
      <c r="X207" s="74">
        <f t="shared" ref="X207:X208" si="38">V207*T207</f>
        <v>0</v>
      </c>
    </row>
    <row r="208" spans="2:26">
      <c r="B208" s="193" t="str">
        <f t="shared" si="30"/>
        <v>TPCAGSBL5N</v>
      </c>
      <c r="C208" s="174" t="str">
        <f t="shared" si="28"/>
        <v>Car</v>
      </c>
      <c r="D208" s="174">
        <v>2030</v>
      </c>
      <c r="E208" s="143">
        <f>INDEX('Data for vehicles'!$F$7:$F$35,MATCH(X208,'Data for vehicles'!$C$7:$C$35,-1))*2</f>
        <v>21660</v>
      </c>
      <c r="F208" s="143">
        <f>INDEX('Data for vehicles'!$G$7:$G$35,MATCH(X208,'Data for vehicles'!$C$7:$C$35,-1))*2</f>
        <v>23860</v>
      </c>
      <c r="K208" s="35" t="s">
        <v>216</v>
      </c>
      <c r="L208" s="35" t="s">
        <v>224</v>
      </c>
      <c r="M208" s="74">
        <f t="shared" si="31"/>
        <v>2030</v>
      </c>
      <c r="N208" s="145" t="s">
        <v>218</v>
      </c>
      <c r="O208" s="135"/>
      <c r="P208" s="135"/>
      <c r="Q208" s="133" t="str">
        <f t="shared" si="37"/>
        <v>TPCAGSBL5N</v>
      </c>
      <c r="R208" s="35" t="s">
        <v>225</v>
      </c>
      <c r="T208" s="74">
        <f t="shared" si="32"/>
        <v>0</v>
      </c>
      <c r="U208" s="74" t="s">
        <v>237</v>
      </c>
      <c r="V208" s="74">
        <v>32.849999999999994</v>
      </c>
      <c r="W208" s="74" t="s">
        <v>87</v>
      </c>
      <c r="X208" s="74">
        <f t="shared" si="38"/>
        <v>0</v>
      </c>
    </row>
    <row r="209" spans="2:24">
      <c r="B209" s="194" t="str">
        <f t="shared" ref="B209:B258" si="39">Q209</f>
        <v>TPMTGSBL2N</v>
      </c>
      <c r="C209" s="176" t="str">
        <f t="shared" si="28"/>
        <v>Motorbike</v>
      </c>
      <c r="D209" s="176">
        <v>2015</v>
      </c>
      <c r="E209" s="179">
        <f>INDEX('Data for vehicles'!$F$7:$F$35,MATCH(X209,'Data for vehicles'!$C$7:$C$35,-1))*2</f>
        <v>21660</v>
      </c>
      <c r="F209" s="179">
        <f>INDEX('Data for vehicles'!$G$7:$G$35,MATCH(X209,'Data for vehicles'!$C$7:$C$35,-1))*2</f>
        <v>23860</v>
      </c>
      <c r="K209" s="35" t="s">
        <v>216</v>
      </c>
      <c r="L209" s="35" t="s">
        <v>224</v>
      </c>
      <c r="M209" s="74">
        <f t="shared" si="31"/>
        <v>2015</v>
      </c>
      <c r="N209" s="145" t="s">
        <v>218</v>
      </c>
      <c r="O209" s="135"/>
      <c r="P209" s="135"/>
      <c r="Q209" s="133" t="str">
        <f t="shared" si="37"/>
        <v>TPMTGSBL2N</v>
      </c>
      <c r="R209" s="35" t="s">
        <v>279</v>
      </c>
      <c r="T209" s="74">
        <f t="shared" ref="T209:T216" si="40">O209*($Z$192)/1000</f>
        <v>0</v>
      </c>
      <c r="U209" s="74" t="s">
        <v>237</v>
      </c>
      <c r="V209" s="74">
        <v>32.85</v>
      </c>
      <c r="W209" s="74" t="s">
        <v>87</v>
      </c>
      <c r="X209" s="74">
        <f t="shared" ref="X209:X216" si="41">V209*T209</f>
        <v>0</v>
      </c>
    </row>
    <row r="210" spans="2:24">
      <c r="B210" s="173" t="str">
        <f t="shared" si="39"/>
        <v>TPMTGSBL3N</v>
      </c>
      <c r="C210" s="78" t="str">
        <f t="shared" si="28"/>
        <v>Motorbike</v>
      </c>
      <c r="D210" s="78">
        <v>2020</v>
      </c>
      <c r="E210" s="126">
        <f>INDEX('Data for vehicles'!$F$7:$F$35,MATCH(X210,'Data for vehicles'!$C$7:$C$35,-1))*2</f>
        <v>21660</v>
      </c>
      <c r="F210" s="126">
        <f>INDEX('Data for vehicles'!$G$7:$G$35,MATCH(X210,'Data for vehicles'!$C$7:$C$35,-1))*2</f>
        <v>23860</v>
      </c>
      <c r="K210" s="35" t="s">
        <v>216</v>
      </c>
      <c r="L210" s="35" t="s">
        <v>224</v>
      </c>
      <c r="M210" s="74">
        <f t="shared" si="31"/>
        <v>2020</v>
      </c>
      <c r="N210" s="145" t="s">
        <v>218</v>
      </c>
      <c r="O210" s="135"/>
      <c r="P210" s="135"/>
      <c r="Q210" s="133" t="str">
        <f t="shared" si="37"/>
        <v>TPMTGSBL3N</v>
      </c>
      <c r="R210" s="35" t="s">
        <v>279</v>
      </c>
      <c r="T210" s="74">
        <f t="shared" si="40"/>
        <v>0</v>
      </c>
      <c r="U210" s="74" t="s">
        <v>237</v>
      </c>
      <c r="V210" s="74">
        <v>32.85</v>
      </c>
      <c r="W210" s="74" t="s">
        <v>87</v>
      </c>
      <c r="X210" s="74">
        <f t="shared" si="41"/>
        <v>0</v>
      </c>
    </row>
    <row r="211" spans="2:24">
      <c r="B211" s="173" t="str">
        <f t="shared" si="39"/>
        <v>TPMTGSBL4N</v>
      </c>
      <c r="C211" s="78" t="str">
        <f t="shared" si="28"/>
        <v>Motorbike</v>
      </c>
      <c r="D211" s="78">
        <v>2035</v>
      </c>
      <c r="E211" s="126">
        <f>INDEX('Data for vehicles'!$F$7:$F$35,MATCH(X211,'Data for vehicles'!$C$7:$C$35,-1))*2</f>
        <v>21660</v>
      </c>
      <c r="F211" s="126">
        <f>INDEX('Data for vehicles'!$G$7:$G$35,MATCH(X211,'Data for vehicles'!$C$7:$C$35,-1))*2</f>
        <v>23860</v>
      </c>
      <c r="K211" s="35" t="s">
        <v>216</v>
      </c>
      <c r="L211" s="35" t="s">
        <v>224</v>
      </c>
      <c r="M211" s="74">
        <f t="shared" si="31"/>
        <v>2035</v>
      </c>
      <c r="N211" s="145" t="s">
        <v>302</v>
      </c>
      <c r="O211" s="135"/>
      <c r="P211" s="135"/>
      <c r="Q211" s="133" t="str">
        <f t="shared" si="37"/>
        <v>TPMTGSBL4N</v>
      </c>
      <c r="R211" s="35" t="s">
        <v>279</v>
      </c>
      <c r="T211" s="74">
        <f t="shared" si="40"/>
        <v>0</v>
      </c>
      <c r="U211" s="74" t="s">
        <v>237</v>
      </c>
      <c r="V211" s="74">
        <v>32.85</v>
      </c>
      <c r="W211" s="74" t="s">
        <v>87</v>
      </c>
      <c r="X211" s="74">
        <f t="shared" si="41"/>
        <v>0</v>
      </c>
    </row>
    <row r="212" spans="2:24">
      <c r="B212" s="173" t="str">
        <f t="shared" si="39"/>
        <v>TPMPGSBL2N</v>
      </c>
      <c r="C212" s="78" t="str">
        <f t="shared" si="28"/>
        <v>Moped</v>
      </c>
      <c r="D212" s="78">
        <v>2015</v>
      </c>
      <c r="E212" s="126">
        <f>INDEX('Data for vehicles'!$F$7:$F$35,MATCH(X212,'Data for vehicles'!$C$7:$C$35,-1))*2</f>
        <v>21660</v>
      </c>
      <c r="F212" s="126">
        <f>INDEX('Data for vehicles'!$G$7:$G$35,MATCH(X212,'Data for vehicles'!$C$7:$C$35,-1))*2</f>
        <v>23860</v>
      </c>
      <c r="K212" s="35" t="s">
        <v>216</v>
      </c>
      <c r="L212" s="35" t="s">
        <v>224</v>
      </c>
      <c r="M212" s="74">
        <f t="shared" si="31"/>
        <v>2015</v>
      </c>
      <c r="N212" s="145" t="s">
        <v>302</v>
      </c>
      <c r="O212" s="135"/>
      <c r="P212" s="135"/>
      <c r="Q212" s="133" t="str">
        <f t="shared" si="37"/>
        <v>TPMPGSBL2N</v>
      </c>
      <c r="R212" s="35" t="s">
        <v>280</v>
      </c>
      <c r="T212" s="74">
        <f>O212*($Z$192)/1000</f>
        <v>0</v>
      </c>
      <c r="U212" s="74" t="s">
        <v>237</v>
      </c>
      <c r="V212" s="74">
        <v>32.85</v>
      </c>
      <c r="W212" s="74" t="s">
        <v>87</v>
      </c>
      <c r="X212" s="74">
        <f>V212*T212</f>
        <v>0</v>
      </c>
    </row>
    <row r="213" spans="2:24">
      <c r="B213" s="173" t="str">
        <f t="shared" si="39"/>
        <v>TPMPGSBL3N</v>
      </c>
      <c r="C213" s="78" t="str">
        <f t="shared" si="28"/>
        <v>Moped</v>
      </c>
      <c r="D213" s="78">
        <v>2020</v>
      </c>
      <c r="E213" s="126">
        <f>INDEX('Data for vehicles'!$F$7:$F$35,MATCH(X213,'Data for vehicles'!$C$7:$C$35,-1))*2</f>
        <v>21660</v>
      </c>
      <c r="F213" s="126">
        <f>INDEX('Data for vehicles'!$G$7:$G$35,MATCH(X213,'Data for vehicles'!$C$7:$C$35,-1))*2</f>
        <v>23860</v>
      </c>
      <c r="K213" s="35" t="s">
        <v>216</v>
      </c>
      <c r="L213" s="35" t="s">
        <v>224</v>
      </c>
      <c r="M213" s="74">
        <f t="shared" si="31"/>
        <v>2020</v>
      </c>
      <c r="N213" s="145" t="s">
        <v>302</v>
      </c>
      <c r="O213" s="135"/>
      <c r="P213" s="135"/>
      <c r="Q213" s="133" t="str">
        <f t="shared" si="37"/>
        <v>TPMPGSBL3N</v>
      </c>
      <c r="R213" s="35" t="s">
        <v>280</v>
      </c>
      <c r="T213" s="74">
        <f t="shared" si="40"/>
        <v>0</v>
      </c>
      <c r="U213" s="74" t="s">
        <v>237</v>
      </c>
      <c r="V213" s="74">
        <v>32.85</v>
      </c>
      <c r="W213" s="74" t="s">
        <v>87</v>
      </c>
      <c r="X213" s="74">
        <f t="shared" si="41"/>
        <v>0</v>
      </c>
    </row>
    <row r="214" spans="2:24">
      <c r="B214" s="173" t="str">
        <f t="shared" si="39"/>
        <v>TPMPGSBL4N</v>
      </c>
      <c r="C214" s="78" t="str">
        <f t="shared" si="28"/>
        <v>Moped</v>
      </c>
      <c r="D214" s="78">
        <v>2035</v>
      </c>
      <c r="E214" s="126">
        <f>INDEX('Data for vehicles'!$F$7:$F$35,MATCH(X214,'Data for vehicles'!$C$7:$C$35,-1))*2</f>
        <v>21660</v>
      </c>
      <c r="F214" s="126">
        <f>INDEX('Data for vehicles'!$G$7:$G$35,MATCH(X214,'Data for vehicles'!$C$7:$C$35,-1))*2</f>
        <v>23860</v>
      </c>
      <c r="K214" s="35" t="s">
        <v>216</v>
      </c>
      <c r="L214" s="35" t="s">
        <v>224</v>
      </c>
      <c r="M214" s="74">
        <f t="shared" si="31"/>
        <v>2035</v>
      </c>
      <c r="N214" s="145" t="s">
        <v>302</v>
      </c>
      <c r="O214" s="135"/>
      <c r="P214" s="135"/>
      <c r="Q214" s="133" t="str">
        <f t="shared" si="37"/>
        <v>TPMPGSBL4N</v>
      </c>
      <c r="R214" s="35" t="s">
        <v>280</v>
      </c>
      <c r="T214" s="74">
        <f t="shared" si="40"/>
        <v>0</v>
      </c>
      <c r="U214" s="74" t="s">
        <v>237</v>
      </c>
      <c r="V214" s="74">
        <v>32.85</v>
      </c>
      <c r="W214" s="74" t="s">
        <v>87</v>
      </c>
      <c r="X214" s="74">
        <f t="shared" si="41"/>
        <v>0</v>
      </c>
    </row>
    <row r="215" spans="2:24">
      <c r="B215" s="173" t="str">
        <f t="shared" si="39"/>
        <v>TPMTGSBL5N</v>
      </c>
      <c r="C215" s="78" t="str">
        <f t="shared" si="28"/>
        <v>Motorbike</v>
      </c>
      <c r="D215" s="78">
        <v>2035</v>
      </c>
      <c r="E215" s="126">
        <f>INDEX('Data for vehicles'!$F$7:$F$35,MATCH(X215,'Data for vehicles'!$C$7:$C$35,-1))*2</f>
        <v>21660</v>
      </c>
      <c r="F215" s="126">
        <f>INDEX('Data for vehicles'!$G$7:$G$35,MATCH(X215,'Data for vehicles'!$C$7:$C$35,-1))*2</f>
        <v>23860</v>
      </c>
      <c r="K215" s="35" t="s">
        <v>216</v>
      </c>
      <c r="L215" s="35" t="s">
        <v>224</v>
      </c>
      <c r="M215" s="74">
        <f t="shared" si="31"/>
        <v>2035</v>
      </c>
      <c r="N215" s="145" t="s">
        <v>302</v>
      </c>
      <c r="O215" s="135"/>
      <c r="P215" s="135"/>
      <c r="Q215" s="133" t="str">
        <f t="shared" si="37"/>
        <v>TPMTGSBL5N</v>
      </c>
      <c r="R215" s="35" t="s">
        <v>279</v>
      </c>
      <c r="T215" s="74">
        <f t="shared" si="40"/>
        <v>0</v>
      </c>
      <c r="U215" s="74" t="s">
        <v>237</v>
      </c>
      <c r="V215" s="74">
        <v>32.85</v>
      </c>
      <c r="W215" s="74" t="s">
        <v>87</v>
      </c>
      <c r="X215" s="74">
        <f t="shared" si="41"/>
        <v>0</v>
      </c>
    </row>
    <row r="216" spans="2:24">
      <c r="B216" s="193" t="str">
        <f t="shared" si="39"/>
        <v>TPMPGSBL5N</v>
      </c>
      <c r="C216" s="174" t="str">
        <f t="shared" si="28"/>
        <v>Moped</v>
      </c>
      <c r="D216" s="174">
        <v>2035</v>
      </c>
      <c r="E216" s="143">
        <f>INDEX('Data for vehicles'!$F$7:$F$35,MATCH(X216,'Data for vehicles'!$C$7:$C$35,-1))*2</f>
        <v>21660</v>
      </c>
      <c r="F216" s="143">
        <f>INDEX('Data for vehicles'!$G$7:$G$35,MATCH(X216,'Data for vehicles'!$C$7:$C$35,-1))*2</f>
        <v>23860</v>
      </c>
      <c r="K216" s="35" t="s">
        <v>216</v>
      </c>
      <c r="L216" s="35" t="s">
        <v>224</v>
      </c>
      <c r="M216" s="74">
        <f t="shared" si="31"/>
        <v>2035</v>
      </c>
      <c r="N216" s="145" t="s">
        <v>302</v>
      </c>
      <c r="O216" s="135"/>
      <c r="P216" s="135"/>
      <c r="Q216" s="133" t="str">
        <f t="shared" si="37"/>
        <v>TPMPGSBL5N</v>
      </c>
      <c r="R216" s="35" t="s">
        <v>280</v>
      </c>
      <c r="T216" s="74">
        <f t="shared" si="40"/>
        <v>0</v>
      </c>
      <c r="U216" s="74" t="s">
        <v>237</v>
      </c>
      <c r="V216" s="74">
        <v>32.85</v>
      </c>
      <c r="W216" s="74" t="s">
        <v>87</v>
      </c>
      <c r="X216" s="74">
        <f t="shared" si="41"/>
        <v>0</v>
      </c>
    </row>
    <row r="217" spans="2:24">
      <c r="B217" s="173" t="str">
        <f t="shared" si="39"/>
        <v>TPBUELCX1N</v>
      </c>
      <c r="C217" s="78" t="str">
        <f t="shared" si="28"/>
        <v>Bus</v>
      </c>
      <c r="D217" s="78">
        <v>2015</v>
      </c>
      <c r="E217" s="179">
        <v>0</v>
      </c>
      <c r="F217" s="126">
        <v>0</v>
      </c>
      <c r="K217" s="35" t="s">
        <v>216</v>
      </c>
      <c r="L217" s="35" t="s">
        <v>224</v>
      </c>
      <c r="M217" s="74">
        <f t="shared" si="31"/>
        <v>2015</v>
      </c>
      <c r="N217" s="145" t="s">
        <v>302</v>
      </c>
      <c r="O217" s="135"/>
      <c r="P217" s="135"/>
      <c r="Q217" s="133" t="str">
        <f t="shared" si="37"/>
        <v>TPBUELCX1N</v>
      </c>
      <c r="R217" s="35" t="s">
        <v>282</v>
      </c>
      <c r="T217" s="223" t="s">
        <v>286</v>
      </c>
      <c r="U217" s="224"/>
      <c r="V217" s="224"/>
      <c r="W217" s="224"/>
      <c r="X217" s="225"/>
    </row>
    <row r="218" spans="2:24">
      <c r="B218" s="173" t="str">
        <f t="shared" si="39"/>
        <v>TPBUELCX1N</v>
      </c>
      <c r="C218" s="78" t="str">
        <f t="shared" ref="C218:C240" si="42">INDEX($C$80:$C$164,MATCH(B218,$B$80:$B$164,0))</f>
        <v>Bus</v>
      </c>
      <c r="D218" s="78">
        <v>2020</v>
      </c>
      <c r="E218" s="126">
        <v>0</v>
      </c>
      <c r="F218" s="126">
        <v>0</v>
      </c>
      <c r="K218" s="35" t="s">
        <v>216</v>
      </c>
      <c r="L218" s="35" t="s">
        <v>224</v>
      </c>
      <c r="M218" s="74">
        <f t="shared" si="31"/>
        <v>2020</v>
      </c>
      <c r="N218" s="145" t="s">
        <v>302</v>
      </c>
      <c r="O218" s="135"/>
      <c r="P218" s="135"/>
      <c r="Q218" s="133" t="str">
        <f t="shared" si="37"/>
        <v>TPBUELCX1N</v>
      </c>
      <c r="R218" s="35" t="s">
        <v>282</v>
      </c>
      <c r="T218" s="226"/>
      <c r="U218" s="227"/>
      <c r="V218" s="227"/>
      <c r="W218" s="227"/>
      <c r="X218" s="228"/>
    </row>
    <row r="219" spans="2:24">
      <c r="B219" s="173" t="str">
        <f t="shared" si="39"/>
        <v>TPBUELCX1N</v>
      </c>
      <c r="C219" s="78" t="str">
        <f t="shared" si="42"/>
        <v>Bus</v>
      </c>
      <c r="D219" s="78">
        <v>2035</v>
      </c>
      <c r="E219" s="126">
        <v>0</v>
      </c>
      <c r="F219" s="126">
        <v>0</v>
      </c>
      <c r="K219" s="35" t="s">
        <v>216</v>
      </c>
      <c r="L219" s="35" t="s">
        <v>224</v>
      </c>
      <c r="M219" s="74">
        <f t="shared" si="31"/>
        <v>2035</v>
      </c>
      <c r="N219" s="145" t="s">
        <v>302</v>
      </c>
      <c r="O219" s="135"/>
      <c r="P219" s="135"/>
      <c r="Q219" s="133" t="str">
        <f t="shared" si="37"/>
        <v>TPBUELCX1N</v>
      </c>
      <c r="R219" s="35" t="s">
        <v>282</v>
      </c>
      <c r="T219" s="226"/>
      <c r="U219" s="227"/>
      <c r="V219" s="227"/>
      <c r="W219" s="227"/>
      <c r="X219" s="228"/>
    </row>
    <row r="220" spans="2:24">
      <c r="B220" s="173" t="str">
        <f t="shared" si="39"/>
        <v>TPCOELCX1N</v>
      </c>
      <c r="C220" s="78" t="str">
        <f t="shared" si="42"/>
        <v>Bus</v>
      </c>
      <c r="D220" s="78">
        <v>2015</v>
      </c>
      <c r="E220" s="196">
        <v>3640</v>
      </c>
      <c r="F220" s="196">
        <v>3640</v>
      </c>
      <c r="K220" s="35" t="s">
        <v>216</v>
      </c>
      <c r="L220" s="35" t="s">
        <v>224</v>
      </c>
      <c r="M220" s="74">
        <f t="shared" si="31"/>
        <v>2015</v>
      </c>
      <c r="N220" s="145" t="s">
        <v>302</v>
      </c>
      <c r="O220" s="135"/>
      <c r="P220" s="135"/>
      <c r="Q220" s="133" t="str">
        <f t="shared" si="37"/>
        <v>TPCOELCX1N</v>
      </c>
      <c r="R220" s="35" t="s">
        <v>281</v>
      </c>
      <c r="T220" s="226"/>
      <c r="U220" s="227"/>
      <c r="V220" s="227"/>
      <c r="W220" s="227"/>
      <c r="X220" s="228"/>
    </row>
    <row r="221" spans="2:24">
      <c r="B221" s="173" t="str">
        <f t="shared" si="39"/>
        <v>TPCOELCX1N</v>
      </c>
      <c r="C221" s="78" t="str">
        <f t="shared" si="42"/>
        <v>Bus</v>
      </c>
      <c r="D221" s="78">
        <v>2020</v>
      </c>
      <c r="E221" s="196">
        <v>3640</v>
      </c>
      <c r="F221" s="196">
        <v>3640</v>
      </c>
      <c r="K221" s="35" t="s">
        <v>216</v>
      </c>
      <c r="L221" s="35" t="s">
        <v>224</v>
      </c>
      <c r="M221" s="74">
        <f t="shared" si="31"/>
        <v>2020</v>
      </c>
      <c r="N221" s="145" t="s">
        <v>302</v>
      </c>
      <c r="O221" s="135"/>
      <c r="P221" s="135"/>
      <c r="Q221" s="133" t="str">
        <f t="shared" si="37"/>
        <v>TPCOELCX1N</v>
      </c>
      <c r="R221" s="35" t="s">
        <v>281</v>
      </c>
      <c r="T221" s="226"/>
      <c r="U221" s="227"/>
      <c r="V221" s="227"/>
      <c r="W221" s="227"/>
      <c r="X221" s="228"/>
    </row>
    <row r="222" spans="2:24">
      <c r="B222" s="173" t="str">
        <f t="shared" si="39"/>
        <v>TPCOELCX1N</v>
      </c>
      <c r="C222" s="78" t="str">
        <f t="shared" si="42"/>
        <v>Bus</v>
      </c>
      <c r="D222" s="78">
        <v>2035</v>
      </c>
      <c r="E222" s="196">
        <v>3640</v>
      </c>
      <c r="F222" s="196">
        <v>3640</v>
      </c>
      <c r="K222" s="35" t="s">
        <v>216</v>
      </c>
      <c r="L222" s="35" t="s">
        <v>224</v>
      </c>
      <c r="M222" s="74">
        <f t="shared" si="31"/>
        <v>2035</v>
      </c>
      <c r="N222" s="145" t="s">
        <v>302</v>
      </c>
      <c r="O222" s="135"/>
      <c r="P222" s="135"/>
      <c r="Q222" s="133" t="str">
        <f t="shared" si="37"/>
        <v>TPCOELCX1N</v>
      </c>
      <c r="R222" s="35" t="s">
        <v>281</v>
      </c>
      <c r="T222" s="226"/>
      <c r="U222" s="227"/>
      <c r="V222" s="227"/>
      <c r="W222" s="227"/>
      <c r="X222" s="228"/>
    </row>
    <row r="223" spans="2:24">
      <c r="B223" s="173" t="str">
        <f t="shared" si="39"/>
        <v>TPBUDSBL2H</v>
      </c>
      <c r="C223" s="78" t="str">
        <f t="shared" si="42"/>
        <v>Bus</v>
      </c>
      <c r="D223" s="78">
        <v>2015</v>
      </c>
      <c r="E223" s="126">
        <v>0</v>
      </c>
      <c r="F223" s="126">
        <v>0</v>
      </c>
      <c r="K223" s="35" t="s">
        <v>216</v>
      </c>
      <c r="L223" s="35" t="s">
        <v>224</v>
      </c>
      <c r="M223" s="74">
        <f t="shared" si="31"/>
        <v>2015</v>
      </c>
      <c r="N223" s="145" t="s">
        <v>302</v>
      </c>
      <c r="O223" s="135"/>
      <c r="P223" s="135"/>
      <c r="Q223" s="133" t="str">
        <f t="shared" si="37"/>
        <v>TPBUDSBL2H</v>
      </c>
      <c r="R223" s="35" t="s">
        <v>282</v>
      </c>
      <c r="T223" s="226"/>
      <c r="U223" s="227"/>
      <c r="V223" s="227"/>
      <c r="W223" s="227"/>
      <c r="X223" s="228"/>
    </row>
    <row r="224" spans="2:24">
      <c r="B224" s="173" t="str">
        <f t="shared" si="39"/>
        <v>TPBUDSBL3H</v>
      </c>
      <c r="C224" s="78" t="str">
        <f t="shared" si="42"/>
        <v>Bus</v>
      </c>
      <c r="D224" s="78">
        <v>2020</v>
      </c>
      <c r="E224" s="126">
        <v>0</v>
      </c>
      <c r="F224" s="126">
        <v>0</v>
      </c>
      <c r="K224" s="35" t="s">
        <v>216</v>
      </c>
      <c r="L224" s="35" t="s">
        <v>224</v>
      </c>
      <c r="M224" s="74">
        <f t="shared" si="31"/>
        <v>2020</v>
      </c>
      <c r="N224" s="145" t="s">
        <v>302</v>
      </c>
      <c r="O224" s="135"/>
      <c r="P224" s="135"/>
      <c r="Q224" s="133" t="str">
        <f t="shared" si="37"/>
        <v>TPBUDSBL3H</v>
      </c>
      <c r="R224" s="35" t="s">
        <v>282</v>
      </c>
      <c r="T224" s="226"/>
      <c r="U224" s="227"/>
      <c r="V224" s="227"/>
      <c r="W224" s="227"/>
      <c r="X224" s="228"/>
    </row>
    <row r="225" spans="2:24">
      <c r="B225" s="173" t="str">
        <f t="shared" si="39"/>
        <v>TPBUDSBL4H</v>
      </c>
      <c r="C225" s="78" t="str">
        <f t="shared" si="42"/>
        <v>Bus</v>
      </c>
      <c r="D225" s="78">
        <v>2035</v>
      </c>
      <c r="E225" s="126">
        <v>0</v>
      </c>
      <c r="F225" s="126">
        <v>0</v>
      </c>
      <c r="K225" s="35" t="s">
        <v>216</v>
      </c>
      <c r="L225" s="35" t="s">
        <v>224</v>
      </c>
      <c r="M225" s="74">
        <f t="shared" si="31"/>
        <v>2035</v>
      </c>
      <c r="N225" s="145" t="s">
        <v>302</v>
      </c>
      <c r="O225" s="135"/>
      <c r="P225" s="135"/>
      <c r="Q225" s="133" t="str">
        <f t="shared" si="37"/>
        <v>TPBUDSBL4H</v>
      </c>
      <c r="R225" s="35" t="s">
        <v>282</v>
      </c>
      <c r="T225" s="226"/>
      <c r="U225" s="227"/>
      <c r="V225" s="227"/>
      <c r="W225" s="227"/>
      <c r="X225" s="228"/>
    </row>
    <row r="226" spans="2:24">
      <c r="B226" s="173" t="str">
        <f t="shared" si="39"/>
        <v>TPCODSBL2H</v>
      </c>
      <c r="C226" s="78" t="str">
        <f t="shared" si="42"/>
        <v>Bus</v>
      </c>
      <c r="D226" s="78">
        <v>2015</v>
      </c>
      <c r="E226" s="196">
        <v>3640</v>
      </c>
      <c r="F226" s="196">
        <v>3640</v>
      </c>
      <c r="K226" s="35" t="s">
        <v>216</v>
      </c>
      <c r="L226" s="35" t="s">
        <v>224</v>
      </c>
      <c r="M226" s="74">
        <f t="shared" si="31"/>
        <v>2015</v>
      </c>
      <c r="N226" s="145" t="s">
        <v>302</v>
      </c>
      <c r="O226" s="135"/>
      <c r="P226" s="135"/>
      <c r="Q226" s="133" t="str">
        <f t="shared" si="37"/>
        <v>TPCODSBL2H</v>
      </c>
      <c r="R226" s="35" t="s">
        <v>281</v>
      </c>
      <c r="T226" s="226"/>
      <c r="U226" s="227"/>
      <c r="V226" s="227"/>
      <c r="W226" s="227"/>
      <c r="X226" s="228"/>
    </row>
    <row r="227" spans="2:24">
      <c r="B227" s="173" t="str">
        <f t="shared" si="39"/>
        <v>TPCODSBL3H</v>
      </c>
      <c r="C227" s="78" t="str">
        <f t="shared" si="42"/>
        <v>Bus</v>
      </c>
      <c r="D227" s="78">
        <v>2020</v>
      </c>
      <c r="E227" s="196">
        <v>3640</v>
      </c>
      <c r="F227" s="196">
        <v>3640</v>
      </c>
      <c r="K227" s="35" t="s">
        <v>216</v>
      </c>
      <c r="L227" s="35" t="s">
        <v>224</v>
      </c>
      <c r="M227" s="74">
        <f t="shared" si="31"/>
        <v>2020</v>
      </c>
      <c r="N227" s="145" t="s">
        <v>302</v>
      </c>
      <c r="O227" s="135"/>
      <c r="P227" s="135"/>
      <c r="Q227" s="133" t="str">
        <f t="shared" si="37"/>
        <v>TPCODSBL3H</v>
      </c>
      <c r="R227" s="35" t="s">
        <v>281</v>
      </c>
      <c r="T227" s="226"/>
      <c r="U227" s="227"/>
      <c r="V227" s="227"/>
      <c r="W227" s="227"/>
      <c r="X227" s="228"/>
    </row>
    <row r="228" spans="2:24">
      <c r="B228" s="173" t="str">
        <f t="shared" si="39"/>
        <v>TPCODSBL4H</v>
      </c>
      <c r="C228" s="78" t="str">
        <f t="shared" si="42"/>
        <v>Bus</v>
      </c>
      <c r="D228" s="78">
        <v>2035</v>
      </c>
      <c r="E228" s="196">
        <v>3640</v>
      </c>
      <c r="F228" s="196">
        <v>3640</v>
      </c>
      <c r="K228" s="35" t="s">
        <v>216</v>
      </c>
      <c r="L228" s="35" t="s">
        <v>224</v>
      </c>
      <c r="M228" s="74">
        <f t="shared" si="31"/>
        <v>2035</v>
      </c>
      <c r="N228" s="145" t="s">
        <v>302</v>
      </c>
      <c r="O228" s="135"/>
      <c r="P228" s="135"/>
      <c r="Q228" s="133" t="str">
        <f t="shared" si="37"/>
        <v>TPCODSBL4H</v>
      </c>
      <c r="R228" s="35" t="s">
        <v>281</v>
      </c>
      <c r="T228" s="226"/>
      <c r="U228" s="227"/>
      <c r="V228" s="227"/>
      <c r="W228" s="227"/>
      <c r="X228" s="228"/>
    </row>
    <row r="229" spans="2:24">
      <c r="B229" s="173" t="str">
        <f t="shared" si="39"/>
        <v>TPBUDSBL2N</v>
      </c>
      <c r="C229" s="78" t="str">
        <f t="shared" si="42"/>
        <v>Bus</v>
      </c>
      <c r="D229" s="78">
        <v>2015</v>
      </c>
      <c r="E229" s="126">
        <v>0</v>
      </c>
      <c r="F229" s="126">
        <v>0</v>
      </c>
      <c r="K229" s="35" t="s">
        <v>216</v>
      </c>
      <c r="L229" s="35" t="s">
        <v>224</v>
      </c>
      <c r="M229" s="74">
        <f t="shared" si="31"/>
        <v>2015</v>
      </c>
      <c r="N229" s="145" t="s">
        <v>302</v>
      </c>
      <c r="O229" s="135"/>
      <c r="P229" s="135"/>
      <c r="Q229" s="133" t="str">
        <f t="shared" si="37"/>
        <v>TPBUDSBL2N</v>
      </c>
      <c r="R229" s="35" t="s">
        <v>282</v>
      </c>
      <c r="T229" s="226"/>
      <c r="U229" s="227"/>
      <c r="V229" s="227"/>
      <c r="W229" s="227"/>
      <c r="X229" s="228"/>
    </row>
    <row r="230" spans="2:24">
      <c r="B230" s="173" t="str">
        <f t="shared" si="39"/>
        <v>TPBUDSBL3N</v>
      </c>
      <c r="C230" s="78" t="str">
        <f t="shared" si="42"/>
        <v>Bus</v>
      </c>
      <c r="D230" s="78">
        <v>2020</v>
      </c>
      <c r="E230" s="126">
        <v>0</v>
      </c>
      <c r="F230" s="126">
        <v>0</v>
      </c>
      <c r="K230" s="35" t="s">
        <v>216</v>
      </c>
      <c r="L230" s="35" t="s">
        <v>224</v>
      </c>
      <c r="M230" s="74">
        <f t="shared" si="31"/>
        <v>2020</v>
      </c>
      <c r="N230" s="145" t="s">
        <v>302</v>
      </c>
      <c r="O230" s="135"/>
      <c r="P230" s="135"/>
      <c r="Q230" s="133" t="str">
        <f t="shared" si="37"/>
        <v>TPBUDSBL3N</v>
      </c>
      <c r="R230" s="35" t="s">
        <v>282</v>
      </c>
      <c r="T230" s="226"/>
      <c r="U230" s="227"/>
      <c r="V230" s="227"/>
      <c r="W230" s="227"/>
      <c r="X230" s="228"/>
    </row>
    <row r="231" spans="2:24">
      <c r="B231" s="173" t="str">
        <f t="shared" si="39"/>
        <v>TPBUDSBL4N</v>
      </c>
      <c r="C231" s="78" t="str">
        <f t="shared" si="42"/>
        <v>Bus</v>
      </c>
      <c r="D231" s="78">
        <v>2035</v>
      </c>
      <c r="E231" s="126">
        <v>0</v>
      </c>
      <c r="F231" s="126">
        <v>0</v>
      </c>
      <c r="K231" s="35" t="s">
        <v>216</v>
      </c>
      <c r="L231" s="35" t="s">
        <v>224</v>
      </c>
      <c r="M231" s="74">
        <f t="shared" si="31"/>
        <v>2035</v>
      </c>
      <c r="N231" s="145" t="s">
        <v>302</v>
      </c>
      <c r="O231" s="135"/>
      <c r="P231" s="135"/>
      <c r="Q231" s="133" t="str">
        <f t="shared" si="37"/>
        <v>TPBUDSBL4N</v>
      </c>
      <c r="R231" s="35" t="s">
        <v>282</v>
      </c>
      <c r="T231" s="226"/>
      <c r="U231" s="227"/>
      <c r="V231" s="227"/>
      <c r="W231" s="227"/>
      <c r="X231" s="228"/>
    </row>
    <row r="232" spans="2:24">
      <c r="B232" s="173" t="str">
        <f t="shared" si="39"/>
        <v>TPCODSBL2N</v>
      </c>
      <c r="C232" s="78" t="str">
        <f t="shared" si="42"/>
        <v>Bus</v>
      </c>
      <c r="D232" s="78">
        <v>2015</v>
      </c>
      <c r="E232" s="196">
        <v>3640</v>
      </c>
      <c r="F232" s="196">
        <v>3640</v>
      </c>
      <c r="K232" s="35" t="s">
        <v>216</v>
      </c>
      <c r="L232" s="35" t="s">
        <v>224</v>
      </c>
      <c r="M232" s="74">
        <f t="shared" si="31"/>
        <v>2015</v>
      </c>
      <c r="N232" s="145" t="s">
        <v>302</v>
      </c>
      <c r="O232" s="135"/>
      <c r="P232" s="135"/>
      <c r="Q232" s="133" t="str">
        <f t="shared" si="37"/>
        <v>TPCODSBL2N</v>
      </c>
      <c r="R232" s="35" t="s">
        <v>281</v>
      </c>
      <c r="T232" s="226"/>
      <c r="U232" s="227"/>
      <c r="V232" s="227"/>
      <c r="W232" s="227"/>
      <c r="X232" s="228"/>
    </row>
    <row r="233" spans="2:24">
      <c r="B233" s="173" t="str">
        <f t="shared" si="39"/>
        <v>TPCODSBL3N</v>
      </c>
      <c r="C233" s="78" t="str">
        <f t="shared" si="42"/>
        <v>Bus</v>
      </c>
      <c r="D233" s="78">
        <v>2020</v>
      </c>
      <c r="E233" s="196">
        <v>3640</v>
      </c>
      <c r="F233" s="196">
        <v>3640</v>
      </c>
      <c r="K233" s="35" t="s">
        <v>216</v>
      </c>
      <c r="L233" s="35" t="s">
        <v>224</v>
      </c>
      <c r="M233" s="74">
        <f t="shared" si="31"/>
        <v>2020</v>
      </c>
      <c r="N233" s="145" t="s">
        <v>302</v>
      </c>
      <c r="O233" s="135"/>
      <c r="P233" s="135"/>
      <c r="Q233" s="133" t="str">
        <f t="shared" si="37"/>
        <v>TPCODSBL3N</v>
      </c>
      <c r="R233" s="35" t="s">
        <v>281</v>
      </c>
      <c r="T233" s="226"/>
      <c r="U233" s="227"/>
      <c r="V233" s="227"/>
      <c r="W233" s="227"/>
      <c r="X233" s="228"/>
    </row>
    <row r="234" spans="2:24">
      <c r="B234" s="173" t="str">
        <f t="shared" si="39"/>
        <v>TPCODSBL4N</v>
      </c>
      <c r="C234" s="78" t="str">
        <f t="shared" si="42"/>
        <v>Bus</v>
      </c>
      <c r="D234" s="78">
        <v>2035</v>
      </c>
      <c r="E234" s="196">
        <v>3640</v>
      </c>
      <c r="F234" s="196">
        <v>3640</v>
      </c>
      <c r="K234" s="35" t="s">
        <v>216</v>
      </c>
      <c r="L234" s="35" t="s">
        <v>224</v>
      </c>
      <c r="M234" s="74">
        <f t="shared" si="31"/>
        <v>2035</v>
      </c>
      <c r="N234" s="145" t="s">
        <v>302</v>
      </c>
      <c r="O234" s="135"/>
      <c r="P234" s="135"/>
      <c r="Q234" s="133" t="str">
        <f t="shared" si="37"/>
        <v>TPCODSBL4N</v>
      </c>
      <c r="R234" s="35" t="s">
        <v>281</v>
      </c>
      <c r="T234" s="226"/>
      <c r="U234" s="227"/>
      <c r="V234" s="227"/>
      <c r="W234" s="227"/>
      <c r="X234" s="228"/>
    </row>
    <row r="235" spans="2:24">
      <c r="B235" s="173" t="str">
        <f t="shared" si="39"/>
        <v>TPBUNGBL2N</v>
      </c>
      <c r="C235" s="78" t="str">
        <f t="shared" si="42"/>
        <v>Bus</v>
      </c>
      <c r="D235" s="78">
        <v>2015</v>
      </c>
      <c r="E235" s="126">
        <v>0</v>
      </c>
      <c r="F235" s="126">
        <v>0</v>
      </c>
      <c r="K235" s="35" t="s">
        <v>216</v>
      </c>
      <c r="L235" s="35" t="s">
        <v>224</v>
      </c>
      <c r="M235" s="74">
        <f t="shared" si="31"/>
        <v>2015</v>
      </c>
      <c r="N235" s="145" t="s">
        <v>302</v>
      </c>
      <c r="O235" s="135"/>
      <c r="P235" s="135"/>
      <c r="Q235" s="133" t="str">
        <f t="shared" si="37"/>
        <v>TPBUNGBL2N</v>
      </c>
      <c r="R235" s="35" t="s">
        <v>282</v>
      </c>
      <c r="T235" s="226"/>
      <c r="U235" s="227"/>
      <c r="V235" s="227"/>
      <c r="W235" s="227"/>
      <c r="X235" s="228"/>
    </row>
    <row r="236" spans="2:24">
      <c r="B236" s="173" t="str">
        <f t="shared" si="39"/>
        <v>TPBUNGBL3N</v>
      </c>
      <c r="C236" s="78" t="str">
        <f t="shared" si="42"/>
        <v>Bus</v>
      </c>
      <c r="D236" s="78">
        <v>2020</v>
      </c>
      <c r="E236" s="126">
        <v>0</v>
      </c>
      <c r="F236" s="126">
        <v>0</v>
      </c>
      <c r="K236" s="35" t="s">
        <v>216</v>
      </c>
      <c r="L236" s="35" t="s">
        <v>224</v>
      </c>
      <c r="M236" s="74">
        <f t="shared" si="31"/>
        <v>2020</v>
      </c>
      <c r="N236" s="145" t="s">
        <v>302</v>
      </c>
      <c r="O236" s="135"/>
      <c r="P236" s="135"/>
      <c r="Q236" s="133" t="str">
        <f t="shared" si="37"/>
        <v>TPBUNGBL3N</v>
      </c>
      <c r="R236" s="35" t="s">
        <v>282</v>
      </c>
      <c r="T236" s="226"/>
      <c r="U236" s="227"/>
      <c r="V236" s="227"/>
      <c r="W236" s="227"/>
      <c r="X236" s="228"/>
    </row>
    <row r="237" spans="2:24">
      <c r="B237" s="173" t="str">
        <f t="shared" si="39"/>
        <v>TPBUNGBL4N</v>
      </c>
      <c r="C237" s="78" t="str">
        <f t="shared" si="42"/>
        <v>Bus</v>
      </c>
      <c r="D237" s="78">
        <v>2035</v>
      </c>
      <c r="E237" s="126">
        <v>0</v>
      </c>
      <c r="F237" s="126">
        <v>0</v>
      </c>
      <c r="K237" s="35" t="s">
        <v>216</v>
      </c>
      <c r="L237" s="35" t="s">
        <v>224</v>
      </c>
      <c r="M237" s="74">
        <f t="shared" si="31"/>
        <v>2035</v>
      </c>
      <c r="N237" s="145" t="s">
        <v>302</v>
      </c>
      <c r="O237" s="135"/>
      <c r="P237" s="135"/>
      <c r="Q237" s="133" t="str">
        <f t="shared" si="37"/>
        <v>TPBUNGBL4N</v>
      </c>
      <c r="R237" s="35" t="s">
        <v>282</v>
      </c>
      <c r="T237" s="226"/>
      <c r="U237" s="227"/>
      <c r="V237" s="227"/>
      <c r="W237" s="227"/>
      <c r="X237" s="228"/>
    </row>
    <row r="238" spans="2:24">
      <c r="B238" s="173" t="str">
        <f t="shared" si="39"/>
        <v>TPCONGBL2N</v>
      </c>
      <c r="C238" s="78" t="str">
        <f t="shared" si="42"/>
        <v>Bus</v>
      </c>
      <c r="D238" s="78">
        <v>2015</v>
      </c>
      <c r="E238" s="196">
        <v>3640</v>
      </c>
      <c r="F238" s="196">
        <v>3640</v>
      </c>
      <c r="K238" s="35" t="s">
        <v>216</v>
      </c>
      <c r="L238" s="35" t="s">
        <v>224</v>
      </c>
      <c r="M238" s="74">
        <f t="shared" si="31"/>
        <v>2015</v>
      </c>
      <c r="N238" s="145" t="s">
        <v>302</v>
      </c>
      <c r="O238" s="135"/>
      <c r="P238" s="135"/>
      <c r="Q238" s="133" t="str">
        <f t="shared" si="37"/>
        <v>TPCONGBL2N</v>
      </c>
      <c r="R238" s="35" t="s">
        <v>281</v>
      </c>
      <c r="T238" s="226"/>
      <c r="U238" s="227"/>
      <c r="V238" s="227"/>
      <c r="W238" s="227"/>
      <c r="X238" s="228"/>
    </row>
    <row r="239" spans="2:24">
      <c r="B239" s="173" t="str">
        <f t="shared" si="39"/>
        <v>TPCONGBL3N</v>
      </c>
      <c r="C239" s="78" t="str">
        <f t="shared" si="42"/>
        <v>Bus</v>
      </c>
      <c r="D239" s="78">
        <v>2020</v>
      </c>
      <c r="E239" s="196">
        <v>3640</v>
      </c>
      <c r="F239" s="196">
        <v>3640</v>
      </c>
      <c r="K239" s="35" t="s">
        <v>216</v>
      </c>
      <c r="L239" s="35" t="s">
        <v>224</v>
      </c>
      <c r="M239" s="74">
        <f t="shared" si="31"/>
        <v>2020</v>
      </c>
      <c r="N239" s="145" t="s">
        <v>302</v>
      </c>
      <c r="O239" s="135"/>
      <c r="P239" s="135"/>
      <c r="Q239" s="133" t="str">
        <f t="shared" si="37"/>
        <v>TPCONGBL3N</v>
      </c>
      <c r="R239" s="35" t="s">
        <v>281</v>
      </c>
      <c r="T239" s="226"/>
      <c r="U239" s="227"/>
      <c r="V239" s="227"/>
      <c r="W239" s="227"/>
      <c r="X239" s="228"/>
    </row>
    <row r="240" spans="2:24">
      <c r="B240" s="193" t="str">
        <f t="shared" si="39"/>
        <v>TPCONGBL4N</v>
      </c>
      <c r="C240" s="174" t="str">
        <f t="shared" si="42"/>
        <v>Bus</v>
      </c>
      <c r="D240" s="174">
        <v>2035</v>
      </c>
      <c r="E240" s="197">
        <v>3640</v>
      </c>
      <c r="F240" s="196">
        <v>3640</v>
      </c>
      <c r="K240" s="35" t="s">
        <v>216</v>
      </c>
      <c r="L240" s="35" t="s">
        <v>224</v>
      </c>
      <c r="M240" s="74">
        <f t="shared" si="31"/>
        <v>2035</v>
      </c>
      <c r="N240" s="145" t="s">
        <v>302</v>
      </c>
      <c r="O240" s="135"/>
      <c r="P240" s="135"/>
      <c r="Q240" s="133" t="str">
        <f t="shared" si="37"/>
        <v>TPCONGBL4N</v>
      </c>
      <c r="R240" s="35" t="s">
        <v>281</v>
      </c>
      <c r="T240" s="229"/>
      <c r="U240" s="230"/>
      <c r="V240" s="230"/>
      <c r="W240" s="230"/>
      <c r="X240" s="231"/>
    </row>
    <row r="241" spans="2:32">
      <c r="B241" s="90" t="s">
        <v>158</v>
      </c>
      <c r="C241" s="78" t="s">
        <v>292</v>
      </c>
      <c r="D241" s="78">
        <v>2015</v>
      </c>
      <c r="E241" s="195">
        <f>5591</f>
        <v>5591</v>
      </c>
      <c r="F241" s="195">
        <f>5591</f>
        <v>5591</v>
      </c>
      <c r="G241" s="198"/>
      <c r="H241" s="188"/>
      <c r="I241" s="199"/>
      <c r="K241" s="35" t="s">
        <v>216</v>
      </c>
      <c r="L241" s="35" t="s">
        <v>224</v>
      </c>
      <c r="M241" s="74">
        <f t="shared" si="31"/>
        <v>2015</v>
      </c>
      <c r="N241" s="145" t="s">
        <v>302</v>
      </c>
      <c r="O241" s="135"/>
      <c r="P241" s="135"/>
      <c r="Q241" s="200" t="str">
        <f>B241</f>
        <v>TFTRDSBL2N</v>
      </c>
      <c r="R241" s="74" t="s">
        <v>284</v>
      </c>
      <c r="T241" s="232" t="s">
        <v>285</v>
      </c>
      <c r="U241" s="233"/>
      <c r="V241" s="233"/>
      <c r="W241" s="233"/>
      <c r="X241" s="234"/>
      <c r="AD241" s="113"/>
      <c r="AE241" s="85"/>
      <c r="AF241" s="85"/>
    </row>
    <row r="242" spans="2:32">
      <c r="B242" s="90" t="s">
        <v>159</v>
      </c>
      <c r="C242" s="78" t="s">
        <v>292</v>
      </c>
      <c r="D242" s="78">
        <v>2020</v>
      </c>
      <c r="E242" s="196">
        <f>5591</f>
        <v>5591</v>
      </c>
      <c r="F242" s="196">
        <f>5591</f>
        <v>5591</v>
      </c>
      <c r="G242" s="198"/>
      <c r="H242" s="188"/>
      <c r="I242" s="199"/>
      <c r="K242" s="35" t="s">
        <v>216</v>
      </c>
      <c r="L242" s="35" t="s">
        <v>224</v>
      </c>
      <c r="M242" s="74">
        <f t="shared" si="31"/>
        <v>2020</v>
      </c>
      <c r="N242" s="145" t="s">
        <v>302</v>
      </c>
      <c r="O242" s="135"/>
      <c r="P242" s="135"/>
      <c r="Q242" s="200" t="str">
        <f t="shared" ref="Q242:Q249" si="43">B242</f>
        <v>TFTRDSBL3N</v>
      </c>
      <c r="R242" s="74" t="s">
        <v>284</v>
      </c>
      <c r="T242" s="235"/>
      <c r="U242" s="236"/>
      <c r="V242" s="236"/>
      <c r="W242" s="236"/>
      <c r="X242" s="237"/>
      <c r="AD242" s="113"/>
      <c r="AE242" s="85"/>
      <c r="AF242" s="85"/>
    </row>
    <row r="243" spans="2:32">
      <c r="B243" s="90" t="s">
        <v>160</v>
      </c>
      <c r="C243" s="78" t="s">
        <v>292</v>
      </c>
      <c r="D243" s="78">
        <v>2035</v>
      </c>
      <c r="E243" s="196">
        <f>5591</f>
        <v>5591</v>
      </c>
      <c r="F243" s="196">
        <f>5591</f>
        <v>5591</v>
      </c>
      <c r="G243" s="198"/>
      <c r="H243" s="188"/>
      <c r="I243" s="199"/>
      <c r="K243" s="35" t="s">
        <v>216</v>
      </c>
      <c r="L243" s="35" t="s">
        <v>224</v>
      </c>
      <c r="M243" s="74">
        <f t="shared" si="31"/>
        <v>2035</v>
      </c>
      <c r="N243" s="145" t="s">
        <v>302</v>
      </c>
      <c r="O243" s="135"/>
      <c r="P243" s="135"/>
      <c r="Q243" s="200" t="str">
        <f t="shared" si="43"/>
        <v>TFTRDSBL4N</v>
      </c>
      <c r="R243" s="74" t="s">
        <v>284</v>
      </c>
      <c r="T243" s="235"/>
      <c r="U243" s="236"/>
      <c r="V243" s="236"/>
      <c r="W243" s="236"/>
      <c r="X243" s="237"/>
      <c r="AD243" s="113"/>
      <c r="AE243" s="85"/>
      <c r="AF243" s="85"/>
    </row>
    <row r="244" spans="2:32">
      <c r="B244" s="90" t="s">
        <v>161</v>
      </c>
      <c r="C244" s="78" t="s">
        <v>292</v>
      </c>
      <c r="D244" s="78">
        <v>2015</v>
      </c>
      <c r="E244" s="196">
        <f>5591</f>
        <v>5591</v>
      </c>
      <c r="F244" s="196">
        <f>5591</f>
        <v>5591</v>
      </c>
      <c r="G244" s="198"/>
      <c r="H244" s="188"/>
      <c r="I244" s="199"/>
      <c r="K244" s="35" t="s">
        <v>216</v>
      </c>
      <c r="L244" s="35" t="s">
        <v>224</v>
      </c>
      <c r="M244" s="74">
        <f t="shared" si="31"/>
        <v>2015</v>
      </c>
      <c r="N244" s="145" t="s">
        <v>302</v>
      </c>
      <c r="O244" s="135"/>
      <c r="P244" s="135"/>
      <c r="Q244" s="200" t="str">
        <f t="shared" si="43"/>
        <v>TFTRNGBL2N</v>
      </c>
      <c r="R244" s="74" t="s">
        <v>284</v>
      </c>
      <c r="T244" s="235"/>
      <c r="U244" s="236"/>
      <c r="V244" s="236"/>
      <c r="W244" s="236"/>
      <c r="X244" s="237"/>
      <c r="AD244" s="113"/>
      <c r="AE244" s="85"/>
      <c r="AF244" s="85"/>
    </row>
    <row r="245" spans="2:32">
      <c r="B245" s="90" t="s">
        <v>162</v>
      </c>
      <c r="C245" s="78" t="s">
        <v>292</v>
      </c>
      <c r="D245" s="78">
        <v>2020</v>
      </c>
      <c r="E245" s="196">
        <f>5591</f>
        <v>5591</v>
      </c>
      <c r="F245" s="196">
        <f>5591</f>
        <v>5591</v>
      </c>
      <c r="G245" s="198"/>
      <c r="H245" s="188"/>
      <c r="I245" s="199"/>
      <c r="K245" s="35" t="s">
        <v>216</v>
      </c>
      <c r="L245" s="35" t="s">
        <v>224</v>
      </c>
      <c r="M245" s="74">
        <f t="shared" si="31"/>
        <v>2020</v>
      </c>
      <c r="N245" s="145" t="s">
        <v>302</v>
      </c>
      <c r="O245" s="135"/>
      <c r="P245" s="135"/>
      <c r="Q245" s="200" t="str">
        <f t="shared" si="43"/>
        <v>TFTRNGBL3N</v>
      </c>
      <c r="R245" s="74" t="s">
        <v>284</v>
      </c>
      <c r="T245" s="235"/>
      <c r="U245" s="236"/>
      <c r="V245" s="236"/>
      <c r="W245" s="236"/>
      <c r="X245" s="237"/>
      <c r="AD245" s="113"/>
      <c r="AE245" s="85"/>
      <c r="AF245" s="85"/>
    </row>
    <row r="246" spans="2:32">
      <c r="B246" s="90" t="s">
        <v>163</v>
      </c>
      <c r="C246" s="78" t="s">
        <v>292</v>
      </c>
      <c r="D246" s="78">
        <v>2035</v>
      </c>
      <c r="E246" s="196">
        <f>5591</f>
        <v>5591</v>
      </c>
      <c r="F246" s="196">
        <f>5591</f>
        <v>5591</v>
      </c>
      <c r="G246" s="198"/>
      <c r="H246" s="188"/>
      <c r="I246" s="199"/>
      <c r="K246" s="35" t="s">
        <v>216</v>
      </c>
      <c r="L246" s="35" t="s">
        <v>224</v>
      </c>
      <c r="M246" s="74">
        <f t="shared" si="31"/>
        <v>2035</v>
      </c>
      <c r="N246" s="145" t="s">
        <v>302</v>
      </c>
      <c r="O246" s="135"/>
      <c r="P246" s="135"/>
      <c r="Q246" s="200" t="str">
        <f t="shared" si="43"/>
        <v>TFTRNGBL4N</v>
      </c>
      <c r="R246" s="74" t="s">
        <v>284</v>
      </c>
      <c r="T246" s="235"/>
      <c r="U246" s="236"/>
      <c r="V246" s="236"/>
      <c r="W246" s="236"/>
      <c r="X246" s="237"/>
      <c r="AD246" s="113"/>
      <c r="AE246" s="85"/>
      <c r="AF246" s="85"/>
    </row>
    <row r="247" spans="2:32">
      <c r="B247" s="90" t="s">
        <v>164</v>
      </c>
      <c r="C247" s="78" t="s">
        <v>292</v>
      </c>
      <c r="D247" s="78">
        <v>2015</v>
      </c>
      <c r="E247" s="196">
        <f>5591</f>
        <v>5591</v>
      </c>
      <c r="F247" s="196">
        <f>5591</f>
        <v>5591</v>
      </c>
      <c r="G247" s="198"/>
      <c r="H247" s="188"/>
      <c r="I247" s="199"/>
      <c r="K247" s="35" t="s">
        <v>216</v>
      </c>
      <c r="L247" s="35" t="s">
        <v>224</v>
      </c>
      <c r="M247" s="74">
        <f t="shared" si="31"/>
        <v>2015</v>
      </c>
      <c r="N247" s="145" t="s">
        <v>302</v>
      </c>
      <c r="O247" s="135"/>
      <c r="P247" s="135"/>
      <c r="Q247" s="200" t="str">
        <f t="shared" si="43"/>
        <v>TFTRDSBX1N</v>
      </c>
      <c r="R247" s="74" t="s">
        <v>284</v>
      </c>
      <c r="T247" s="235"/>
      <c r="U247" s="236"/>
      <c r="V247" s="236"/>
      <c r="W247" s="236"/>
      <c r="X247" s="237"/>
      <c r="AD247" s="113"/>
      <c r="AE247" s="85"/>
      <c r="AF247" s="85"/>
    </row>
    <row r="248" spans="2:32">
      <c r="B248" s="90" t="s">
        <v>164</v>
      </c>
      <c r="C248" s="78" t="s">
        <v>292</v>
      </c>
      <c r="D248" s="78">
        <v>2020</v>
      </c>
      <c r="E248" s="196">
        <f>5591</f>
        <v>5591</v>
      </c>
      <c r="F248" s="196">
        <f>5591</f>
        <v>5591</v>
      </c>
      <c r="G248" s="198"/>
      <c r="H248" s="188"/>
      <c r="I248" s="199"/>
      <c r="K248" s="35" t="s">
        <v>216</v>
      </c>
      <c r="L248" s="35" t="s">
        <v>224</v>
      </c>
      <c r="M248" s="74">
        <f t="shared" si="31"/>
        <v>2020</v>
      </c>
      <c r="N248" s="145" t="s">
        <v>302</v>
      </c>
      <c r="O248" s="135"/>
      <c r="P248" s="135"/>
      <c r="Q248" s="200" t="str">
        <f t="shared" si="43"/>
        <v>TFTRDSBX1N</v>
      </c>
      <c r="R248" s="74" t="s">
        <v>284</v>
      </c>
      <c r="T248" s="235"/>
      <c r="U248" s="236"/>
      <c r="V248" s="236"/>
      <c r="W248" s="236"/>
      <c r="X248" s="237"/>
      <c r="AD248" s="113"/>
      <c r="AE248" s="85"/>
      <c r="AF248" s="85"/>
    </row>
    <row r="249" spans="2:32">
      <c r="B249" s="90" t="s">
        <v>164</v>
      </c>
      <c r="C249" s="78" t="s">
        <v>292</v>
      </c>
      <c r="D249" s="78">
        <v>2035</v>
      </c>
      <c r="E249" s="197">
        <f>5591</f>
        <v>5591</v>
      </c>
      <c r="F249" s="197">
        <f>5591</f>
        <v>5591</v>
      </c>
      <c r="G249" s="198"/>
      <c r="H249" s="188"/>
      <c r="I249" s="199"/>
      <c r="K249" s="35" t="s">
        <v>216</v>
      </c>
      <c r="L249" s="35" t="s">
        <v>224</v>
      </c>
      <c r="M249" s="74">
        <f t="shared" si="31"/>
        <v>2035</v>
      </c>
      <c r="N249" s="145" t="s">
        <v>302</v>
      </c>
      <c r="O249" s="135"/>
      <c r="P249" s="135"/>
      <c r="Q249" s="200" t="str">
        <f t="shared" si="43"/>
        <v>TFTRDSBX1N</v>
      </c>
      <c r="R249" s="74" t="s">
        <v>284</v>
      </c>
      <c r="T249" s="238"/>
      <c r="U249" s="239"/>
      <c r="V249" s="239"/>
      <c r="W249" s="239"/>
      <c r="X249" s="240"/>
      <c r="AD249" s="113"/>
      <c r="AE249" s="85"/>
      <c r="AF249" s="85"/>
    </row>
    <row r="250" spans="2:32">
      <c r="B250" s="194" t="str">
        <f t="shared" si="39"/>
        <v>TFVADSBL2N</v>
      </c>
      <c r="C250" s="176" t="str">
        <f t="shared" ref="C250:C258" si="44">INDEX($C$80:$C$164,MATCH(B250,$B$80:$B$164,0))</f>
        <v>Van</v>
      </c>
      <c r="D250" s="176">
        <v>2015</v>
      </c>
      <c r="E250" s="126">
        <f>INDEX('Data for vehicles'!$S$7:$S$35,MATCH(X250,'Data for vehicles'!$M$7:$M$35,-1))*2</f>
        <v>32200.000000000004</v>
      </c>
      <c r="F250" s="126">
        <f>INDEX('Data for vehicles'!$V$7:$V$35,MATCH(X250,'Data for vehicles'!$M$7:$M$35,-1))*2</f>
        <v>34440</v>
      </c>
      <c r="K250" s="35" t="s">
        <v>216</v>
      </c>
      <c r="L250" s="35" t="s">
        <v>224</v>
      </c>
      <c r="M250" s="74">
        <f t="shared" si="31"/>
        <v>2015</v>
      </c>
      <c r="N250" s="145" t="s">
        <v>302</v>
      </c>
      <c r="O250" s="135"/>
      <c r="P250" s="135"/>
      <c r="Q250" s="133" t="str">
        <f t="shared" ref="Q250:Q258" si="45">Y132</f>
        <v>TFVADSBL2N</v>
      </c>
      <c r="R250" s="35" t="s">
        <v>283</v>
      </c>
      <c r="T250" s="74">
        <f>O250*($Z$192)/1000</f>
        <v>0</v>
      </c>
      <c r="U250" s="74" t="s">
        <v>237</v>
      </c>
      <c r="V250" s="154">
        <v>35.868000000000002</v>
      </c>
      <c r="W250" s="74" t="s">
        <v>87</v>
      </c>
      <c r="X250" s="74">
        <f>V250*T250</f>
        <v>0</v>
      </c>
    </row>
    <row r="251" spans="2:32">
      <c r="B251" s="173" t="str">
        <f t="shared" si="39"/>
        <v>TFVADSBL3N</v>
      </c>
      <c r="C251" s="78" t="str">
        <f t="shared" si="44"/>
        <v>Van</v>
      </c>
      <c r="D251" s="78">
        <v>2020</v>
      </c>
      <c r="E251" s="126">
        <f>INDEX('Data for vehicles'!$S$7:$S$35,MATCH(X251,'Data for vehicles'!$M$7:$M$35,-1))*2</f>
        <v>32200.000000000004</v>
      </c>
      <c r="F251" s="126">
        <f>INDEX('Data for vehicles'!$V$7:$V$35,MATCH(X251,'Data for vehicles'!$M$7:$M$35,-1))*2</f>
        <v>34440</v>
      </c>
      <c r="K251" s="35" t="s">
        <v>216</v>
      </c>
      <c r="L251" s="35" t="s">
        <v>224</v>
      </c>
      <c r="M251" s="74">
        <f t="shared" ref="M251:M275" si="46">D251</f>
        <v>2020</v>
      </c>
      <c r="N251" s="145" t="s">
        <v>302</v>
      </c>
      <c r="O251" s="135"/>
      <c r="P251" s="135"/>
      <c r="Q251" s="133" t="str">
        <f t="shared" si="45"/>
        <v>TFVADSBL3N</v>
      </c>
      <c r="R251" s="35" t="s">
        <v>283</v>
      </c>
      <c r="T251" s="74">
        <f t="shared" ref="T251" si="47">O251*($Z$192)/1000</f>
        <v>0</v>
      </c>
      <c r="U251" s="74" t="s">
        <v>237</v>
      </c>
      <c r="V251" s="154">
        <v>35.868000000000002</v>
      </c>
      <c r="W251" s="74" t="s">
        <v>87</v>
      </c>
      <c r="X251" s="74">
        <f>V251*T251</f>
        <v>0</v>
      </c>
    </row>
    <row r="252" spans="2:32">
      <c r="B252" s="173" t="str">
        <f t="shared" si="39"/>
        <v>TFVADSBL4N</v>
      </c>
      <c r="C252" s="78" t="str">
        <f t="shared" si="44"/>
        <v>Van</v>
      </c>
      <c r="D252" s="78">
        <v>2035</v>
      </c>
      <c r="E252" s="126">
        <f>INDEX('Data for vehicles'!$S$7:$S$35,MATCH(X252,'Data for vehicles'!$M$7:$M$35,-1))*2</f>
        <v>32200.000000000004</v>
      </c>
      <c r="F252" s="126">
        <f>INDEX('Data for vehicles'!$V$7:$V$35,MATCH(X252,'Data for vehicles'!$M$7:$M$35,-1))*2</f>
        <v>34440</v>
      </c>
      <c r="K252" s="35" t="s">
        <v>216</v>
      </c>
      <c r="L252" s="35" t="s">
        <v>224</v>
      </c>
      <c r="M252" s="74">
        <f t="shared" si="46"/>
        <v>2035</v>
      </c>
      <c r="N252" s="145" t="s">
        <v>302</v>
      </c>
      <c r="O252" s="135"/>
      <c r="P252" s="135"/>
      <c r="Q252" s="133" t="str">
        <f t="shared" si="45"/>
        <v>TFVADSBL4N</v>
      </c>
      <c r="R252" s="35" t="s">
        <v>283</v>
      </c>
      <c r="T252" s="74">
        <f>O252*($Z$192)/1000</f>
        <v>0</v>
      </c>
      <c r="U252" s="74" t="s">
        <v>237</v>
      </c>
      <c r="V252" s="154">
        <v>35.868000000000002</v>
      </c>
      <c r="W252" s="74" t="s">
        <v>87</v>
      </c>
      <c r="X252" s="74">
        <f t="shared" ref="X252" si="48">V252*T252</f>
        <v>0</v>
      </c>
    </row>
    <row r="253" spans="2:32">
      <c r="B253" s="173" t="str">
        <f t="shared" si="39"/>
        <v>TFVAGSBL2N</v>
      </c>
      <c r="C253" s="78" t="str">
        <f t="shared" si="44"/>
        <v>Van</v>
      </c>
      <c r="D253" s="78">
        <v>2015</v>
      </c>
      <c r="E253" s="126">
        <f>INDEX('Data for vehicles'!$F$7:$F$35,MATCH(X253,'Data for vehicles'!$C$7:$C$35,-1))*2</f>
        <v>21660</v>
      </c>
      <c r="F253" s="126">
        <f>INDEX('Data for vehicles'!$G$7:$G$35,MATCH(X253,'Data for vehicles'!$C$7:$C$35,-1))*2</f>
        <v>23860</v>
      </c>
      <c r="K253" s="35" t="s">
        <v>216</v>
      </c>
      <c r="L253" s="35" t="s">
        <v>224</v>
      </c>
      <c r="M253" s="74">
        <f t="shared" si="46"/>
        <v>2015</v>
      </c>
      <c r="N253" s="145" t="s">
        <v>302</v>
      </c>
      <c r="O253" s="135"/>
      <c r="P253" s="135"/>
      <c r="Q253" s="133" t="str">
        <f t="shared" si="45"/>
        <v>TFVAGSBL2N</v>
      </c>
      <c r="R253" s="35" t="s">
        <v>283</v>
      </c>
      <c r="T253" s="74">
        <f t="shared" ref="T253:T258" si="49">O253*($Z$192)/1000</f>
        <v>0</v>
      </c>
      <c r="U253" s="74" t="s">
        <v>237</v>
      </c>
      <c r="V253" s="74">
        <v>32.85</v>
      </c>
      <c r="W253" s="74" t="s">
        <v>87</v>
      </c>
      <c r="X253" s="74">
        <f t="shared" ref="X253:X255" si="50">V253*T253</f>
        <v>0</v>
      </c>
    </row>
    <row r="254" spans="2:32">
      <c r="B254" s="173" t="str">
        <f t="shared" si="39"/>
        <v>TFVAGSBL3N</v>
      </c>
      <c r="C254" s="78" t="str">
        <f t="shared" si="44"/>
        <v>Van</v>
      </c>
      <c r="D254" s="78">
        <v>2020</v>
      </c>
      <c r="E254" s="126">
        <f>INDEX('Data for vehicles'!$F$7:$F$35,MATCH(X254,'Data for vehicles'!$C$7:$C$35,-1))*2</f>
        <v>21660</v>
      </c>
      <c r="F254" s="126">
        <f>INDEX('Data for vehicles'!$G$7:$G$35,MATCH(X254,'Data for vehicles'!$C$7:$C$35,-1))*2</f>
        <v>23860</v>
      </c>
      <c r="K254" s="35" t="s">
        <v>216</v>
      </c>
      <c r="L254" s="35" t="s">
        <v>224</v>
      </c>
      <c r="M254" s="74">
        <f t="shared" si="46"/>
        <v>2020</v>
      </c>
      <c r="N254" s="145" t="s">
        <v>302</v>
      </c>
      <c r="O254" s="135"/>
      <c r="P254" s="135"/>
      <c r="Q254" s="133" t="str">
        <f t="shared" si="45"/>
        <v>TFVAGSBL3N</v>
      </c>
      <c r="R254" s="35" t="s">
        <v>283</v>
      </c>
      <c r="T254" s="74">
        <f t="shared" si="49"/>
        <v>0</v>
      </c>
      <c r="U254" s="74" t="s">
        <v>237</v>
      </c>
      <c r="V254" s="74">
        <v>32.85</v>
      </c>
      <c r="W254" s="74" t="s">
        <v>87</v>
      </c>
      <c r="X254" s="74">
        <f t="shared" si="50"/>
        <v>0</v>
      </c>
    </row>
    <row r="255" spans="2:32">
      <c r="B255" s="173" t="str">
        <f t="shared" si="39"/>
        <v>TFVAGSBL4N</v>
      </c>
      <c r="C255" s="78" t="str">
        <f t="shared" si="44"/>
        <v>Van</v>
      </c>
      <c r="D255" s="78">
        <v>2035</v>
      </c>
      <c r="E255" s="126">
        <f>INDEX('Data for vehicles'!$F$7:$F$35,MATCH(X255,'Data for vehicles'!$C$7:$C$35,-1))*2</f>
        <v>21660</v>
      </c>
      <c r="F255" s="126">
        <f>INDEX('Data for vehicles'!$G$7:$G$35,MATCH(X255,'Data for vehicles'!$C$7:$C$35,-1))*2</f>
        <v>23860</v>
      </c>
      <c r="K255" s="35" t="s">
        <v>216</v>
      </c>
      <c r="L255" s="35" t="s">
        <v>224</v>
      </c>
      <c r="M255" s="74">
        <f t="shared" si="46"/>
        <v>2035</v>
      </c>
      <c r="N255" s="145" t="s">
        <v>302</v>
      </c>
      <c r="O255" s="135"/>
      <c r="P255" s="135"/>
      <c r="Q255" s="133" t="str">
        <f t="shared" si="45"/>
        <v>TFVAGSBL4N</v>
      </c>
      <c r="R255" s="35" t="s">
        <v>283</v>
      </c>
      <c r="T255" s="74">
        <f t="shared" si="49"/>
        <v>0</v>
      </c>
      <c r="U255" s="74" t="s">
        <v>237</v>
      </c>
      <c r="V255" s="74">
        <v>32.85</v>
      </c>
      <c r="W255" s="74" t="s">
        <v>87</v>
      </c>
      <c r="X255" s="74">
        <f t="shared" si="50"/>
        <v>0</v>
      </c>
    </row>
    <row r="256" spans="2:32">
      <c r="B256" s="173" t="str">
        <f t="shared" si="39"/>
        <v>TFVAELCX1N</v>
      </c>
      <c r="C256" s="78" t="str">
        <f t="shared" si="44"/>
        <v>Van</v>
      </c>
      <c r="D256" s="78">
        <v>2015</v>
      </c>
      <c r="E256" s="126">
        <f>INDEX('Data for vehicles'!$F$7:$F$35,MATCH(X256,'Data for vehicles'!$C$7:$C$35,-1))*2</f>
        <v>21660</v>
      </c>
      <c r="F256" s="126">
        <f>INDEX('Data for vehicles'!$G$7:$G$35,MATCH(X256,'Data for vehicles'!$C$7:$C$35,-1))*2</f>
        <v>23860</v>
      </c>
      <c r="K256" s="35" t="s">
        <v>216</v>
      </c>
      <c r="L256" s="35" t="s">
        <v>224</v>
      </c>
      <c r="M256" s="74">
        <f t="shared" si="46"/>
        <v>2015</v>
      </c>
      <c r="N256" s="145" t="s">
        <v>302</v>
      </c>
      <c r="O256" s="135"/>
      <c r="P256" s="135"/>
      <c r="Q256" s="133" t="str">
        <f t="shared" si="45"/>
        <v>TFVAELCX1N</v>
      </c>
      <c r="R256" s="35" t="s">
        <v>283</v>
      </c>
      <c r="T256" s="74">
        <f t="shared" si="49"/>
        <v>0</v>
      </c>
      <c r="U256" s="74" t="s">
        <v>237</v>
      </c>
      <c r="V256" s="74">
        <v>3.6</v>
      </c>
      <c r="W256" s="74" t="s">
        <v>236</v>
      </c>
      <c r="X256" s="74">
        <f>9.125*V256*T256</f>
        <v>0</v>
      </c>
    </row>
    <row r="257" spans="2:30">
      <c r="B257" s="173" t="str">
        <f t="shared" si="39"/>
        <v>TFVAELCX1N</v>
      </c>
      <c r="C257" s="78" t="str">
        <f t="shared" si="44"/>
        <v>Van</v>
      </c>
      <c r="D257" s="78">
        <v>2020</v>
      </c>
      <c r="E257" s="126">
        <f>INDEX('Data for vehicles'!$F$7:$F$35,MATCH(X257,'Data for vehicles'!$C$7:$C$35,-1))*2</f>
        <v>21660</v>
      </c>
      <c r="F257" s="126">
        <f>INDEX('Data for vehicles'!$G$7:$G$35,MATCH(X257,'Data for vehicles'!$C$7:$C$35,-1))*2</f>
        <v>23860</v>
      </c>
      <c r="K257" s="35" t="s">
        <v>216</v>
      </c>
      <c r="L257" s="35" t="s">
        <v>224</v>
      </c>
      <c r="M257" s="74">
        <f t="shared" si="46"/>
        <v>2020</v>
      </c>
      <c r="N257" s="145" t="s">
        <v>302</v>
      </c>
      <c r="O257" s="135"/>
      <c r="P257" s="135"/>
      <c r="Q257" s="133" t="str">
        <f t="shared" si="45"/>
        <v>TFVAELCX1N</v>
      </c>
      <c r="R257" s="35" t="s">
        <v>283</v>
      </c>
      <c r="T257" s="74">
        <f t="shared" si="49"/>
        <v>0</v>
      </c>
      <c r="U257" s="74" t="s">
        <v>237</v>
      </c>
      <c r="V257" s="74">
        <v>3.6</v>
      </c>
      <c r="W257" s="74" t="s">
        <v>236</v>
      </c>
      <c r="X257" s="74">
        <f t="shared" ref="X257:X258" si="51">9.125*V257*T257</f>
        <v>0</v>
      </c>
    </row>
    <row r="258" spans="2:30">
      <c r="B258" s="193" t="str">
        <f t="shared" si="39"/>
        <v>TFVAELCX1N</v>
      </c>
      <c r="C258" s="174" t="str">
        <f t="shared" si="44"/>
        <v>Van</v>
      </c>
      <c r="D258" s="174">
        <v>2035</v>
      </c>
      <c r="E258" s="143">
        <f>INDEX('Data for vehicles'!$F$7:$F$35,MATCH(X258,'Data for vehicles'!$C$7:$C$35,-1))*2</f>
        <v>21660</v>
      </c>
      <c r="F258" s="143">
        <f>INDEX('Data for vehicles'!$G$7:$G$35,MATCH(X258,'Data for vehicles'!$C$7:$C$35,-1))*2</f>
        <v>23860</v>
      </c>
      <c r="K258" s="35" t="s">
        <v>216</v>
      </c>
      <c r="L258" s="35" t="s">
        <v>224</v>
      </c>
      <c r="M258" s="74">
        <f t="shared" si="46"/>
        <v>2035</v>
      </c>
      <c r="N258" s="145" t="s">
        <v>302</v>
      </c>
      <c r="O258" s="135"/>
      <c r="P258" s="135"/>
      <c r="Q258" s="133" t="str">
        <f t="shared" si="45"/>
        <v>TFVAELCX1N</v>
      </c>
      <c r="R258" s="35" t="s">
        <v>283</v>
      </c>
      <c r="T258" s="74">
        <f t="shared" si="49"/>
        <v>0</v>
      </c>
      <c r="U258" s="74" t="s">
        <v>237</v>
      </c>
      <c r="V258" s="74">
        <v>3.6</v>
      </c>
      <c r="W258" s="74" t="s">
        <v>236</v>
      </c>
      <c r="X258" s="74">
        <f t="shared" si="51"/>
        <v>0</v>
      </c>
    </row>
    <row r="259" spans="2:30">
      <c r="B259" s="191" t="str">
        <f t="shared" ref="B259:B267" si="52">Q259</f>
        <v>TPCADSBL1E</v>
      </c>
      <c r="C259" s="176" t="s">
        <v>93</v>
      </c>
      <c r="D259" s="192">
        <v>2010</v>
      </c>
      <c r="E259" s="179">
        <f>INDEX('Data for vehicles'!$S$7:$S$35,MATCH(X259,'Data for vehicles'!$M$7:$M$35,-1))*2</f>
        <v>5340</v>
      </c>
      <c r="F259" s="179">
        <f>INDEX('Data for vehicles'!$V$7:$V$35,MATCH(X259,'Data for vehicles'!$M$7:$M$35,-1))*2</f>
        <v>6480</v>
      </c>
      <c r="K259" s="35" t="s">
        <v>216</v>
      </c>
      <c r="L259" s="35" t="s">
        <v>224</v>
      </c>
      <c r="M259" s="74">
        <f t="shared" si="46"/>
        <v>2010</v>
      </c>
      <c r="N259" s="136" t="s">
        <v>276</v>
      </c>
      <c r="O259" s="135">
        <v>361.73792700338799</v>
      </c>
      <c r="P259" s="135">
        <v>361.73792700338799</v>
      </c>
      <c r="Q259" s="132" t="s">
        <v>92</v>
      </c>
      <c r="R259" s="35" t="s">
        <v>225</v>
      </c>
      <c r="T259" s="74">
        <f>O259*($AB$262)/1000</f>
        <v>0.50071721292924665</v>
      </c>
      <c r="U259" s="74" t="s">
        <v>237</v>
      </c>
      <c r="V259" s="154">
        <v>35.868000000000002</v>
      </c>
      <c r="W259" s="74" t="s">
        <v>87</v>
      </c>
      <c r="X259" s="74">
        <f>V259*T259</f>
        <v>17.959724993346221</v>
      </c>
      <c r="AA259" s="148" t="s">
        <v>296</v>
      </c>
      <c r="AB259" s="35"/>
    </row>
    <row r="260" spans="2:30">
      <c r="B260" s="77" t="str">
        <f t="shared" si="52"/>
        <v>TPCAGSBL1E</v>
      </c>
      <c r="C260" s="78" t="s">
        <v>93</v>
      </c>
      <c r="D260" s="85">
        <v>2010</v>
      </c>
      <c r="E260" s="126">
        <f>INDEX('Data for vehicles'!$F$7:$F$35,MATCH(X260,'Data for vehicles'!$C$7:$C$35,-1))*2</f>
        <v>4120</v>
      </c>
      <c r="F260" s="126">
        <f>INDEX('Data for vehicles'!$G$7:$G$35,MATCH(X260,'Data for vehicles'!$C$7:$C$35,-1))*2</f>
        <v>5360</v>
      </c>
      <c r="K260" s="35" t="s">
        <v>216</v>
      </c>
      <c r="L260" s="35" t="s">
        <v>224</v>
      </c>
      <c r="M260" s="74">
        <f t="shared" si="46"/>
        <v>2010</v>
      </c>
      <c r="N260" s="136" t="s">
        <v>276</v>
      </c>
      <c r="O260" s="135">
        <v>380.31926419356301</v>
      </c>
      <c r="P260" s="135">
        <v>380.31926419356301</v>
      </c>
      <c r="Q260" s="132" t="s">
        <v>97</v>
      </c>
      <c r="R260" s="35" t="s">
        <v>225</v>
      </c>
      <c r="T260" s="74">
        <f>O260*($AC$262)/1000</f>
        <v>0.39605425783795795</v>
      </c>
      <c r="U260" s="74" t="s">
        <v>237</v>
      </c>
      <c r="V260" s="74">
        <v>32.849999999999994</v>
      </c>
      <c r="W260" s="74" t="s">
        <v>87</v>
      </c>
      <c r="X260" s="74">
        <f>V260*T260</f>
        <v>13.010382369976917</v>
      </c>
      <c r="AA260" s="149" t="s">
        <v>230</v>
      </c>
      <c r="AB260" s="150"/>
    </row>
    <row r="261" spans="2:30">
      <c r="B261" s="77" t="str">
        <f t="shared" si="52"/>
        <v>TPCALPGX1E</v>
      </c>
      <c r="C261" s="78" t="s">
        <v>93</v>
      </c>
      <c r="D261" s="85">
        <v>2010</v>
      </c>
      <c r="E261" s="126">
        <f>INDEX('Data for vehicles'!$F$7:$F$35,MATCH(X261,'Data for vehicles'!$C$7:$C$35,-1))*2</f>
        <v>620</v>
      </c>
      <c r="F261" s="126">
        <f>INDEX('Data for vehicles'!$G$7:$G$35,MATCH(X261,'Data for vehicles'!$C$7:$C$35,-1))*2</f>
        <v>660</v>
      </c>
      <c r="K261" s="35" t="s">
        <v>216</v>
      </c>
      <c r="L261" s="35" t="s">
        <v>224</v>
      </c>
      <c r="M261" s="74">
        <f t="shared" si="46"/>
        <v>2010</v>
      </c>
      <c r="N261" s="145" t="s">
        <v>276</v>
      </c>
      <c r="O261" s="135">
        <v>380.31926419356301</v>
      </c>
      <c r="P261" s="135">
        <v>380.31926419356301</v>
      </c>
      <c r="Q261" s="132" t="s">
        <v>107</v>
      </c>
      <c r="R261" s="35" t="s">
        <v>225</v>
      </c>
      <c r="T261" s="74">
        <f>O261*($AB$262)/1000</f>
        <v>0.52643747800467477</v>
      </c>
      <c r="U261" s="74" t="s">
        <v>237</v>
      </c>
      <c r="V261" s="74">
        <f>57.2</f>
        <v>57.2</v>
      </c>
      <c r="W261" s="74" t="s">
        <v>234</v>
      </c>
      <c r="X261" s="74">
        <f>2650/(V261/T261)</f>
        <v>24.389148893573221</v>
      </c>
      <c r="AA261" s="201" t="s">
        <v>299</v>
      </c>
      <c r="AB261" s="201" t="s">
        <v>88</v>
      </c>
      <c r="AC261" s="201" t="s">
        <v>119</v>
      </c>
      <c r="AD261" s="149"/>
    </row>
    <row r="262" spans="2:30">
      <c r="B262" s="77" t="str">
        <f t="shared" si="52"/>
        <v>TPCANGBL1E</v>
      </c>
      <c r="C262" s="78" t="s">
        <v>93</v>
      </c>
      <c r="D262" s="85">
        <v>2010</v>
      </c>
      <c r="E262" s="126">
        <f>INDEX('Data for vehicles'!$F$7:$F$35,MATCH(X262,'Data for vehicles'!$C$7:$C$35,-1))*2</f>
        <v>1200</v>
      </c>
      <c r="F262" s="126">
        <f>INDEX('Data for vehicles'!$G$7:$G$35,MATCH(X262,'Data for vehicles'!$C$7:$C$35,-1))*2</f>
        <v>2280</v>
      </c>
      <c r="K262" s="35" t="s">
        <v>216</v>
      </c>
      <c r="L262" s="35" t="s">
        <v>224</v>
      </c>
      <c r="M262" s="74">
        <f t="shared" si="46"/>
        <v>2010</v>
      </c>
      <c r="N262" s="145" t="s">
        <v>276</v>
      </c>
      <c r="O262" s="135">
        <v>380.31926419356301</v>
      </c>
      <c r="P262" s="135">
        <v>380.31926419356301</v>
      </c>
      <c r="Q262" s="133" t="s">
        <v>102</v>
      </c>
      <c r="R262" s="35" t="s">
        <v>225</v>
      </c>
      <c r="T262" s="74">
        <f>O262*($AC$262)/1000</f>
        <v>0.39605425783795795</v>
      </c>
      <c r="U262" s="74" t="s">
        <v>237</v>
      </c>
      <c r="V262" s="74">
        <f>57.2</f>
        <v>57.2</v>
      </c>
      <c r="W262" s="74" t="s">
        <v>234</v>
      </c>
      <c r="X262" s="74">
        <f>2650/(V262/T262)</f>
        <v>18.348667539695604</v>
      </c>
      <c r="AA262" s="151">
        <f>1/0.7</f>
        <v>1.4285714285714286</v>
      </c>
      <c r="AB262" s="151">
        <v>1.3841988233778899</v>
      </c>
      <c r="AC262" s="151">
        <v>1.0413731176036001</v>
      </c>
      <c r="AD262" s="212" t="s">
        <v>300</v>
      </c>
    </row>
    <row r="263" spans="2:30">
      <c r="B263" s="77" t="str">
        <f t="shared" si="52"/>
        <v>TPCAELCX1E</v>
      </c>
      <c r="C263" s="78" t="s">
        <v>93</v>
      </c>
      <c r="D263" s="85">
        <v>2010</v>
      </c>
      <c r="E263" s="126">
        <f>INDEX('Data for vehicles'!$F$7:$F$35,MATCH(X263,'Data for vehicles'!$C$7:$C$35,-1))*2</f>
        <v>620</v>
      </c>
      <c r="F263" s="126">
        <f>INDEX('Data for vehicles'!$G$7:$G$35,MATCH(X263,'Data for vehicles'!$C$7:$C$35,-1))*2</f>
        <v>660</v>
      </c>
      <c r="K263" s="35" t="s">
        <v>216</v>
      </c>
      <c r="L263" s="35" t="s">
        <v>224</v>
      </c>
      <c r="M263" s="74">
        <f t="shared" si="46"/>
        <v>2010</v>
      </c>
      <c r="N263" s="145" t="s">
        <v>276</v>
      </c>
      <c r="O263" s="135">
        <v>1431.74026927195</v>
      </c>
      <c r="P263" s="135">
        <v>1431.74026927195</v>
      </c>
      <c r="Q263" s="133" t="s">
        <v>108</v>
      </c>
      <c r="R263" s="35" t="s">
        <v>225</v>
      </c>
      <c r="T263" s="74">
        <f>O263*($AA$262)/1000</f>
        <v>2.0453432418170716</v>
      </c>
      <c r="U263" s="74" t="s">
        <v>237</v>
      </c>
      <c r="V263" s="74">
        <v>3.6</v>
      </c>
      <c r="W263" s="74" t="s">
        <v>236</v>
      </c>
      <c r="X263" s="74">
        <f>9.125*V263*T263</f>
        <v>67.189525493690809</v>
      </c>
    </row>
    <row r="264" spans="2:30">
      <c r="B264" s="77" t="str">
        <f t="shared" si="52"/>
        <v>TPCADSBL1E</v>
      </c>
      <c r="C264" s="78" t="s">
        <v>93</v>
      </c>
      <c r="D264" s="85">
        <v>2012</v>
      </c>
      <c r="E264" s="126">
        <f>INDEX('Data for vehicles'!$S$7:$S$35,MATCH(X264,'Data for vehicles'!$M$7:$M$35,-1))*2</f>
        <v>5340</v>
      </c>
      <c r="F264" s="126">
        <f>INDEX('Data for vehicles'!$V$7:$V$35,MATCH(X264,'Data for vehicles'!$M$7:$M$35,-1))*2</f>
        <v>6480</v>
      </c>
      <c r="K264" s="35" t="s">
        <v>216</v>
      </c>
      <c r="L264" s="35" t="s">
        <v>224</v>
      </c>
      <c r="M264" s="74">
        <f t="shared" si="46"/>
        <v>2012</v>
      </c>
      <c r="N264" s="145" t="s">
        <v>276</v>
      </c>
      <c r="O264" s="135">
        <v>376.50012930955</v>
      </c>
      <c r="P264" s="135">
        <v>376.50012930955</v>
      </c>
      <c r="Q264" s="132" t="s">
        <v>92</v>
      </c>
      <c r="R264" s="35" t="s">
        <v>225</v>
      </c>
      <c r="T264" s="74">
        <f>O264*($AB$262)/1000</f>
        <v>0.52115103599190249</v>
      </c>
      <c r="U264" s="74" t="s">
        <v>237</v>
      </c>
      <c r="V264" s="154">
        <v>35.868000000000002</v>
      </c>
      <c r="W264" s="74" t="s">
        <v>87</v>
      </c>
      <c r="X264" s="74">
        <f>V264*T264</f>
        <v>18.692645358957559</v>
      </c>
    </row>
    <row r="265" spans="2:30">
      <c r="B265" s="77" t="str">
        <f t="shared" si="52"/>
        <v>TPCAGSBL1E</v>
      </c>
      <c r="C265" s="78" t="s">
        <v>93</v>
      </c>
      <c r="D265" s="85">
        <v>2012</v>
      </c>
      <c r="E265" s="126">
        <f>INDEX('Data for vehicles'!$F$7:$F$35,MATCH(X265,'Data for vehicles'!$C$7:$C$35,-1))*2</f>
        <v>3540</v>
      </c>
      <c r="F265" s="126">
        <f>INDEX('Data for vehicles'!$G$7:$G$35,MATCH(X265,'Data for vehicles'!$C$7:$C$35,-1))*2</f>
        <v>4740</v>
      </c>
      <c r="K265" s="35" t="s">
        <v>216</v>
      </c>
      <c r="L265" s="35" t="s">
        <v>224</v>
      </c>
      <c r="M265" s="74">
        <f t="shared" si="46"/>
        <v>2012</v>
      </c>
      <c r="N265" s="145" t="s">
        <v>276</v>
      </c>
      <c r="O265" s="135">
        <v>400.89331058593098</v>
      </c>
      <c r="P265" s="135">
        <v>400.89331058593098</v>
      </c>
      <c r="Q265" s="132" t="s">
        <v>97</v>
      </c>
      <c r="R265" s="35" t="s">
        <v>225</v>
      </c>
      <c r="T265" s="74">
        <f>O265*($AC$262)/1000</f>
        <v>0.41747951667129929</v>
      </c>
      <c r="U265" s="74" t="s">
        <v>237</v>
      </c>
      <c r="V265" s="74">
        <v>32.849999999999994</v>
      </c>
      <c r="W265" s="74" t="s">
        <v>87</v>
      </c>
      <c r="X265" s="74">
        <f>V265*T265</f>
        <v>13.714202122652178</v>
      </c>
    </row>
    <row r="266" spans="2:30">
      <c r="B266" s="77" t="str">
        <f t="shared" si="52"/>
        <v>TPCALPGX1E</v>
      </c>
      <c r="C266" s="78" t="s">
        <v>93</v>
      </c>
      <c r="D266" s="85">
        <v>2012</v>
      </c>
      <c r="E266" s="126">
        <f>INDEX('Data for vehicles'!$F$7:$F$35,MATCH(X266,'Data for vehicles'!$C$7:$C$35,-1))*2</f>
        <v>1200</v>
      </c>
      <c r="F266" s="126">
        <f>INDEX('Data for vehicles'!$G$7:$G$35,MATCH(X266,'Data for vehicles'!$C$7:$C$35,-1))*2</f>
        <v>2280</v>
      </c>
      <c r="K266" s="35" t="s">
        <v>216</v>
      </c>
      <c r="L266" s="35" t="s">
        <v>224</v>
      </c>
      <c r="M266" s="74">
        <f t="shared" si="46"/>
        <v>2012</v>
      </c>
      <c r="N266" s="145" t="s">
        <v>276</v>
      </c>
      <c r="O266" s="135">
        <v>400.89331058593098</v>
      </c>
      <c r="P266" s="135">
        <v>400.89331058593098</v>
      </c>
      <c r="Q266" s="132" t="s">
        <v>107</v>
      </c>
      <c r="R266" s="35" t="s">
        <v>225</v>
      </c>
      <c r="T266" s="74">
        <f>O266*($AC$262)/1000</f>
        <v>0.41747951667129929</v>
      </c>
      <c r="U266" s="74" t="s">
        <v>237</v>
      </c>
      <c r="V266" s="74">
        <f>57.2</f>
        <v>57.2</v>
      </c>
      <c r="W266" s="74" t="s">
        <v>234</v>
      </c>
      <c r="X266" s="74">
        <f>2650/(V266/T266)</f>
        <v>19.341271314317183</v>
      </c>
    </row>
    <row r="267" spans="2:30">
      <c r="B267" s="77" t="str">
        <f t="shared" si="52"/>
        <v>TPCANGBL1E</v>
      </c>
      <c r="C267" s="78" t="s">
        <v>93</v>
      </c>
      <c r="D267" s="85">
        <v>2012</v>
      </c>
      <c r="E267" s="126">
        <f>INDEX('Data for vehicles'!$F$7:$F$35,MATCH(X267,'Data for vehicles'!$C$7:$C$35,-1))*2</f>
        <v>1200</v>
      </c>
      <c r="F267" s="126">
        <f>INDEX('Data for vehicles'!$G$7:$G$35,MATCH(X267,'Data for vehicles'!$C$7:$C$35,-1))*2</f>
        <v>2280</v>
      </c>
      <c r="K267" s="35" t="s">
        <v>216</v>
      </c>
      <c r="L267" s="35" t="s">
        <v>224</v>
      </c>
      <c r="M267" s="74">
        <f t="shared" si="46"/>
        <v>2012</v>
      </c>
      <c r="N267" s="145" t="s">
        <v>276</v>
      </c>
      <c r="O267" s="135">
        <v>400.89331058593098</v>
      </c>
      <c r="P267" s="135">
        <v>400.89331058593098</v>
      </c>
      <c r="Q267" s="133" t="s">
        <v>102</v>
      </c>
      <c r="R267" s="35" t="s">
        <v>225</v>
      </c>
      <c r="T267" s="74">
        <f>O267*($AC$262)/1000</f>
        <v>0.41747951667129929</v>
      </c>
      <c r="U267" s="74" t="s">
        <v>237</v>
      </c>
      <c r="V267" s="74">
        <f>57.2</f>
        <v>57.2</v>
      </c>
      <c r="W267" s="74" t="s">
        <v>234</v>
      </c>
      <c r="X267" s="74">
        <f>2650/(V267/T267)</f>
        <v>19.341271314317183</v>
      </c>
    </row>
    <row r="268" spans="2:30">
      <c r="B268" s="177" t="str">
        <f t="shared" ref="B268" si="53">Q268</f>
        <v>TPCAELCX1E</v>
      </c>
      <c r="C268" s="174" t="s">
        <v>93</v>
      </c>
      <c r="D268" s="178">
        <v>2012</v>
      </c>
      <c r="E268" s="143">
        <f>INDEX('Data for vehicles'!$F$7:$F$35,MATCH(X268,'Data for vehicles'!$C$7:$C$35,-1))*2</f>
        <v>620</v>
      </c>
      <c r="F268" s="143">
        <f>INDEX('Data for vehicles'!$G$7:$G$35,MATCH(X268,'Data for vehicles'!$C$7:$C$35,-1))*2</f>
        <v>660</v>
      </c>
      <c r="K268" s="35" t="s">
        <v>216</v>
      </c>
      <c r="L268" s="35" t="s">
        <v>224</v>
      </c>
      <c r="M268" s="74">
        <f t="shared" si="46"/>
        <v>2012</v>
      </c>
      <c r="N268" s="145" t="s">
        <v>276</v>
      </c>
      <c r="O268" s="135">
        <v>1431.74026927195</v>
      </c>
      <c r="P268" s="135">
        <v>1431.74026927195</v>
      </c>
      <c r="Q268" s="133" t="s">
        <v>108</v>
      </c>
      <c r="R268" s="35" t="s">
        <v>225</v>
      </c>
      <c r="T268" s="74">
        <f>O268*($AA$262)/1000</f>
        <v>2.0453432418170716</v>
      </c>
      <c r="U268" s="74" t="s">
        <v>237</v>
      </c>
      <c r="V268" s="74">
        <v>3.6</v>
      </c>
      <c r="W268" s="74" t="s">
        <v>236</v>
      </c>
      <c r="X268" s="74">
        <f>9.125*V268*T268</f>
        <v>67.189525493690809</v>
      </c>
    </row>
    <row r="269" spans="2:30">
      <c r="B269" s="202" t="str">
        <f>Q269</f>
        <v>TPMTGSBL1E</v>
      </c>
      <c r="C269" s="203" t="s">
        <v>118</v>
      </c>
      <c r="D269" s="203">
        <v>2010</v>
      </c>
      <c r="E269" s="211">
        <f>INDEX('Data for vehicles'!$F$7:$F$35,MATCH(X269,'Data for vehicles'!$C$7:$C$35,-1))*2</f>
        <v>620</v>
      </c>
      <c r="F269" s="204">
        <f>INDEX('Data for vehicles'!$G$7:$G$35,MATCH(X269,'Data for vehicles'!$C$7:$C$35,-1))*2</f>
        <v>660</v>
      </c>
      <c r="K269" s="35" t="s">
        <v>216</v>
      </c>
      <c r="L269" s="35" t="s">
        <v>224</v>
      </c>
      <c r="M269" s="74">
        <f t="shared" si="46"/>
        <v>2010</v>
      </c>
      <c r="N269" s="145" t="s">
        <v>276</v>
      </c>
      <c r="O269" s="135">
        <v>781.86082877247804</v>
      </c>
      <c r="P269" s="135">
        <v>781.86082877247804</v>
      </c>
      <c r="Q269" s="11" t="s">
        <v>288</v>
      </c>
      <c r="R269" s="35" t="s">
        <v>279</v>
      </c>
      <c r="T269" s="74">
        <f>O269*($AC$262)/1000</f>
        <v>0.81420884879093003</v>
      </c>
      <c r="U269" s="74" t="s">
        <v>237</v>
      </c>
      <c r="V269" s="74">
        <v>32.85</v>
      </c>
      <c r="W269" s="74" t="s">
        <v>87</v>
      </c>
      <c r="X269" s="74">
        <f t="shared" ref="X269:X270" si="54">V269*T269</f>
        <v>26.746760682782053</v>
      </c>
    </row>
    <row r="270" spans="2:30" ht="15" thickBot="1">
      <c r="B270" s="205" t="str">
        <f t="shared" ref="B270:B275" si="55">Q270</f>
        <v>TPMPGSBL1E</v>
      </c>
      <c r="C270" s="174" t="s">
        <v>123</v>
      </c>
      <c r="D270" s="174">
        <v>2010</v>
      </c>
      <c r="E270" s="143">
        <f>INDEX('Data for vehicles'!$F$7:$F$35,MATCH(X270,'Data for vehicles'!$C$7:$C$35,-1))*2</f>
        <v>620</v>
      </c>
      <c r="F270" s="206">
        <f>INDEX('Data for vehicles'!$G$7:$G$35,MATCH(X270,'Data for vehicles'!$C$7:$C$35,-1))*2</f>
        <v>660</v>
      </c>
      <c r="K270" s="35" t="s">
        <v>216</v>
      </c>
      <c r="L270" s="35" t="s">
        <v>224</v>
      </c>
      <c r="M270" s="74">
        <f t="shared" si="46"/>
        <v>2010</v>
      </c>
      <c r="N270" s="145" t="s">
        <v>276</v>
      </c>
      <c r="O270" s="135">
        <v>1265.8227848101301</v>
      </c>
      <c r="P270" s="135">
        <v>1265.8227848101301</v>
      </c>
      <c r="Q270" s="78" t="s">
        <v>289</v>
      </c>
      <c r="R270" s="35" t="s">
        <v>280</v>
      </c>
      <c r="T270" s="74">
        <f>O270*($AC$262)/1000</f>
        <v>1.3181938197513963</v>
      </c>
      <c r="U270" s="74" t="s">
        <v>237</v>
      </c>
      <c r="V270" s="74">
        <v>32.85</v>
      </c>
      <c r="W270" s="74" t="s">
        <v>87</v>
      </c>
      <c r="X270" s="74">
        <f t="shared" si="54"/>
        <v>43.302666978833372</v>
      </c>
    </row>
    <row r="271" spans="2:30" ht="15" customHeight="1">
      <c r="B271" s="202" t="str">
        <f t="shared" si="55"/>
        <v>TPBUDSBL1E</v>
      </c>
      <c r="C271" s="203" t="s">
        <v>130</v>
      </c>
      <c r="D271" s="203">
        <v>2010</v>
      </c>
      <c r="E271" s="196">
        <v>3640</v>
      </c>
      <c r="F271" s="196">
        <v>3640</v>
      </c>
      <c r="K271" s="35" t="s">
        <v>216</v>
      </c>
      <c r="L271" s="35" t="s">
        <v>224</v>
      </c>
      <c r="M271" s="74">
        <f t="shared" si="46"/>
        <v>2010</v>
      </c>
      <c r="N271" s="145" t="s">
        <v>276</v>
      </c>
      <c r="O271" s="135">
        <v>102.84891494394699</v>
      </c>
      <c r="P271" s="135">
        <v>102.84891494394699</v>
      </c>
      <c r="Q271" s="11" t="s">
        <v>290</v>
      </c>
      <c r="R271" s="35" t="s">
        <v>282</v>
      </c>
      <c r="T271" s="241" t="s">
        <v>286</v>
      </c>
      <c r="U271" s="242"/>
      <c r="V271" s="242"/>
      <c r="W271" s="242"/>
      <c r="X271" s="243"/>
    </row>
    <row r="272" spans="2:30" ht="15" thickBot="1">
      <c r="B272" s="205" t="str">
        <f t="shared" si="55"/>
        <v>TPCODSBL1E</v>
      </c>
      <c r="C272" s="174" t="s">
        <v>130</v>
      </c>
      <c r="D272" s="174">
        <v>2010</v>
      </c>
      <c r="E272" s="197">
        <v>3640</v>
      </c>
      <c r="F272" s="197">
        <v>3640</v>
      </c>
      <c r="K272" s="35" t="s">
        <v>216</v>
      </c>
      <c r="L272" s="35" t="s">
        <v>224</v>
      </c>
      <c r="M272" s="74">
        <f t="shared" si="46"/>
        <v>2010</v>
      </c>
      <c r="N272" s="145" t="s">
        <v>276</v>
      </c>
      <c r="O272" s="135">
        <v>102.84891494394699</v>
      </c>
      <c r="P272" s="135">
        <v>102.84891494394699</v>
      </c>
      <c r="Q272" s="11" t="s">
        <v>291</v>
      </c>
      <c r="R272" s="35" t="s">
        <v>281</v>
      </c>
      <c r="T272" s="244"/>
      <c r="U272" s="245"/>
      <c r="V272" s="245"/>
      <c r="W272" s="245"/>
      <c r="X272" s="246"/>
    </row>
    <row r="273" spans="2:24" ht="15" customHeight="1" thickBot="1">
      <c r="B273" s="207" t="str">
        <f t="shared" si="55"/>
        <v>TFTRDSBL1E</v>
      </c>
      <c r="C273" s="208" t="s">
        <v>292</v>
      </c>
      <c r="D273" s="209">
        <v>2010</v>
      </c>
      <c r="E273" s="195">
        <f>5591</f>
        <v>5591</v>
      </c>
      <c r="F273" s="195">
        <f>5591</f>
        <v>5591</v>
      </c>
      <c r="K273" s="35" t="s">
        <v>216</v>
      </c>
      <c r="L273" s="35" t="s">
        <v>224</v>
      </c>
      <c r="M273" s="74">
        <f t="shared" si="46"/>
        <v>2010</v>
      </c>
      <c r="N273" s="145" t="s">
        <v>276</v>
      </c>
      <c r="O273" s="135">
        <v>97.507594893774197</v>
      </c>
      <c r="P273" s="135">
        <v>97.507594893774197</v>
      </c>
      <c r="Q273" s="11" t="s">
        <v>295</v>
      </c>
      <c r="R273" s="74" t="s">
        <v>284</v>
      </c>
      <c r="T273" s="247" t="s">
        <v>285</v>
      </c>
      <c r="U273" s="248"/>
      <c r="V273" s="248"/>
      <c r="W273" s="248"/>
      <c r="X273" s="249"/>
    </row>
    <row r="274" spans="2:24">
      <c r="B274" s="202" t="str">
        <f t="shared" si="55"/>
        <v>TFVADSBL1E</v>
      </c>
      <c r="C274" s="210" t="s">
        <v>165</v>
      </c>
      <c r="D274" s="203">
        <v>2010</v>
      </c>
      <c r="E274" s="126">
        <f>INDEX('Data for vehicles'!$S$7:$S$35,MATCH(X274,'Data for vehicles'!$M$7:$M$35,-1))*2</f>
        <v>14240</v>
      </c>
      <c r="F274" s="126">
        <f>INDEX('Data for vehicles'!$V$7:$V$35,MATCH(X274,'Data for vehicles'!$M$7:$M$35,-1))*2</f>
        <v>15780</v>
      </c>
      <c r="K274" s="35" t="s">
        <v>216</v>
      </c>
      <c r="L274" s="35" t="s">
        <v>224</v>
      </c>
      <c r="M274" s="74">
        <f t="shared" si="46"/>
        <v>2010</v>
      </c>
      <c r="N274" s="145" t="s">
        <v>276</v>
      </c>
      <c r="O274" s="135">
        <v>203.587794210542</v>
      </c>
      <c r="P274" s="135">
        <v>203.587794210542</v>
      </c>
      <c r="Q274" s="35" t="s">
        <v>293</v>
      </c>
      <c r="R274" s="74" t="s">
        <v>283</v>
      </c>
      <c r="T274" s="74">
        <f>O274*($AB$262)/1000</f>
        <v>0.28180598520033218</v>
      </c>
      <c r="U274" s="74" t="s">
        <v>237</v>
      </c>
      <c r="V274" s="154">
        <v>35.868000000000002</v>
      </c>
      <c r="W274" s="74" t="s">
        <v>87</v>
      </c>
      <c r="X274" s="74">
        <f>V274*T274</f>
        <v>10.107817077165516</v>
      </c>
    </row>
    <row r="275" spans="2:24">
      <c r="B275" s="205" t="str">
        <f t="shared" si="55"/>
        <v>TFVAGSBL1E</v>
      </c>
      <c r="C275" s="178" t="s">
        <v>165</v>
      </c>
      <c r="D275" s="174">
        <v>2010</v>
      </c>
      <c r="E275" s="143">
        <f>INDEX('Data for vehicles'!$F$7:$F$35,MATCH(X275,'Data for vehicles'!$C$7:$C$35,-1))*2</f>
        <v>9960</v>
      </c>
      <c r="F275" s="206">
        <f>INDEX('Data for vehicles'!$G$7:$G$35,MATCH(X275,'Data for vehicles'!$C$7:$C$35,-1))*2</f>
        <v>11520</v>
      </c>
      <c r="K275" s="35" t="s">
        <v>216</v>
      </c>
      <c r="L275" s="35" t="s">
        <v>224</v>
      </c>
      <c r="M275" s="74">
        <f t="shared" si="46"/>
        <v>2010</v>
      </c>
      <c r="N275" s="145" t="s">
        <v>276</v>
      </c>
      <c r="O275" s="135">
        <v>238.61158256575899</v>
      </c>
      <c r="P275" s="135">
        <v>238.61158256575899</v>
      </c>
      <c r="Q275" s="11" t="s">
        <v>294</v>
      </c>
      <c r="R275" s="74" t="s">
        <v>283</v>
      </c>
      <c r="T275" s="74">
        <f>O275*($AC$262)/1000</f>
        <v>0.24848368763283327</v>
      </c>
      <c r="U275" s="74" t="s">
        <v>237</v>
      </c>
      <c r="V275" s="74">
        <v>32.85</v>
      </c>
      <c r="W275" s="74" t="s">
        <v>87</v>
      </c>
      <c r="X275" s="74">
        <f t="shared" ref="X275" si="56">V275*T275</f>
        <v>8.1626891387385729</v>
      </c>
    </row>
  </sheetData>
  <mergeCells count="4">
    <mergeCell ref="T217:X240"/>
    <mergeCell ref="T241:X249"/>
    <mergeCell ref="T271:X272"/>
    <mergeCell ref="T273:X273"/>
  </mergeCells>
  <conditionalFormatting sqref="J80:J94">
    <cfRule type="cellIs" dxfId="1" priority="2" operator="lessThan">
      <formula>0</formula>
    </cfRule>
  </conditionalFormatting>
  <conditionalFormatting sqref="J111:J120">
    <cfRule type="cellIs" dxfId="0" priority="1" operator="lessThan">
      <formula>0</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B1:AF80"/>
  <sheetViews>
    <sheetView workbookViewId="0">
      <selection activeCell="L1" sqref="L1"/>
    </sheetView>
  </sheetViews>
  <sheetFormatPr defaultRowHeight="14.4"/>
  <cols>
    <col min="16" max="16" width="10.44140625" customWidth="1"/>
  </cols>
  <sheetData>
    <row r="1" spans="2:32">
      <c r="B1" s="35" t="s">
        <v>268</v>
      </c>
      <c r="C1" s="35"/>
      <c r="D1" s="35"/>
      <c r="E1" s="35"/>
      <c r="F1" s="35"/>
      <c r="G1" s="35"/>
    </row>
    <row r="2" spans="2:32" ht="15" thickBot="1">
      <c r="B2" s="35" t="s">
        <v>269</v>
      </c>
      <c r="C2" s="35"/>
      <c r="D2" s="35"/>
      <c r="E2" s="35"/>
      <c r="F2" s="35"/>
      <c r="G2" s="35"/>
    </row>
    <row r="3" spans="2:32" ht="15" thickBot="1">
      <c r="B3" s="253" t="s">
        <v>251</v>
      </c>
      <c r="C3" s="254"/>
      <c r="D3" s="254"/>
      <c r="E3" s="255"/>
      <c r="F3" s="157">
        <v>2017</v>
      </c>
      <c r="G3" s="157">
        <v>2018</v>
      </c>
      <c r="L3" s="253" t="s">
        <v>256</v>
      </c>
      <c r="M3" s="254"/>
      <c r="N3" s="254"/>
      <c r="O3" s="255"/>
      <c r="P3" s="157"/>
      <c r="Q3" s="256">
        <v>2017</v>
      </c>
      <c r="R3" s="257"/>
      <c r="S3" s="258"/>
      <c r="T3" s="256">
        <v>2018</v>
      </c>
      <c r="U3" s="257"/>
      <c r="V3" s="258"/>
    </row>
    <row r="4" spans="2:32" ht="51">
      <c r="B4" s="259" t="s">
        <v>252</v>
      </c>
      <c r="C4" s="259"/>
      <c r="D4" s="259"/>
      <c r="E4" s="259"/>
      <c r="F4" s="262" t="s">
        <v>262</v>
      </c>
      <c r="G4" s="262" t="s">
        <v>262</v>
      </c>
      <c r="L4" s="265" t="s">
        <v>257</v>
      </c>
      <c r="M4" s="266"/>
      <c r="N4" s="266"/>
      <c r="O4" s="267"/>
      <c r="P4" s="162" t="s">
        <v>263</v>
      </c>
      <c r="Q4" s="162" t="s">
        <v>264</v>
      </c>
      <c r="R4" s="162" t="s">
        <v>265</v>
      </c>
      <c r="S4" s="162" t="s">
        <v>260</v>
      </c>
      <c r="T4" s="162" t="s">
        <v>264</v>
      </c>
      <c r="U4" s="162" t="s">
        <v>265</v>
      </c>
      <c r="V4" s="162" t="s">
        <v>260</v>
      </c>
    </row>
    <row r="5" spans="2:32" ht="20.399999999999999">
      <c r="B5" s="260"/>
      <c r="C5" s="260"/>
      <c r="D5" s="260"/>
      <c r="E5" s="260"/>
      <c r="F5" s="263"/>
      <c r="G5" s="263"/>
      <c r="I5" s="35"/>
      <c r="L5" s="268"/>
      <c r="M5" s="269"/>
      <c r="N5" s="269"/>
      <c r="O5" s="270"/>
      <c r="P5" s="163" t="s">
        <v>258</v>
      </c>
      <c r="Q5" s="163" t="s">
        <v>259</v>
      </c>
      <c r="R5" s="163" t="s">
        <v>259</v>
      </c>
      <c r="S5" s="163" t="s">
        <v>266</v>
      </c>
      <c r="T5" s="163" t="s">
        <v>259</v>
      </c>
      <c r="U5" s="163" t="s">
        <v>259</v>
      </c>
      <c r="V5" s="163" t="s">
        <v>266</v>
      </c>
      <c r="Z5" s="35"/>
      <c r="AB5">
        <v>27</v>
      </c>
    </row>
    <row r="6" spans="2:32" ht="15" thickBot="1">
      <c r="B6" s="261"/>
      <c r="C6" s="261"/>
      <c r="D6" s="261"/>
      <c r="E6" s="261"/>
      <c r="F6" s="264"/>
      <c r="G6" s="264"/>
      <c r="I6" s="35"/>
      <c r="L6" s="271"/>
      <c r="M6" s="272"/>
      <c r="N6" s="272"/>
      <c r="O6" s="273"/>
      <c r="P6" s="164"/>
      <c r="Q6" s="164"/>
      <c r="R6" s="164"/>
      <c r="S6" s="164" t="s">
        <v>261</v>
      </c>
      <c r="T6" s="164"/>
      <c r="U6" s="164"/>
      <c r="V6" s="164" t="s">
        <v>261</v>
      </c>
      <c r="Z6" s="35"/>
    </row>
    <row r="7" spans="2:32" ht="31.2" thickBot="1">
      <c r="B7" s="165" t="s">
        <v>253</v>
      </c>
      <c r="C7" s="166">
        <v>1000</v>
      </c>
      <c r="D7" s="167"/>
      <c r="E7" s="158">
        <f>C8</f>
        <v>23.6</v>
      </c>
      <c r="F7" s="158">
        <v>310</v>
      </c>
      <c r="G7" s="170">
        <f>G54</f>
        <v>330</v>
      </c>
      <c r="K7">
        <v>1</v>
      </c>
      <c r="L7" s="161" t="s">
        <v>253</v>
      </c>
      <c r="M7" s="158">
        <v>1000</v>
      </c>
      <c r="N7" s="158" t="s">
        <v>255</v>
      </c>
      <c r="O7" s="158">
        <f>M8</f>
        <v>40.1</v>
      </c>
      <c r="P7" s="158">
        <v>120</v>
      </c>
      <c r="Q7" s="158" t="s">
        <v>223</v>
      </c>
      <c r="R7" s="158">
        <v>130</v>
      </c>
      <c r="S7" s="158">
        <v>130</v>
      </c>
      <c r="T7" s="169" t="s">
        <v>223</v>
      </c>
      <c r="U7" s="169">
        <v>130</v>
      </c>
      <c r="V7" s="170">
        <f>V54</f>
        <v>130</v>
      </c>
      <c r="Z7" s="35"/>
    </row>
    <row r="8" spans="2:32" ht="23.25" customHeight="1" thickBot="1">
      <c r="B8" s="159" t="s">
        <v>254</v>
      </c>
      <c r="C8" s="160">
        <f>E8+C9-E9</f>
        <v>23.6</v>
      </c>
      <c r="D8" s="160" t="s">
        <v>255</v>
      </c>
      <c r="E8" s="160">
        <f>C9</f>
        <v>21.8</v>
      </c>
      <c r="F8" s="160">
        <f>F7</f>
        <v>310</v>
      </c>
      <c r="G8" s="170">
        <f>G55</f>
        <v>640</v>
      </c>
      <c r="H8" s="35"/>
      <c r="I8" s="35"/>
      <c r="J8" s="35"/>
      <c r="K8" s="35">
        <v>2</v>
      </c>
      <c r="L8" s="159" t="s">
        <v>254</v>
      </c>
      <c r="M8" s="160">
        <f>O8+M9-O9</f>
        <v>40.1</v>
      </c>
      <c r="N8" s="160" t="s">
        <v>255</v>
      </c>
      <c r="O8" s="160">
        <f>M9</f>
        <v>36.1</v>
      </c>
      <c r="P8" s="160">
        <f>P7</f>
        <v>120</v>
      </c>
      <c r="Q8" s="160" t="s">
        <v>223</v>
      </c>
      <c r="R8" s="160">
        <f>R7</f>
        <v>130</v>
      </c>
      <c r="S8" s="160">
        <f>S7</f>
        <v>130</v>
      </c>
      <c r="T8" s="169" t="s">
        <v>223</v>
      </c>
      <c r="U8" s="169"/>
      <c r="V8" s="170">
        <f>V55</f>
        <v>600</v>
      </c>
      <c r="Z8" s="35"/>
      <c r="AB8">
        <f>MATCH(AB5,M7:M35,-1)</f>
        <v>5</v>
      </c>
    </row>
    <row r="9" spans="2:32" ht="21" thickBot="1">
      <c r="B9" s="159" t="s">
        <v>254</v>
      </c>
      <c r="C9" s="168">
        <f>E9+C10-E10</f>
        <v>21.8</v>
      </c>
      <c r="D9" s="160" t="s">
        <v>255</v>
      </c>
      <c r="E9" s="158">
        <v>20</v>
      </c>
      <c r="F9" s="158">
        <f>F54</f>
        <v>310</v>
      </c>
      <c r="G9" s="170">
        <f>G54+500</f>
        <v>830</v>
      </c>
      <c r="H9" s="35"/>
      <c r="I9" s="35"/>
      <c r="J9" s="35"/>
      <c r="K9" s="35">
        <v>3</v>
      </c>
      <c r="L9" s="161" t="s">
        <v>254</v>
      </c>
      <c r="M9" s="158">
        <f>O9+M10-O10</f>
        <v>36.1</v>
      </c>
      <c r="N9" s="158" t="s">
        <v>255</v>
      </c>
      <c r="O9" s="158">
        <v>32.1</v>
      </c>
      <c r="P9" s="158">
        <f>P8</f>
        <v>120</v>
      </c>
      <c r="Q9" s="158" t="s">
        <v>223</v>
      </c>
      <c r="R9" s="158">
        <f>R8</f>
        <v>130</v>
      </c>
      <c r="S9" s="158">
        <f>S8</f>
        <v>130</v>
      </c>
      <c r="T9" s="169" t="s">
        <v>223</v>
      </c>
      <c r="U9" s="169"/>
      <c r="V9" s="170">
        <f>V54+500</f>
        <v>630</v>
      </c>
      <c r="Z9" s="35"/>
      <c r="AC9" s="35"/>
      <c r="AE9" s="35"/>
      <c r="AF9" s="35"/>
    </row>
    <row r="10" spans="2:32" ht="21" thickBot="1">
      <c r="B10" s="159" t="s">
        <v>254</v>
      </c>
      <c r="C10" s="160">
        <v>20</v>
      </c>
      <c r="D10" s="160" t="s">
        <v>255</v>
      </c>
      <c r="E10" s="160">
        <v>18.2</v>
      </c>
      <c r="F10" s="160">
        <f t="shared" ref="F10:F32" si="0">F55</f>
        <v>600</v>
      </c>
      <c r="G10" s="170">
        <f t="shared" ref="G10:G32" si="1">G55+500</f>
        <v>1140</v>
      </c>
      <c r="K10" s="35">
        <v>4</v>
      </c>
      <c r="L10" s="159" t="s">
        <v>254</v>
      </c>
      <c r="M10" s="160">
        <v>32.1</v>
      </c>
      <c r="N10" s="160" t="s">
        <v>255</v>
      </c>
      <c r="O10" s="160">
        <v>28.1</v>
      </c>
      <c r="P10" s="160">
        <f>P56</f>
        <v>1040</v>
      </c>
      <c r="Q10" s="160" t="s">
        <v>223</v>
      </c>
      <c r="R10" s="160">
        <v>590</v>
      </c>
      <c r="S10" s="160">
        <v>590</v>
      </c>
      <c r="T10" s="169" t="s">
        <v>223</v>
      </c>
      <c r="U10" s="169">
        <v>600</v>
      </c>
      <c r="V10" s="170">
        <f t="shared" ref="V10:V35" si="2">V55+500</f>
        <v>1100</v>
      </c>
      <c r="Z10" s="35"/>
      <c r="AB10" s="35"/>
      <c r="AC10" s="35"/>
      <c r="AE10" s="35"/>
      <c r="AF10" s="35"/>
    </row>
    <row r="11" spans="2:32" ht="21" thickBot="1">
      <c r="B11" s="161" t="s">
        <v>254</v>
      </c>
      <c r="C11" s="158">
        <v>18.2</v>
      </c>
      <c r="D11" s="158" t="s">
        <v>255</v>
      </c>
      <c r="E11" s="158">
        <v>16.7</v>
      </c>
      <c r="F11" s="158">
        <f t="shared" si="0"/>
        <v>890</v>
      </c>
      <c r="G11" s="170">
        <f t="shared" si="1"/>
        <v>1440</v>
      </c>
      <c r="K11" s="35">
        <v>5</v>
      </c>
      <c r="L11" s="161" t="s">
        <v>254</v>
      </c>
      <c r="M11" s="158">
        <v>28.1</v>
      </c>
      <c r="N11" s="158" t="s">
        <v>255</v>
      </c>
      <c r="O11" s="158">
        <v>25</v>
      </c>
      <c r="P11" s="158">
        <v>1040</v>
      </c>
      <c r="Q11" s="158" t="s">
        <v>223</v>
      </c>
      <c r="R11" s="158">
        <v>1060</v>
      </c>
      <c r="S11" s="158">
        <v>1060</v>
      </c>
      <c r="T11" s="169" t="s">
        <v>223</v>
      </c>
      <c r="U11" s="169">
        <v>1060</v>
      </c>
      <c r="V11" s="170">
        <f t="shared" si="2"/>
        <v>1560</v>
      </c>
      <c r="Z11" s="35"/>
      <c r="AB11" s="35"/>
      <c r="AC11" s="35"/>
      <c r="AE11" s="35"/>
      <c r="AF11" s="35"/>
    </row>
    <row r="12" spans="2:32" ht="21" thickBot="1">
      <c r="B12" s="159" t="s">
        <v>254</v>
      </c>
      <c r="C12" s="160">
        <v>16.7</v>
      </c>
      <c r="D12" s="160" t="s">
        <v>255</v>
      </c>
      <c r="E12" s="160">
        <v>15.4</v>
      </c>
      <c r="F12" s="160">
        <f t="shared" si="0"/>
        <v>1190</v>
      </c>
      <c r="G12" s="170">
        <f t="shared" si="1"/>
        <v>1760</v>
      </c>
      <c r="K12" s="35">
        <v>6</v>
      </c>
      <c r="L12" s="159" t="s">
        <v>254</v>
      </c>
      <c r="M12" s="160">
        <v>25</v>
      </c>
      <c r="N12" s="160" t="s">
        <v>255</v>
      </c>
      <c r="O12" s="160">
        <v>22.5</v>
      </c>
      <c r="P12" s="160">
        <v>1130</v>
      </c>
      <c r="Q12" s="160">
        <v>310</v>
      </c>
      <c r="R12" s="160">
        <v>1150</v>
      </c>
      <c r="S12" s="160">
        <v>1460</v>
      </c>
      <c r="T12" s="169">
        <v>330</v>
      </c>
      <c r="U12" s="169">
        <v>1160</v>
      </c>
      <c r="V12" s="170">
        <f t="shared" si="2"/>
        <v>1990</v>
      </c>
      <c r="AB12" s="35"/>
      <c r="AC12" s="35"/>
      <c r="AE12" s="35"/>
      <c r="AF12" s="35"/>
    </row>
    <row r="13" spans="2:32" ht="21" thickBot="1">
      <c r="B13" s="161" t="s">
        <v>254</v>
      </c>
      <c r="C13" s="158">
        <v>15.4</v>
      </c>
      <c r="D13" s="158" t="s">
        <v>255</v>
      </c>
      <c r="E13" s="158">
        <v>14.3</v>
      </c>
      <c r="F13" s="158">
        <f t="shared" si="0"/>
        <v>1480</v>
      </c>
      <c r="G13" s="170">
        <f t="shared" si="1"/>
        <v>2070</v>
      </c>
      <c r="K13" s="35">
        <v>7</v>
      </c>
      <c r="L13" s="161" t="s">
        <v>254</v>
      </c>
      <c r="M13" s="158">
        <v>22.5</v>
      </c>
      <c r="N13" s="158" t="s">
        <v>255</v>
      </c>
      <c r="O13" s="158">
        <v>20.5</v>
      </c>
      <c r="P13" s="158">
        <v>1240</v>
      </c>
      <c r="Q13" s="158">
        <v>600</v>
      </c>
      <c r="R13" s="158">
        <v>1260</v>
      </c>
      <c r="S13" s="158">
        <v>1860</v>
      </c>
      <c r="T13" s="169">
        <v>640</v>
      </c>
      <c r="U13" s="169">
        <v>1270</v>
      </c>
      <c r="V13" s="170">
        <f t="shared" si="2"/>
        <v>2410</v>
      </c>
      <c r="AA13" s="35"/>
      <c r="AB13" s="35"/>
      <c r="AC13" s="35"/>
      <c r="AD13" s="35"/>
      <c r="AE13" s="35"/>
      <c r="AF13" s="35"/>
    </row>
    <row r="14" spans="2:32" ht="21" thickBot="1">
      <c r="B14" s="159" t="s">
        <v>254</v>
      </c>
      <c r="C14" s="160">
        <v>14.3</v>
      </c>
      <c r="D14" s="160" t="s">
        <v>255</v>
      </c>
      <c r="E14" s="160">
        <v>13.3</v>
      </c>
      <c r="F14" s="160">
        <f t="shared" si="0"/>
        <v>1770</v>
      </c>
      <c r="G14" s="170">
        <f t="shared" si="1"/>
        <v>2370</v>
      </c>
      <c r="K14" s="35">
        <v>8</v>
      </c>
      <c r="L14" s="159" t="s">
        <v>254</v>
      </c>
      <c r="M14" s="160">
        <v>20.5</v>
      </c>
      <c r="N14" s="160" t="s">
        <v>255</v>
      </c>
      <c r="O14" s="160">
        <v>18.8</v>
      </c>
      <c r="P14" s="160">
        <v>1340</v>
      </c>
      <c r="Q14" s="160">
        <v>890</v>
      </c>
      <c r="R14" s="160">
        <v>1360</v>
      </c>
      <c r="S14" s="160">
        <v>2250</v>
      </c>
      <c r="T14" s="169">
        <v>940</v>
      </c>
      <c r="U14" s="169">
        <v>1370</v>
      </c>
      <c r="V14" s="170">
        <f t="shared" si="2"/>
        <v>2810</v>
      </c>
      <c r="AA14" s="35"/>
      <c r="AB14" s="35"/>
      <c r="AC14" s="35"/>
      <c r="AD14" s="35"/>
      <c r="AE14" s="35"/>
      <c r="AF14" s="35"/>
    </row>
    <row r="15" spans="2:32" ht="21" thickBot="1">
      <c r="B15" s="161" t="s">
        <v>254</v>
      </c>
      <c r="C15" s="158">
        <v>13.3</v>
      </c>
      <c r="D15" s="158" t="s">
        <v>255</v>
      </c>
      <c r="E15" s="158">
        <v>12.5</v>
      </c>
      <c r="F15" s="158">
        <f t="shared" si="0"/>
        <v>2060</v>
      </c>
      <c r="G15" s="170">
        <f t="shared" si="1"/>
        <v>2680</v>
      </c>
      <c r="K15" s="35">
        <v>9</v>
      </c>
      <c r="L15" s="161" t="s">
        <v>254</v>
      </c>
      <c r="M15" s="158">
        <v>18.8</v>
      </c>
      <c r="N15" s="158" t="s">
        <v>255</v>
      </c>
      <c r="O15" s="158">
        <v>17.3</v>
      </c>
      <c r="P15" s="158">
        <v>1450</v>
      </c>
      <c r="Q15" s="158">
        <v>1190</v>
      </c>
      <c r="R15" s="158">
        <v>1480</v>
      </c>
      <c r="S15" s="158">
        <v>2670</v>
      </c>
      <c r="T15" s="169">
        <v>1260</v>
      </c>
      <c r="U15" s="169">
        <v>1480</v>
      </c>
      <c r="V15" s="170">
        <f t="shared" si="2"/>
        <v>3240</v>
      </c>
      <c r="AA15" s="35"/>
      <c r="AB15" s="35"/>
      <c r="AC15" s="35"/>
      <c r="AD15" s="35"/>
      <c r="AE15" s="35"/>
      <c r="AF15" s="35"/>
    </row>
    <row r="16" spans="2:32" ht="21" thickBot="1">
      <c r="B16" s="159" t="s">
        <v>254</v>
      </c>
      <c r="C16" s="160">
        <v>12.5</v>
      </c>
      <c r="D16" s="160" t="s">
        <v>255</v>
      </c>
      <c r="E16" s="160">
        <v>11.8</v>
      </c>
      <c r="F16" s="160">
        <f t="shared" si="0"/>
        <v>2350</v>
      </c>
      <c r="G16" s="170">
        <f t="shared" si="1"/>
        <v>2980</v>
      </c>
      <c r="K16" s="35">
        <v>10</v>
      </c>
      <c r="L16" s="159" t="s">
        <v>254</v>
      </c>
      <c r="M16" s="160">
        <v>17.3</v>
      </c>
      <c r="N16" s="160" t="s">
        <v>255</v>
      </c>
      <c r="O16" s="160">
        <v>16.100000000000001</v>
      </c>
      <c r="P16" s="160">
        <v>1550</v>
      </c>
      <c r="Q16" s="160">
        <v>1480</v>
      </c>
      <c r="R16" s="160">
        <v>1580</v>
      </c>
      <c r="S16" s="160">
        <v>3060</v>
      </c>
      <c r="T16" s="169">
        <v>1570</v>
      </c>
      <c r="U16" s="169">
        <v>1580</v>
      </c>
      <c r="V16" s="170">
        <f t="shared" si="2"/>
        <v>3650</v>
      </c>
      <c r="AA16" s="35"/>
      <c r="AB16" s="35"/>
      <c r="AC16" s="35"/>
      <c r="AD16" s="35"/>
      <c r="AE16" s="35"/>
      <c r="AF16" s="35"/>
    </row>
    <row r="17" spans="2:32" ht="21" thickBot="1">
      <c r="B17" s="161" t="s">
        <v>254</v>
      </c>
      <c r="C17" s="158">
        <v>11.8</v>
      </c>
      <c r="D17" s="158" t="s">
        <v>255</v>
      </c>
      <c r="E17" s="158">
        <v>11.1</v>
      </c>
      <c r="F17" s="158">
        <f t="shared" si="0"/>
        <v>2640</v>
      </c>
      <c r="G17" s="170">
        <f t="shared" si="1"/>
        <v>3290</v>
      </c>
      <c r="K17" s="35">
        <v>11</v>
      </c>
      <c r="L17" s="161" t="s">
        <v>254</v>
      </c>
      <c r="M17" s="158">
        <v>16.100000000000001</v>
      </c>
      <c r="N17" s="158" t="s">
        <v>255</v>
      </c>
      <c r="O17" s="158">
        <v>15</v>
      </c>
      <c r="P17" s="158">
        <v>1670</v>
      </c>
      <c r="Q17" s="158">
        <v>1770</v>
      </c>
      <c r="R17" s="158">
        <v>1700</v>
      </c>
      <c r="S17" s="158">
        <v>3470</v>
      </c>
      <c r="T17" s="169">
        <v>1870</v>
      </c>
      <c r="U17" s="169">
        <v>1710</v>
      </c>
      <c r="V17" s="170">
        <f t="shared" si="2"/>
        <v>4080</v>
      </c>
      <c r="AA17" s="35"/>
      <c r="AB17" s="35"/>
      <c r="AC17" s="35"/>
      <c r="AD17" s="35"/>
      <c r="AE17" s="35"/>
      <c r="AF17" s="35"/>
    </row>
    <row r="18" spans="2:32" ht="21" thickBot="1">
      <c r="B18" s="159" t="s">
        <v>254</v>
      </c>
      <c r="C18" s="160">
        <v>11.1</v>
      </c>
      <c r="D18" s="160" t="s">
        <v>255</v>
      </c>
      <c r="E18" s="160">
        <v>10.5</v>
      </c>
      <c r="F18" s="160">
        <f t="shared" si="0"/>
        <v>2930</v>
      </c>
      <c r="G18" s="170">
        <f t="shared" si="1"/>
        <v>3600</v>
      </c>
      <c r="K18" s="35">
        <v>12</v>
      </c>
      <c r="L18" s="159" t="s">
        <v>254</v>
      </c>
      <c r="M18" s="160">
        <v>15</v>
      </c>
      <c r="N18" s="160" t="s">
        <v>255</v>
      </c>
      <c r="O18" s="160">
        <v>14.1</v>
      </c>
      <c r="P18" s="160">
        <v>1790</v>
      </c>
      <c r="Q18" s="160">
        <v>2060</v>
      </c>
      <c r="R18" s="160">
        <v>1820</v>
      </c>
      <c r="S18" s="160">
        <v>3880</v>
      </c>
      <c r="T18" s="169">
        <v>2180</v>
      </c>
      <c r="U18" s="169">
        <v>1830</v>
      </c>
      <c r="V18" s="170">
        <f t="shared" si="2"/>
        <v>4510</v>
      </c>
      <c r="AA18" s="35"/>
      <c r="AB18" s="35"/>
      <c r="AC18" s="35"/>
      <c r="AD18" s="35"/>
      <c r="AE18" s="35"/>
      <c r="AF18" s="35"/>
    </row>
    <row r="19" spans="2:32" ht="21" thickBot="1">
      <c r="B19" s="161" t="s">
        <v>254</v>
      </c>
      <c r="C19" s="158">
        <v>10.5</v>
      </c>
      <c r="D19" s="158" t="s">
        <v>255</v>
      </c>
      <c r="E19" s="158">
        <v>10</v>
      </c>
      <c r="F19" s="158">
        <f t="shared" si="0"/>
        <v>3230</v>
      </c>
      <c r="G19" s="170">
        <f t="shared" si="1"/>
        <v>3910</v>
      </c>
      <c r="K19" s="35">
        <v>13</v>
      </c>
      <c r="L19" s="161" t="s">
        <v>254</v>
      </c>
      <c r="M19" s="158">
        <v>14.1</v>
      </c>
      <c r="N19" s="158" t="s">
        <v>255</v>
      </c>
      <c r="O19" s="158">
        <v>13.2</v>
      </c>
      <c r="P19" s="158">
        <v>1910</v>
      </c>
      <c r="Q19" s="158">
        <v>2350</v>
      </c>
      <c r="R19" s="158">
        <v>1940</v>
      </c>
      <c r="S19" s="158">
        <v>4290</v>
      </c>
      <c r="T19" s="169">
        <v>2480</v>
      </c>
      <c r="U19" s="169">
        <v>1950</v>
      </c>
      <c r="V19" s="170">
        <f t="shared" si="2"/>
        <v>4930</v>
      </c>
      <c r="AA19" s="35"/>
      <c r="AB19" s="35"/>
      <c r="AC19" s="35"/>
      <c r="AD19" s="35"/>
      <c r="AE19" s="35"/>
      <c r="AF19" s="35"/>
    </row>
    <row r="20" spans="2:32" ht="21" thickBot="1">
      <c r="B20" s="159" t="s">
        <v>254</v>
      </c>
      <c r="C20" s="160">
        <v>10</v>
      </c>
      <c r="D20" s="160" t="s">
        <v>255</v>
      </c>
      <c r="E20" s="160">
        <v>9.1</v>
      </c>
      <c r="F20" s="160">
        <f t="shared" si="0"/>
        <v>3800</v>
      </c>
      <c r="G20" s="170">
        <f t="shared" si="1"/>
        <v>4510</v>
      </c>
      <c r="K20" s="35">
        <v>14</v>
      </c>
      <c r="L20" s="159" t="s">
        <v>254</v>
      </c>
      <c r="M20" s="160">
        <v>13.2</v>
      </c>
      <c r="N20" s="160" t="s">
        <v>255</v>
      </c>
      <c r="O20" s="160">
        <v>12.5</v>
      </c>
      <c r="P20" s="160">
        <v>2029.9999999999998</v>
      </c>
      <c r="Q20" s="160">
        <v>2640</v>
      </c>
      <c r="R20" s="160">
        <v>2060</v>
      </c>
      <c r="S20" s="160">
        <v>4700</v>
      </c>
      <c r="T20" s="169">
        <v>2790</v>
      </c>
      <c r="U20" s="169">
        <v>2070</v>
      </c>
      <c r="V20" s="170">
        <f t="shared" si="2"/>
        <v>5360</v>
      </c>
      <c r="AA20" s="35"/>
      <c r="AB20" s="35"/>
      <c r="AC20" s="35"/>
      <c r="AD20" s="35"/>
      <c r="AE20" s="35"/>
      <c r="AF20" s="35"/>
    </row>
    <row r="21" spans="2:32" ht="21" thickBot="1">
      <c r="B21" s="161" t="s">
        <v>254</v>
      </c>
      <c r="C21" s="158">
        <v>9.1</v>
      </c>
      <c r="D21" s="158" t="s">
        <v>255</v>
      </c>
      <c r="E21" s="158">
        <v>8.3000000000000007</v>
      </c>
      <c r="F21" s="158">
        <f t="shared" si="0"/>
        <v>4400</v>
      </c>
      <c r="G21" s="170">
        <f t="shared" si="1"/>
        <v>5150</v>
      </c>
      <c r="K21" s="35">
        <v>15</v>
      </c>
      <c r="L21" s="161" t="s">
        <v>254</v>
      </c>
      <c r="M21" s="158">
        <v>12.5</v>
      </c>
      <c r="N21" s="158" t="s">
        <v>255</v>
      </c>
      <c r="O21" s="158">
        <v>11.9</v>
      </c>
      <c r="P21" s="158">
        <v>2130</v>
      </c>
      <c r="Q21" s="158">
        <v>2930</v>
      </c>
      <c r="R21" s="158">
        <v>2160</v>
      </c>
      <c r="S21" s="158">
        <v>5090</v>
      </c>
      <c r="T21" s="169">
        <v>3100</v>
      </c>
      <c r="U21" s="169">
        <v>2180</v>
      </c>
      <c r="V21" s="170">
        <f t="shared" si="2"/>
        <v>5780</v>
      </c>
      <c r="AA21" s="35"/>
      <c r="AB21" s="35"/>
      <c r="AC21" s="35"/>
      <c r="AD21" s="35"/>
      <c r="AE21" s="35"/>
      <c r="AF21" s="35"/>
    </row>
    <row r="22" spans="2:32" ht="21" thickBot="1">
      <c r="B22" s="159" t="s">
        <v>254</v>
      </c>
      <c r="C22" s="160">
        <v>8.3000000000000007</v>
      </c>
      <c r="D22" s="160" t="s">
        <v>255</v>
      </c>
      <c r="E22" s="160">
        <v>7.7</v>
      </c>
      <c r="F22" s="160">
        <f t="shared" si="0"/>
        <v>4980</v>
      </c>
      <c r="G22" s="170">
        <f t="shared" si="1"/>
        <v>5760</v>
      </c>
      <c r="K22" s="35">
        <v>16</v>
      </c>
      <c r="L22" s="159" t="s">
        <v>254</v>
      </c>
      <c r="M22" s="160">
        <v>11.9</v>
      </c>
      <c r="N22" s="160" t="s">
        <v>255</v>
      </c>
      <c r="O22" s="160">
        <v>11.3</v>
      </c>
      <c r="P22" s="160">
        <v>2230</v>
      </c>
      <c r="Q22" s="160">
        <v>3230</v>
      </c>
      <c r="R22" s="160">
        <v>2270</v>
      </c>
      <c r="S22" s="160">
        <v>5500</v>
      </c>
      <c r="T22" s="169">
        <v>3410</v>
      </c>
      <c r="U22" s="169">
        <v>2280</v>
      </c>
      <c r="V22" s="170">
        <f t="shared" si="2"/>
        <v>6190</v>
      </c>
      <c r="AA22" s="35"/>
      <c r="AB22" s="35"/>
      <c r="AC22" s="35"/>
      <c r="AD22" s="35"/>
      <c r="AE22" s="35"/>
      <c r="AF22" s="35"/>
    </row>
    <row r="23" spans="2:32" ht="21" thickBot="1">
      <c r="B23" s="161" t="s">
        <v>254</v>
      </c>
      <c r="C23" s="158">
        <v>7.7</v>
      </c>
      <c r="D23" s="158" t="s">
        <v>255</v>
      </c>
      <c r="E23" s="158">
        <v>7.1</v>
      </c>
      <c r="F23" s="158">
        <f t="shared" si="0"/>
        <v>5560</v>
      </c>
      <c r="G23" s="170">
        <f t="shared" si="1"/>
        <v>6370</v>
      </c>
      <c r="K23" s="35">
        <v>17</v>
      </c>
      <c r="L23" s="161" t="s">
        <v>254</v>
      </c>
      <c r="M23" s="158">
        <v>11.3</v>
      </c>
      <c r="N23" s="158" t="s">
        <v>255</v>
      </c>
      <c r="O23" s="158">
        <v>10.199999999999999</v>
      </c>
      <c r="P23" s="158">
        <v>2470</v>
      </c>
      <c r="Q23" s="158">
        <v>3800</v>
      </c>
      <c r="R23" s="158">
        <v>2510</v>
      </c>
      <c r="S23" s="158">
        <v>6310</v>
      </c>
      <c r="T23" s="169">
        <v>4010</v>
      </c>
      <c r="U23" s="169">
        <v>2520</v>
      </c>
      <c r="V23" s="170">
        <f t="shared" si="2"/>
        <v>7030</v>
      </c>
      <c r="AA23" s="35"/>
      <c r="AB23" s="35"/>
      <c r="AC23" s="35"/>
      <c r="AD23" s="35"/>
      <c r="AE23" s="35"/>
      <c r="AF23" s="35"/>
    </row>
    <row r="24" spans="2:32" ht="21" thickBot="1">
      <c r="B24" s="159" t="s">
        <v>254</v>
      </c>
      <c r="C24" s="160">
        <v>7.1</v>
      </c>
      <c r="D24" s="160" t="s">
        <v>255</v>
      </c>
      <c r="E24" s="160">
        <v>6.7</v>
      </c>
      <c r="F24" s="160">
        <f t="shared" si="0"/>
        <v>6140</v>
      </c>
      <c r="G24" s="170">
        <f t="shared" si="1"/>
        <v>6980</v>
      </c>
      <c r="K24" s="35">
        <v>18</v>
      </c>
      <c r="L24" s="159" t="s">
        <v>254</v>
      </c>
      <c r="M24" s="160">
        <v>10.199999999999999</v>
      </c>
      <c r="N24" s="160" t="s">
        <v>255</v>
      </c>
      <c r="O24" s="160">
        <v>9.4</v>
      </c>
      <c r="P24" s="160">
        <v>2680</v>
      </c>
      <c r="Q24" s="160">
        <v>4400</v>
      </c>
      <c r="R24" s="160">
        <v>2720</v>
      </c>
      <c r="S24" s="160">
        <v>7120</v>
      </c>
      <c r="T24" s="169">
        <v>4650</v>
      </c>
      <c r="U24" s="169">
        <v>2740</v>
      </c>
      <c r="V24" s="170">
        <f t="shared" si="2"/>
        <v>7890</v>
      </c>
      <c r="AA24" s="35"/>
      <c r="AB24" s="35"/>
      <c r="AC24" s="35"/>
      <c r="AD24" s="35"/>
      <c r="AE24" s="35"/>
      <c r="AF24" s="35"/>
    </row>
    <row r="25" spans="2:32" ht="21" thickBot="1">
      <c r="B25" s="161" t="s">
        <v>254</v>
      </c>
      <c r="C25" s="158">
        <v>6.7</v>
      </c>
      <c r="D25" s="158" t="s">
        <v>255</v>
      </c>
      <c r="E25" s="158">
        <v>6.3</v>
      </c>
      <c r="F25" s="158">
        <f t="shared" si="0"/>
        <v>6730</v>
      </c>
      <c r="G25" s="170">
        <f t="shared" si="1"/>
        <v>7610</v>
      </c>
      <c r="K25" s="35">
        <v>19</v>
      </c>
      <c r="L25" s="161" t="s">
        <v>254</v>
      </c>
      <c r="M25" s="158">
        <v>9.4</v>
      </c>
      <c r="N25" s="158" t="s">
        <v>255</v>
      </c>
      <c r="O25" s="158">
        <v>8.6999999999999993</v>
      </c>
      <c r="P25" s="158">
        <v>2890</v>
      </c>
      <c r="Q25" s="158">
        <v>4980</v>
      </c>
      <c r="R25" s="158">
        <v>2940</v>
      </c>
      <c r="S25" s="158">
        <v>7920</v>
      </c>
      <c r="T25" s="169">
        <v>5260</v>
      </c>
      <c r="U25" s="169">
        <v>2950</v>
      </c>
      <c r="V25" s="170">
        <f t="shared" si="2"/>
        <v>8710</v>
      </c>
      <c r="AA25" s="35"/>
      <c r="AB25" s="35"/>
      <c r="AC25" s="35"/>
      <c r="AD25" s="35"/>
      <c r="AE25" s="35"/>
      <c r="AF25" s="35"/>
    </row>
    <row r="26" spans="2:32" ht="21" thickBot="1">
      <c r="B26" s="159" t="s">
        <v>254</v>
      </c>
      <c r="C26" s="160">
        <v>6.3</v>
      </c>
      <c r="D26" s="160" t="s">
        <v>255</v>
      </c>
      <c r="E26" s="160">
        <v>5.9</v>
      </c>
      <c r="F26" s="160">
        <f t="shared" si="0"/>
        <v>7310</v>
      </c>
      <c r="G26" s="170">
        <f t="shared" si="1"/>
        <v>8220</v>
      </c>
      <c r="K26" s="35">
        <v>20</v>
      </c>
      <c r="L26" s="159" t="s">
        <v>254</v>
      </c>
      <c r="M26" s="160">
        <v>8.6999999999999993</v>
      </c>
      <c r="N26" s="160" t="s">
        <v>255</v>
      </c>
      <c r="O26" s="160">
        <v>8.1</v>
      </c>
      <c r="P26" s="160">
        <v>3140</v>
      </c>
      <c r="Q26" s="160">
        <v>5560</v>
      </c>
      <c r="R26" s="160">
        <v>3190</v>
      </c>
      <c r="S26" s="160">
        <v>8750</v>
      </c>
      <c r="T26" s="169">
        <v>5870</v>
      </c>
      <c r="U26" s="169">
        <v>3200</v>
      </c>
      <c r="V26" s="170">
        <f t="shared" si="2"/>
        <v>9570</v>
      </c>
      <c r="AA26" s="35"/>
      <c r="AB26" s="35"/>
      <c r="AC26" s="35"/>
      <c r="AD26" s="35"/>
      <c r="AE26" s="35"/>
      <c r="AF26" s="35"/>
    </row>
    <row r="27" spans="2:32" ht="21" thickBot="1">
      <c r="B27" s="161" t="s">
        <v>254</v>
      </c>
      <c r="C27" s="158">
        <v>5.9</v>
      </c>
      <c r="D27" s="158" t="s">
        <v>255</v>
      </c>
      <c r="E27" s="158">
        <v>5.6</v>
      </c>
      <c r="F27" s="158">
        <f t="shared" si="0"/>
        <v>7890</v>
      </c>
      <c r="G27" s="170">
        <f t="shared" si="1"/>
        <v>8830</v>
      </c>
      <c r="K27" s="35">
        <v>21</v>
      </c>
      <c r="L27" s="161" t="s">
        <v>254</v>
      </c>
      <c r="M27" s="158">
        <v>8.1</v>
      </c>
      <c r="N27" s="158" t="s">
        <v>255</v>
      </c>
      <c r="O27" s="158">
        <v>7.5</v>
      </c>
      <c r="P27" s="158">
        <v>3320</v>
      </c>
      <c r="Q27" s="158">
        <v>6140</v>
      </c>
      <c r="R27" s="158">
        <v>3370</v>
      </c>
      <c r="S27" s="158">
        <v>9510</v>
      </c>
      <c r="T27" s="169">
        <v>6480</v>
      </c>
      <c r="U27" s="169">
        <v>3390</v>
      </c>
      <c r="V27" s="170">
        <f t="shared" si="2"/>
        <v>10370</v>
      </c>
      <c r="AA27" s="35"/>
      <c r="AB27" s="35"/>
      <c r="AC27" s="35"/>
      <c r="AD27" s="35"/>
      <c r="AE27" s="35"/>
      <c r="AF27" s="35"/>
    </row>
    <row r="28" spans="2:32" ht="21" thickBot="1">
      <c r="B28" s="159" t="s">
        <v>254</v>
      </c>
      <c r="C28" s="160">
        <v>5.6</v>
      </c>
      <c r="D28" s="160" t="s">
        <v>255</v>
      </c>
      <c r="E28" s="160">
        <v>5.3</v>
      </c>
      <c r="F28" s="160">
        <f t="shared" si="0"/>
        <v>8500</v>
      </c>
      <c r="G28" s="170">
        <f t="shared" si="1"/>
        <v>9470</v>
      </c>
      <c r="K28" s="35">
        <v>22</v>
      </c>
      <c r="L28" s="159" t="s">
        <v>254</v>
      </c>
      <c r="M28" s="160">
        <v>7.5</v>
      </c>
      <c r="N28" s="160" t="s">
        <v>255</v>
      </c>
      <c r="O28" s="160">
        <v>7</v>
      </c>
      <c r="P28" s="160">
        <v>3530</v>
      </c>
      <c r="Q28" s="160">
        <v>6730</v>
      </c>
      <c r="R28" s="160">
        <v>3580</v>
      </c>
      <c r="S28" s="160">
        <v>10310</v>
      </c>
      <c r="T28" s="169">
        <v>7110</v>
      </c>
      <c r="U28" s="169">
        <v>3600</v>
      </c>
      <c r="V28" s="170">
        <f t="shared" si="2"/>
        <v>11210</v>
      </c>
      <c r="AA28" s="35"/>
      <c r="AB28" s="35"/>
      <c r="AC28" s="35"/>
      <c r="AD28" s="35"/>
      <c r="AE28" s="35"/>
      <c r="AF28" s="35"/>
    </row>
    <row r="29" spans="2:32" ht="21" thickBot="1">
      <c r="B29" s="161" t="s">
        <v>254</v>
      </c>
      <c r="C29" s="158">
        <v>5.3</v>
      </c>
      <c r="D29" s="158" t="s">
        <v>255</v>
      </c>
      <c r="E29" s="158">
        <v>5</v>
      </c>
      <c r="F29" s="158">
        <f t="shared" si="0"/>
        <v>9080</v>
      </c>
      <c r="G29" s="170">
        <f t="shared" si="1"/>
        <v>10080</v>
      </c>
      <c r="K29" s="35">
        <v>23</v>
      </c>
      <c r="L29" s="161" t="s">
        <v>254</v>
      </c>
      <c r="M29" s="158">
        <v>7</v>
      </c>
      <c r="N29" s="158" t="s">
        <v>255</v>
      </c>
      <c r="O29" s="158">
        <v>6.6</v>
      </c>
      <c r="P29" s="158">
        <v>3790</v>
      </c>
      <c r="Q29" s="158">
        <v>7310</v>
      </c>
      <c r="R29" s="158">
        <v>3850</v>
      </c>
      <c r="S29" s="158">
        <v>11160</v>
      </c>
      <c r="T29" s="169">
        <v>7720</v>
      </c>
      <c r="U29" s="169">
        <v>3870</v>
      </c>
      <c r="V29" s="170">
        <f t="shared" si="2"/>
        <v>12090</v>
      </c>
      <c r="AA29" s="35"/>
      <c r="AB29" s="35"/>
      <c r="AC29" s="35"/>
      <c r="AD29" s="35"/>
      <c r="AE29" s="35"/>
      <c r="AF29" s="35"/>
    </row>
    <row r="30" spans="2:32" ht="21" thickBot="1">
      <c r="B30" s="159" t="s">
        <v>254</v>
      </c>
      <c r="C30" s="160">
        <v>5</v>
      </c>
      <c r="D30" s="160" t="s">
        <v>255</v>
      </c>
      <c r="E30" s="160">
        <v>4.8</v>
      </c>
      <c r="F30" s="160">
        <f t="shared" si="0"/>
        <v>9650</v>
      </c>
      <c r="G30" s="170">
        <f t="shared" si="1"/>
        <v>10690</v>
      </c>
      <c r="K30" s="35">
        <v>24</v>
      </c>
      <c r="L30" s="159" t="s">
        <v>254</v>
      </c>
      <c r="M30" s="160">
        <v>6.6</v>
      </c>
      <c r="N30" s="160" t="s">
        <v>255</v>
      </c>
      <c r="O30" s="160">
        <v>6.2</v>
      </c>
      <c r="P30" s="160">
        <v>3990</v>
      </c>
      <c r="Q30" s="160">
        <v>7890</v>
      </c>
      <c r="R30" s="160">
        <v>4050</v>
      </c>
      <c r="S30" s="160">
        <v>11940</v>
      </c>
      <c r="T30" s="169">
        <v>8330</v>
      </c>
      <c r="U30" s="169">
        <v>4070.0000000000005</v>
      </c>
      <c r="V30" s="170">
        <f t="shared" si="2"/>
        <v>12900</v>
      </c>
      <c r="AA30" s="35"/>
      <c r="AB30" s="35"/>
      <c r="AC30" s="35"/>
      <c r="AD30" s="35"/>
      <c r="AE30" s="35"/>
      <c r="AF30" s="35"/>
    </row>
    <row r="31" spans="2:32" ht="21" thickBot="1">
      <c r="B31" s="161" t="s">
        <v>254</v>
      </c>
      <c r="C31" s="158">
        <v>4.8</v>
      </c>
      <c r="D31" s="158" t="s">
        <v>255</v>
      </c>
      <c r="E31" s="158">
        <v>4.5</v>
      </c>
      <c r="F31" s="158">
        <f t="shared" si="0"/>
        <v>10230</v>
      </c>
      <c r="G31" s="170">
        <f t="shared" si="1"/>
        <v>11300</v>
      </c>
      <c r="K31" s="35">
        <v>25</v>
      </c>
      <c r="L31" s="161" t="s">
        <v>254</v>
      </c>
      <c r="M31" s="158">
        <v>6.2</v>
      </c>
      <c r="N31" s="158" t="s">
        <v>255</v>
      </c>
      <c r="O31" s="158">
        <v>5.9</v>
      </c>
      <c r="P31" s="158">
        <v>4200</v>
      </c>
      <c r="Q31" s="158">
        <v>8500</v>
      </c>
      <c r="R31" s="158">
        <v>4260</v>
      </c>
      <c r="S31" s="158">
        <v>12760</v>
      </c>
      <c r="T31" s="169">
        <v>8970</v>
      </c>
      <c r="U31" s="169">
        <v>4280</v>
      </c>
      <c r="V31" s="170">
        <f t="shared" si="2"/>
        <v>13750</v>
      </c>
      <c r="AA31" s="35"/>
      <c r="AB31" s="35"/>
      <c r="AC31" s="35"/>
      <c r="AD31" s="35"/>
      <c r="AE31" s="35"/>
      <c r="AF31" s="35"/>
    </row>
    <row r="32" spans="2:32" ht="21" thickBot="1">
      <c r="B32" s="159" t="s">
        <v>254</v>
      </c>
      <c r="C32" s="160">
        <v>4.5</v>
      </c>
      <c r="D32" s="160"/>
      <c r="E32" s="160"/>
      <c r="F32" s="160">
        <f t="shared" si="0"/>
        <v>10830</v>
      </c>
      <c r="G32" s="170">
        <f t="shared" si="1"/>
        <v>11930</v>
      </c>
      <c r="K32" s="35">
        <v>26</v>
      </c>
      <c r="L32" s="159" t="s">
        <v>254</v>
      </c>
      <c r="M32" s="160">
        <v>5.9</v>
      </c>
      <c r="N32" s="160" t="s">
        <v>255</v>
      </c>
      <c r="O32" s="160">
        <v>5.6</v>
      </c>
      <c r="P32" s="160">
        <v>4450</v>
      </c>
      <c r="Q32" s="160">
        <v>9080</v>
      </c>
      <c r="R32" s="160">
        <v>4520</v>
      </c>
      <c r="S32" s="160">
        <v>13600</v>
      </c>
      <c r="T32" s="169">
        <v>9580</v>
      </c>
      <c r="U32" s="169">
        <v>4540</v>
      </c>
      <c r="V32" s="170">
        <f t="shared" si="2"/>
        <v>14620</v>
      </c>
      <c r="AA32" s="35"/>
      <c r="AB32" s="35"/>
      <c r="AC32" s="35"/>
      <c r="AD32" s="35"/>
      <c r="AE32" s="35"/>
      <c r="AF32" s="35"/>
    </row>
    <row r="33" spans="2:32" ht="21" thickBot="1">
      <c r="K33" s="35">
        <v>27</v>
      </c>
      <c r="L33" s="161" t="s">
        <v>254</v>
      </c>
      <c r="M33" s="158">
        <v>5.6</v>
      </c>
      <c r="N33" s="158" t="s">
        <v>255</v>
      </c>
      <c r="O33" s="158">
        <v>5.4</v>
      </c>
      <c r="P33" s="158">
        <v>4670</v>
      </c>
      <c r="Q33" s="158">
        <v>9650</v>
      </c>
      <c r="R33" s="158">
        <v>4740</v>
      </c>
      <c r="S33" s="158">
        <v>14390</v>
      </c>
      <c r="T33" s="169">
        <v>10190</v>
      </c>
      <c r="U33" s="169">
        <v>4760</v>
      </c>
      <c r="V33" s="170">
        <f t="shared" si="2"/>
        <v>15450</v>
      </c>
      <c r="AA33" s="35"/>
      <c r="AB33" s="35"/>
      <c r="AC33" s="35"/>
      <c r="AD33" s="35"/>
      <c r="AE33" s="35"/>
      <c r="AF33" s="35"/>
    </row>
    <row r="34" spans="2:32" ht="21" thickBot="1">
      <c r="K34" s="35">
        <v>28</v>
      </c>
      <c r="L34" s="159" t="s">
        <v>254</v>
      </c>
      <c r="M34" s="160">
        <v>5.4</v>
      </c>
      <c r="N34" s="160" t="s">
        <v>255</v>
      </c>
      <c r="O34" s="160">
        <v>5.0999999999999996</v>
      </c>
      <c r="P34" s="160">
        <v>4960</v>
      </c>
      <c r="Q34" s="160">
        <v>10230</v>
      </c>
      <c r="R34" s="160">
        <v>5030</v>
      </c>
      <c r="S34" s="160">
        <v>15260</v>
      </c>
      <c r="T34" s="169">
        <v>10800</v>
      </c>
      <c r="U34" s="169">
        <v>5060</v>
      </c>
      <c r="V34" s="170">
        <f t="shared" si="2"/>
        <v>16360</v>
      </c>
    </row>
    <row r="35" spans="2:32" ht="15" thickBot="1">
      <c r="K35" s="35">
        <v>29</v>
      </c>
      <c r="L35" s="161" t="s">
        <v>254</v>
      </c>
      <c r="M35" s="158">
        <v>5.0999999999999996</v>
      </c>
      <c r="N35" s="158"/>
      <c r="O35" s="158"/>
      <c r="P35" s="158">
        <v>5190</v>
      </c>
      <c r="Q35" s="158">
        <v>10830</v>
      </c>
      <c r="R35" s="158">
        <v>5270</v>
      </c>
      <c r="S35" s="158">
        <v>16100.000000000002</v>
      </c>
      <c r="T35" s="169">
        <v>11430</v>
      </c>
      <c r="U35" s="169">
        <v>5290</v>
      </c>
      <c r="V35" s="170">
        <f t="shared" si="2"/>
        <v>17220</v>
      </c>
    </row>
    <row r="48" spans="2:32">
      <c r="B48" t="s">
        <v>267</v>
      </c>
    </row>
    <row r="49" spans="2:22" ht="15" thickBot="1"/>
    <row r="50" spans="2:22" ht="15" thickBot="1">
      <c r="B50" s="253" t="s">
        <v>251</v>
      </c>
      <c r="C50" s="254"/>
      <c r="D50" s="254"/>
      <c r="E50" s="255"/>
      <c r="F50" s="157">
        <v>2017</v>
      </c>
      <c r="G50" s="157">
        <v>2018</v>
      </c>
      <c r="H50" s="35"/>
      <c r="I50" s="35"/>
      <c r="J50" s="35"/>
      <c r="K50" s="35"/>
      <c r="L50" s="253" t="s">
        <v>256</v>
      </c>
      <c r="M50" s="254"/>
      <c r="N50" s="254"/>
      <c r="O50" s="255"/>
      <c r="P50" s="157"/>
      <c r="Q50" s="256">
        <v>2017</v>
      </c>
      <c r="R50" s="257"/>
      <c r="S50" s="258"/>
      <c r="T50" s="256">
        <v>2018</v>
      </c>
      <c r="U50" s="257"/>
      <c r="V50" s="258"/>
    </row>
    <row r="51" spans="2:22" ht="51">
      <c r="B51" s="259" t="s">
        <v>252</v>
      </c>
      <c r="C51" s="259"/>
      <c r="D51" s="259"/>
      <c r="E51" s="259"/>
      <c r="F51" s="262" t="s">
        <v>262</v>
      </c>
      <c r="G51" s="262" t="s">
        <v>262</v>
      </c>
      <c r="H51" s="35"/>
      <c r="I51" s="35"/>
      <c r="J51" s="35"/>
      <c r="K51" s="35"/>
      <c r="L51" s="265" t="s">
        <v>257</v>
      </c>
      <c r="M51" s="266"/>
      <c r="N51" s="266"/>
      <c r="O51" s="267"/>
      <c r="P51" s="162" t="s">
        <v>263</v>
      </c>
      <c r="Q51" s="162" t="s">
        <v>264</v>
      </c>
      <c r="R51" s="162" t="s">
        <v>265</v>
      </c>
      <c r="S51" s="162" t="s">
        <v>260</v>
      </c>
      <c r="T51" s="162" t="s">
        <v>264</v>
      </c>
      <c r="U51" s="162" t="s">
        <v>265</v>
      </c>
      <c r="V51" s="162" t="s">
        <v>260</v>
      </c>
    </row>
    <row r="52" spans="2:22" ht="20.399999999999999">
      <c r="B52" s="260"/>
      <c r="C52" s="260"/>
      <c r="D52" s="260"/>
      <c r="E52" s="260"/>
      <c r="F52" s="263"/>
      <c r="G52" s="263"/>
      <c r="H52" s="35"/>
      <c r="I52" s="35"/>
      <c r="J52" s="35"/>
      <c r="K52" s="35"/>
      <c r="L52" s="268"/>
      <c r="M52" s="269"/>
      <c r="N52" s="269"/>
      <c r="O52" s="270"/>
      <c r="P52" s="163" t="s">
        <v>258</v>
      </c>
      <c r="Q52" s="163" t="s">
        <v>259</v>
      </c>
      <c r="R52" s="163" t="s">
        <v>259</v>
      </c>
      <c r="S52" s="163" t="s">
        <v>266</v>
      </c>
      <c r="T52" s="163" t="s">
        <v>259</v>
      </c>
      <c r="U52" s="163" t="s">
        <v>259</v>
      </c>
      <c r="V52" s="163" t="s">
        <v>266</v>
      </c>
    </row>
    <row r="53" spans="2:22" ht="15" thickBot="1">
      <c r="B53" s="261"/>
      <c r="C53" s="261"/>
      <c r="D53" s="261"/>
      <c r="E53" s="261"/>
      <c r="F53" s="264"/>
      <c r="G53" s="264"/>
      <c r="H53" s="35"/>
      <c r="I53" s="35"/>
      <c r="J53" s="35"/>
      <c r="K53" s="35"/>
      <c r="L53" s="271"/>
      <c r="M53" s="272"/>
      <c r="N53" s="272"/>
      <c r="O53" s="273"/>
      <c r="P53" s="164"/>
      <c r="Q53" s="164"/>
      <c r="R53" s="164"/>
      <c r="S53" s="164" t="s">
        <v>261</v>
      </c>
      <c r="T53" s="164"/>
      <c r="U53" s="164"/>
      <c r="V53" s="164" t="s">
        <v>261</v>
      </c>
    </row>
    <row r="54" spans="2:22" ht="15" thickBot="1">
      <c r="B54" s="250" t="s">
        <v>253</v>
      </c>
      <c r="C54" s="251"/>
      <c r="D54" s="252"/>
      <c r="E54" s="158">
        <v>20</v>
      </c>
      <c r="F54" s="158">
        <v>310</v>
      </c>
      <c r="G54" s="158">
        <v>330</v>
      </c>
      <c r="H54" s="35"/>
      <c r="I54" s="35"/>
      <c r="J54" s="35"/>
      <c r="K54" s="35">
        <v>1</v>
      </c>
      <c r="L54" s="250" t="s">
        <v>253</v>
      </c>
      <c r="M54" s="251"/>
      <c r="N54" s="252"/>
      <c r="O54" s="158">
        <v>32.1</v>
      </c>
      <c r="P54" s="158">
        <v>120</v>
      </c>
      <c r="Q54" s="158" t="s">
        <v>223</v>
      </c>
      <c r="R54" s="158">
        <v>130</v>
      </c>
      <c r="S54" s="158">
        <v>130</v>
      </c>
      <c r="T54" s="158" t="s">
        <v>223</v>
      </c>
      <c r="U54" s="158">
        <v>130</v>
      </c>
      <c r="V54" s="158">
        <v>130</v>
      </c>
    </row>
    <row r="55" spans="2:22" ht="21" thickBot="1">
      <c r="B55" s="159" t="s">
        <v>254</v>
      </c>
      <c r="C55" s="160">
        <v>20</v>
      </c>
      <c r="D55" s="160" t="s">
        <v>255</v>
      </c>
      <c r="E55" s="160">
        <v>18.2</v>
      </c>
      <c r="F55" s="160">
        <v>600</v>
      </c>
      <c r="G55" s="160">
        <v>640</v>
      </c>
      <c r="H55" s="35"/>
      <c r="I55" s="35"/>
      <c r="J55" s="35"/>
      <c r="K55" s="35">
        <v>2</v>
      </c>
      <c r="L55" s="159" t="s">
        <v>254</v>
      </c>
      <c r="M55" s="160">
        <v>32.1</v>
      </c>
      <c r="N55" s="160" t="s">
        <v>255</v>
      </c>
      <c r="O55" s="160">
        <v>28.1</v>
      </c>
      <c r="P55" s="160">
        <v>580</v>
      </c>
      <c r="Q55" s="160" t="s">
        <v>223</v>
      </c>
      <c r="R55" s="160">
        <v>590</v>
      </c>
      <c r="S55" s="160">
        <v>590</v>
      </c>
      <c r="T55" s="160" t="s">
        <v>223</v>
      </c>
      <c r="U55" s="160">
        <v>600</v>
      </c>
      <c r="V55" s="160">
        <v>600</v>
      </c>
    </row>
    <row r="56" spans="2:22" ht="21" thickBot="1">
      <c r="B56" s="161" t="s">
        <v>254</v>
      </c>
      <c r="C56" s="158">
        <v>18.2</v>
      </c>
      <c r="D56" s="158" t="s">
        <v>255</v>
      </c>
      <c r="E56" s="158">
        <v>16.7</v>
      </c>
      <c r="F56" s="158">
        <v>890</v>
      </c>
      <c r="G56" s="158">
        <v>940</v>
      </c>
      <c r="H56" s="35"/>
      <c r="I56" s="35"/>
      <c r="J56" s="35"/>
      <c r="K56" s="35">
        <v>3</v>
      </c>
      <c r="L56" s="161" t="s">
        <v>254</v>
      </c>
      <c r="M56" s="158">
        <v>28.1</v>
      </c>
      <c r="N56" s="158" t="s">
        <v>255</v>
      </c>
      <c r="O56" s="158">
        <v>25</v>
      </c>
      <c r="P56" s="158">
        <v>1040</v>
      </c>
      <c r="Q56" s="158"/>
      <c r="R56" s="158">
        <v>1060</v>
      </c>
      <c r="S56" s="158">
        <v>1060</v>
      </c>
      <c r="T56" s="158"/>
      <c r="U56" s="158">
        <v>1060</v>
      </c>
      <c r="V56" s="158">
        <v>1060</v>
      </c>
    </row>
    <row r="57" spans="2:22" ht="21" thickBot="1">
      <c r="B57" s="159" t="s">
        <v>254</v>
      </c>
      <c r="C57" s="160">
        <v>16.7</v>
      </c>
      <c r="D57" s="160" t="s">
        <v>255</v>
      </c>
      <c r="E57" s="160">
        <v>15.4</v>
      </c>
      <c r="F57" s="160">
        <v>1190</v>
      </c>
      <c r="G57" s="160">
        <v>1260</v>
      </c>
      <c r="H57" s="35"/>
      <c r="I57" s="35"/>
      <c r="J57" s="35"/>
      <c r="K57" s="35">
        <v>4</v>
      </c>
      <c r="L57" s="159" t="s">
        <v>254</v>
      </c>
      <c r="M57" s="160">
        <v>25</v>
      </c>
      <c r="N57" s="160" t="s">
        <v>255</v>
      </c>
      <c r="O57" s="160">
        <v>22.5</v>
      </c>
      <c r="P57" s="160">
        <v>1130</v>
      </c>
      <c r="Q57" s="160">
        <v>310</v>
      </c>
      <c r="R57" s="160">
        <v>1150</v>
      </c>
      <c r="S57" s="160">
        <v>1460</v>
      </c>
      <c r="T57" s="160">
        <v>330</v>
      </c>
      <c r="U57" s="160">
        <v>1160</v>
      </c>
      <c r="V57" s="160">
        <v>1490</v>
      </c>
    </row>
    <row r="58" spans="2:22" ht="21" thickBot="1">
      <c r="B58" s="161" t="s">
        <v>254</v>
      </c>
      <c r="C58" s="158">
        <v>15.4</v>
      </c>
      <c r="D58" s="158" t="s">
        <v>255</v>
      </c>
      <c r="E58" s="158">
        <v>14.3</v>
      </c>
      <c r="F58" s="158">
        <v>1480</v>
      </c>
      <c r="G58" s="158">
        <v>1570</v>
      </c>
      <c r="H58" s="35"/>
      <c r="I58" s="35"/>
      <c r="J58" s="35"/>
      <c r="K58" s="35">
        <v>5</v>
      </c>
      <c r="L58" s="161" t="s">
        <v>254</v>
      </c>
      <c r="M58" s="158">
        <v>22.5</v>
      </c>
      <c r="N58" s="158" t="s">
        <v>255</v>
      </c>
      <c r="O58" s="158">
        <v>20.5</v>
      </c>
      <c r="P58" s="158">
        <v>1240</v>
      </c>
      <c r="Q58" s="158">
        <v>600</v>
      </c>
      <c r="R58" s="158">
        <v>1260</v>
      </c>
      <c r="S58" s="158">
        <v>1860</v>
      </c>
      <c r="T58" s="158">
        <v>640</v>
      </c>
      <c r="U58" s="158">
        <v>1270</v>
      </c>
      <c r="V58" s="158">
        <v>1910</v>
      </c>
    </row>
    <row r="59" spans="2:22" ht="21" thickBot="1">
      <c r="B59" s="159" t="s">
        <v>254</v>
      </c>
      <c r="C59" s="160">
        <v>14.3</v>
      </c>
      <c r="D59" s="160" t="s">
        <v>255</v>
      </c>
      <c r="E59" s="160">
        <v>13.3</v>
      </c>
      <c r="F59" s="160">
        <v>1770</v>
      </c>
      <c r="G59" s="160">
        <v>1870</v>
      </c>
      <c r="H59" s="35"/>
      <c r="I59" s="35"/>
      <c r="J59" s="35"/>
      <c r="K59" s="35">
        <v>6</v>
      </c>
      <c r="L59" s="159" t="s">
        <v>254</v>
      </c>
      <c r="M59" s="160">
        <v>20.5</v>
      </c>
      <c r="N59" s="160" t="s">
        <v>255</v>
      </c>
      <c r="O59" s="160">
        <v>18.8</v>
      </c>
      <c r="P59" s="160">
        <v>1340</v>
      </c>
      <c r="Q59" s="160">
        <v>890</v>
      </c>
      <c r="R59" s="160">
        <v>1360</v>
      </c>
      <c r="S59" s="160">
        <v>2250</v>
      </c>
      <c r="T59" s="160">
        <v>940</v>
      </c>
      <c r="U59" s="160">
        <v>1370</v>
      </c>
      <c r="V59" s="160">
        <v>2310</v>
      </c>
    </row>
    <row r="60" spans="2:22" ht="21" thickBot="1">
      <c r="B60" s="161" t="s">
        <v>254</v>
      </c>
      <c r="C60" s="158">
        <v>13.3</v>
      </c>
      <c r="D60" s="158" t="s">
        <v>255</v>
      </c>
      <c r="E60" s="158">
        <v>12.5</v>
      </c>
      <c r="F60" s="158">
        <v>2060</v>
      </c>
      <c r="G60" s="158">
        <v>2180</v>
      </c>
      <c r="H60" s="35"/>
      <c r="I60" s="35"/>
      <c r="J60" s="35"/>
      <c r="K60" s="35">
        <v>7</v>
      </c>
      <c r="L60" s="161" t="s">
        <v>254</v>
      </c>
      <c r="M60" s="158">
        <v>18.8</v>
      </c>
      <c r="N60" s="158" t="s">
        <v>255</v>
      </c>
      <c r="O60" s="158">
        <v>17.3</v>
      </c>
      <c r="P60" s="158">
        <v>1450</v>
      </c>
      <c r="Q60" s="158">
        <v>1190</v>
      </c>
      <c r="R60" s="158">
        <v>1480</v>
      </c>
      <c r="S60" s="158">
        <v>2670</v>
      </c>
      <c r="T60" s="158">
        <v>1260</v>
      </c>
      <c r="U60" s="158">
        <v>1480</v>
      </c>
      <c r="V60" s="158">
        <v>2740</v>
      </c>
    </row>
    <row r="61" spans="2:22" ht="21" thickBot="1">
      <c r="B61" s="159" t="s">
        <v>254</v>
      </c>
      <c r="C61" s="160">
        <v>12.5</v>
      </c>
      <c r="D61" s="160" t="s">
        <v>255</v>
      </c>
      <c r="E61" s="160">
        <v>11.8</v>
      </c>
      <c r="F61" s="160">
        <v>2350</v>
      </c>
      <c r="G61" s="160">
        <v>2480</v>
      </c>
      <c r="H61" s="35"/>
      <c r="I61" s="35"/>
      <c r="J61" s="35"/>
      <c r="K61" s="35">
        <v>8</v>
      </c>
      <c r="L61" s="159" t="s">
        <v>254</v>
      </c>
      <c r="M61" s="160">
        <v>17.3</v>
      </c>
      <c r="N61" s="160" t="s">
        <v>255</v>
      </c>
      <c r="O61" s="160">
        <v>16.100000000000001</v>
      </c>
      <c r="P61" s="160">
        <v>1550</v>
      </c>
      <c r="Q61" s="160">
        <v>1480</v>
      </c>
      <c r="R61" s="160">
        <v>1580</v>
      </c>
      <c r="S61" s="160">
        <v>3060</v>
      </c>
      <c r="T61" s="160">
        <v>1570</v>
      </c>
      <c r="U61" s="160">
        <v>1580</v>
      </c>
      <c r="V61" s="160">
        <v>3150</v>
      </c>
    </row>
    <row r="62" spans="2:22" ht="21" thickBot="1">
      <c r="B62" s="161" t="s">
        <v>254</v>
      </c>
      <c r="C62" s="158">
        <v>11.8</v>
      </c>
      <c r="D62" s="158" t="s">
        <v>255</v>
      </c>
      <c r="E62" s="158">
        <v>11.1</v>
      </c>
      <c r="F62" s="158">
        <v>2640</v>
      </c>
      <c r="G62" s="158">
        <v>2790</v>
      </c>
      <c r="H62" s="35"/>
      <c r="I62" s="35"/>
      <c r="J62" s="35"/>
      <c r="K62" s="35">
        <v>9</v>
      </c>
      <c r="L62" s="161" t="s">
        <v>254</v>
      </c>
      <c r="M62" s="158">
        <v>16.100000000000001</v>
      </c>
      <c r="N62" s="158" t="s">
        <v>255</v>
      </c>
      <c r="O62" s="158">
        <v>15</v>
      </c>
      <c r="P62" s="158">
        <v>1670</v>
      </c>
      <c r="Q62" s="158">
        <v>1770</v>
      </c>
      <c r="R62" s="158">
        <v>1700</v>
      </c>
      <c r="S62" s="158">
        <v>3470</v>
      </c>
      <c r="T62" s="158">
        <v>1870</v>
      </c>
      <c r="U62" s="158">
        <v>1710</v>
      </c>
      <c r="V62" s="158">
        <v>3580</v>
      </c>
    </row>
    <row r="63" spans="2:22" ht="21" thickBot="1">
      <c r="B63" s="159" t="s">
        <v>254</v>
      </c>
      <c r="C63" s="160">
        <v>11.1</v>
      </c>
      <c r="D63" s="160" t="s">
        <v>255</v>
      </c>
      <c r="E63" s="160">
        <v>10.5</v>
      </c>
      <c r="F63" s="160">
        <v>2930</v>
      </c>
      <c r="G63" s="160">
        <v>3100</v>
      </c>
      <c r="H63" s="35"/>
      <c r="I63" s="35"/>
      <c r="J63" s="35"/>
      <c r="K63" s="35">
        <v>10</v>
      </c>
      <c r="L63" s="159" t="s">
        <v>254</v>
      </c>
      <c r="M63" s="160">
        <v>15</v>
      </c>
      <c r="N63" s="160" t="s">
        <v>255</v>
      </c>
      <c r="O63" s="160">
        <v>14.1</v>
      </c>
      <c r="P63" s="160">
        <v>1790</v>
      </c>
      <c r="Q63" s="160">
        <v>2060</v>
      </c>
      <c r="R63" s="160">
        <v>1820</v>
      </c>
      <c r="S63" s="160">
        <v>3880</v>
      </c>
      <c r="T63" s="160">
        <v>2180</v>
      </c>
      <c r="U63" s="160">
        <v>1830</v>
      </c>
      <c r="V63" s="160">
        <v>4010</v>
      </c>
    </row>
    <row r="64" spans="2:22" ht="21" thickBot="1">
      <c r="B64" s="161" t="s">
        <v>254</v>
      </c>
      <c r="C64" s="158">
        <v>10.5</v>
      </c>
      <c r="D64" s="158" t="s">
        <v>255</v>
      </c>
      <c r="E64" s="158">
        <v>10</v>
      </c>
      <c r="F64" s="158">
        <v>3230</v>
      </c>
      <c r="G64" s="158">
        <v>3410</v>
      </c>
      <c r="H64" s="35"/>
      <c r="I64" s="35"/>
      <c r="J64" s="35"/>
      <c r="K64" s="35">
        <v>11</v>
      </c>
      <c r="L64" s="161" t="s">
        <v>254</v>
      </c>
      <c r="M64" s="158">
        <v>14.1</v>
      </c>
      <c r="N64" s="158" t="s">
        <v>255</v>
      </c>
      <c r="O64" s="158">
        <v>13.2</v>
      </c>
      <c r="P64" s="158">
        <v>1910</v>
      </c>
      <c r="Q64" s="158">
        <v>2350</v>
      </c>
      <c r="R64" s="158">
        <v>1940</v>
      </c>
      <c r="S64" s="158">
        <v>4290</v>
      </c>
      <c r="T64" s="158">
        <v>2480</v>
      </c>
      <c r="U64" s="158">
        <v>1950</v>
      </c>
      <c r="V64" s="158">
        <v>4430</v>
      </c>
    </row>
    <row r="65" spans="2:22" ht="21" thickBot="1">
      <c r="B65" s="159" t="s">
        <v>254</v>
      </c>
      <c r="C65" s="160">
        <v>10</v>
      </c>
      <c r="D65" s="160" t="s">
        <v>255</v>
      </c>
      <c r="E65" s="160">
        <v>9.1</v>
      </c>
      <c r="F65" s="160">
        <v>3800</v>
      </c>
      <c r="G65" s="160">
        <v>4010</v>
      </c>
      <c r="H65" s="35"/>
      <c r="I65" s="35"/>
      <c r="J65" s="35"/>
      <c r="K65" s="35">
        <v>12</v>
      </c>
      <c r="L65" s="159" t="s">
        <v>254</v>
      </c>
      <c r="M65" s="160">
        <v>13.2</v>
      </c>
      <c r="N65" s="160" t="s">
        <v>255</v>
      </c>
      <c r="O65" s="160">
        <v>12.5</v>
      </c>
      <c r="P65" s="160">
        <v>2029.9999999999998</v>
      </c>
      <c r="Q65" s="160">
        <v>2640</v>
      </c>
      <c r="R65" s="160">
        <v>2060</v>
      </c>
      <c r="S65" s="160">
        <v>4700</v>
      </c>
      <c r="T65" s="160">
        <v>2790</v>
      </c>
      <c r="U65" s="160">
        <v>2070</v>
      </c>
      <c r="V65" s="160">
        <v>4860</v>
      </c>
    </row>
    <row r="66" spans="2:22" ht="21" thickBot="1">
      <c r="B66" s="161" t="s">
        <v>254</v>
      </c>
      <c r="C66" s="158">
        <v>9.1</v>
      </c>
      <c r="D66" s="158" t="s">
        <v>255</v>
      </c>
      <c r="E66" s="158">
        <v>8.3000000000000007</v>
      </c>
      <c r="F66" s="158">
        <v>4400</v>
      </c>
      <c r="G66" s="158">
        <v>4650</v>
      </c>
      <c r="H66" s="35"/>
      <c r="I66" s="35"/>
      <c r="J66" s="35"/>
      <c r="K66" s="35">
        <v>13</v>
      </c>
      <c r="L66" s="161" t="s">
        <v>254</v>
      </c>
      <c r="M66" s="158">
        <v>12.5</v>
      </c>
      <c r="N66" s="158" t="s">
        <v>255</v>
      </c>
      <c r="O66" s="158">
        <v>11.9</v>
      </c>
      <c r="P66" s="158">
        <v>2130</v>
      </c>
      <c r="Q66" s="158">
        <v>2930</v>
      </c>
      <c r="R66" s="158">
        <v>2160</v>
      </c>
      <c r="S66" s="158">
        <v>5090</v>
      </c>
      <c r="T66" s="158">
        <v>3100</v>
      </c>
      <c r="U66" s="158">
        <v>2180</v>
      </c>
      <c r="V66" s="158">
        <v>5280</v>
      </c>
    </row>
    <row r="67" spans="2:22" ht="21" thickBot="1">
      <c r="B67" s="159" t="s">
        <v>254</v>
      </c>
      <c r="C67" s="160">
        <v>8.3000000000000007</v>
      </c>
      <c r="D67" s="160" t="s">
        <v>255</v>
      </c>
      <c r="E67" s="160">
        <v>7.7</v>
      </c>
      <c r="F67" s="160">
        <v>4980</v>
      </c>
      <c r="G67" s="160">
        <v>5260</v>
      </c>
      <c r="H67" s="35"/>
      <c r="I67" s="35"/>
      <c r="J67" s="35"/>
      <c r="K67" s="35">
        <v>14</v>
      </c>
      <c r="L67" s="159" t="s">
        <v>254</v>
      </c>
      <c r="M67" s="160">
        <v>11.9</v>
      </c>
      <c r="N67" s="160" t="s">
        <v>255</v>
      </c>
      <c r="O67" s="160">
        <v>11.3</v>
      </c>
      <c r="P67" s="160">
        <v>2230</v>
      </c>
      <c r="Q67" s="160">
        <v>3230</v>
      </c>
      <c r="R67" s="160">
        <v>2270</v>
      </c>
      <c r="S67" s="160">
        <v>5500</v>
      </c>
      <c r="T67" s="160">
        <v>3410</v>
      </c>
      <c r="U67" s="160">
        <v>2280</v>
      </c>
      <c r="V67" s="160">
        <v>5690</v>
      </c>
    </row>
    <row r="68" spans="2:22" ht="21" thickBot="1">
      <c r="B68" s="161" t="s">
        <v>254</v>
      </c>
      <c r="C68" s="158">
        <v>7.7</v>
      </c>
      <c r="D68" s="158" t="s">
        <v>255</v>
      </c>
      <c r="E68" s="158">
        <v>7.1</v>
      </c>
      <c r="F68" s="158">
        <v>5560</v>
      </c>
      <c r="G68" s="158">
        <v>5870</v>
      </c>
      <c r="H68" s="35"/>
      <c r="I68" s="35"/>
      <c r="J68" s="35"/>
      <c r="K68" s="35">
        <v>15</v>
      </c>
      <c r="L68" s="161" t="s">
        <v>254</v>
      </c>
      <c r="M68" s="158">
        <v>11.3</v>
      </c>
      <c r="N68" s="158" t="s">
        <v>255</v>
      </c>
      <c r="O68" s="158">
        <v>10.199999999999999</v>
      </c>
      <c r="P68" s="158">
        <v>2470</v>
      </c>
      <c r="Q68" s="158">
        <v>3800</v>
      </c>
      <c r="R68" s="158">
        <v>2510</v>
      </c>
      <c r="S68" s="158">
        <v>6310</v>
      </c>
      <c r="T68" s="158">
        <v>4010</v>
      </c>
      <c r="U68" s="158">
        <v>2520</v>
      </c>
      <c r="V68" s="158">
        <v>6530</v>
      </c>
    </row>
    <row r="69" spans="2:22" ht="21" thickBot="1">
      <c r="B69" s="159" t="s">
        <v>254</v>
      </c>
      <c r="C69" s="160">
        <v>7.1</v>
      </c>
      <c r="D69" s="160" t="s">
        <v>255</v>
      </c>
      <c r="E69" s="160">
        <v>6.7</v>
      </c>
      <c r="F69" s="160">
        <v>6140</v>
      </c>
      <c r="G69" s="160">
        <v>6480</v>
      </c>
      <c r="H69" s="35"/>
      <c r="I69" s="35"/>
      <c r="J69" s="35"/>
      <c r="K69" s="35">
        <v>16</v>
      </c>
      <c r="L69" s="159" t="s">
        <v>254</v>
      </c>
      <c r="M69" s="160">
        <v>10.199999999999999</v>
      </c>
      <c r="N69" s="160" t="s">
        <v>255</v>
      </c>
      <c r="O69" s="160">
        <v>9.4</v>
      </c>
      <c r="P69" s="160">
        <v>2680</v>
      </c>
      <c r="Q69" s="160">
        <v>4400</v>
      </c>
      <c r="R69" s="160">
        <v>2720</v>
      </c>
      <c r="S69" s="160">
        <v>7120</v>
      </c>
      <c r="T69" s="160">
        <v>4650</v>
      </c>
      <c r="U69" s="160">
        <v>2740</v>
      </c>
      <c r="V69" s="160">
        <v>7390</v>
      </c>
    </row>
    <row r="70" spans="2:22" ht="21" thickBot="1">
      <c r="B70" s="161" t="s">
        <v>254</v>
      </c>
      <c r="C70" s="158">
        <v>6.7</v>
      </c>
      <c r="D70" s="158" t="s">
        <v>255</v>
      </c>
      <c r="E70" s="158">
        <v>6.3</v>
      </c>
      <c r="F70" s="158">
        <v>6730</v>
      </c>
      <c r="G70" s="158">
        <v>7110</v>
      </c>
      <c r="H70" s="35"/>
      <c r="I70" s="35"/>
      <c r="J70" s="35"/>
      <c r="K70" s="35">
        <v>17</v>
      </c>
      <c r="L70" s="161" t="s">
        <v>254</v>
      </c>
      <c r="M70" s="158">
        <v>9.4</v>
      </c>
      <c r="N70" s="158" t="s">
        <v>255</v>
      </c>
      <c r="O70" s="158">
        <v>8.6999999999999993</v>
      </c>
      <c r="P70" s="158">
        <v>2890</v>
      </c>
      <c r="Q70" s="158">
        <v>4980</v>
      </c>
      <c r="R70" s="158">
        <v>2940</v>
      </c>
      <c r="S70" s="158">
        <v>7920</v>
      </c>
      <c r="T70" s="158">
        <v>5260</v>
      </c>
      <c r="U70" s="158">
        <v>2950</v>
      </c>
      <c r="V70" s="158">
        <v>8210</v>
      </c>
    </row>
    <row r="71" spans="2:22" ht="21" thickBot="1">
      <c r="B71" s="159" t="s">
        <v>254</v>
      </c>
      <c r="C71" s="160">
        <v>6.3</v>
      </c>
      <c r="D71" s="160" t="s">
        <v>255</v>
      </c>
      <c r="E71" s="160">
        <v>5.9</v>
      </c>
      <c r="F71" s="160">
        <v>7310</v>
      </c>
      <c r="G71" s="160">
        <v>7720</v>
      </c>
      <c r="H71" s="35"/>
      <c r="I71" s="35"/>
      <c r="J71" s="35"/>
      <c r="K71" s="35">
        <v>18</v>
      </c>
      <c r="L71" s="159" t="s">
        <v>254</v>
      </c>
      <c r="M71" s="160">
        <v>8.6999999999999993</v>
      </c>
      <c r="N71" s="160" t="s">
        <v>255</v>
      </c>
      <c r="O71" s="160">
        <v>8.1</v>
      </c>
      <c r="P71" s="160">
        <v>3140</v>
      </c>
      <c r="Q71" s="160">
        <v>5560</v>
      </c>
      <c r="R71" s="160">
        <v>3190</v>
      </c>
      <c r="S71" s="160">
        <v>8750</v>
      </c>
      <c r="T71" s="160">
        <v>5870</v>
      </c>
      <c r="U71" s="160">
        <v>3200</v>
      </c>
      <c r="V71" s="160">
        <v>9070</v>
      </c>
    </row>
    <row r="72" spans="2:22" ht="21" thickBot="1">
      <c r="B72" s="161" t="s">
        <v>254</v>
      </c>
      <c r="C72" s="158">
        <v>5.9</v>
      </c>
      <c r="D72" s="158" t="s">
        <v>255</v>
      </c>
      <c r="E72" s="158">
        <v>5.6</v>
      </c>
      <c r="F72" s="158">
        <v>7890</v>
      </c>
      <c r="G72" s="158">
        <v>8330</v>
      </c>
      <c r="H72" s="35"/>
      <c r="I72" s="35"/>
      <c r="J72" s="35"/>
      <c r="K72" s="35">
        <v>19</v>
      </c>
      <c r="L72" s="161" t="s">
        <v>254</v>
      </c>
      <c r="M72" s="158">
        <v>8.1</v>
      </c>
      <c r="N72" s="158" t="s">
        <v>255</v>
      </c>
      <c r="O72" s="158">
        <v>7.5</v>
      </c>
      <c r="P72" s="158">
        <v>3320</v>
      </c>
      <c r="Q72" s="158">
        <v>6140</v>
      </c>
      <c r="R72" s="158">
        <v>3370</v>
      </c>
      <c r="S72" s="158">
        <v>9510</v>
      </c>
      <c r="T72" s="158">
        <v>6480</v>
      </c>
      <c r="U72" s="158">
        <v>3390</v>
      </c>
      <c r="V72" s="158">
        <v>9870</v>
      </c>
    </row>
    <row r="73" spans="2:22" ht="21" thickBot="1">
      <c r="B73" s="159" t="s">
        <v>254</v>
      </c>
      <c r="C73" s="160">
        <v>5.6</v>
      </c>
      <c r="D73" s="160" t="s">
        <v>255</v>
      </c>
      <c r="E73" s="160">
        <v>5.3</v>
      </c>
      <c r="F73" s="160">
        <v>8500</v>
      </c>
      <c r="G73" s="160">
        <v>8970</v>
      </c>
      <c r="H73" s="35"/>
      <c r="I73" s="35"/>
      <c r="J73" s="35"/>
      <c r="K73" s="35">
        <v>20</v>
      </c>
      <c r="L73" s="159" t="s">
        <v>254</v>
      </c>
      <c r="M73" s="160">
        <v>7.5</v>
      </c>
      <c r="N73" s="160" t="s">
        <v>255</v>
      </c>
      <c r="O73" s="160">
        <v>7</v>
      </c>
      <c r="P73" s="160">
        <v>3530</v>
      </c>
      <c r="Q73" s="160">
        <v>6730</v>
      </c>
      <c r="R73" s="160">
        <v>3580</v>
      </c>
      <c r="S73" s="160">
        <v>10310</v>
      </c>
      <c r="T73" s="160">
        <v>7110</v>
      </c>
      <c r="U73" s="160">
        <v>3600</v>
      </c>
      <c r="V73" s="160">
        <v>10710</v>
      </c>
    </row>
    <row r="74" spans="2:22" ht="21" thickBot="1">
      <c r="B74" s="161" t="s">
        <v>254</v>
      </c>
      <c r="C74" s="158">
        <v>5.3</v>
      </c>
      <c r="D74" s="158" t="s">
        <v>255</v>
      </c>
      <c r="E74" s="158">
        <v>5</v>
      </c>
      <c r="F74" s="158">
        <v>9080</v>
      </c>
      <c r="G74" s="158">
        <v>9580</v>
      </c>
      <c r="H74" s="35"/>
      <c r="I74" s="35"/>
      <c r="J74" s="35"/>
      <c r="K74" s="35">
        <v>21</v>
      </c>
      <c r="L74" s="161" t="s">
        <v>254</v>
      </c>
      <c r="M74" s="158">
        <v>7</v>
      </c>
      <c r="N74" s="158" t="s">
        <v>255</v>
      </c>
      <c r="O74" s="158">
        <v>6.6</v>
      </c>
      <c r="P74" s="158">
        <v>3790</v>
      </c>
      <c r="Q74" s="158">
        <v>7310</v>
      </c>
      <c r="R74" s="158">
        <v>3850</v>
      </c>
      <c r="S74" s="158">
        <v>11160</v>
      </c>
      <c r="T74" s="158">
        <v>7720</v>
      </c>
      <c r="U74" s="158">
        <v>3870</v>
      </c>
      <c r="V74" s="158">
        <v>11590</v>
      </c>
    </row>
    <row r="75" spans="2:22" ht="21" thickBot="1">
      <c r="B75" s="159" t="s">
        <v>254</v>
      </c>
      <c r="C75" s="160">
        <v>5</v>
      </c>
      <c r="D75" s="160" t="s">
        <v>255</v>
      </c>
      <c r="E75" s="160">
        <v>4.8</v>
      </c>
      <c r="F75" s="160">
        <v>9650</v>
      </c>
      <c r="G75" s="160">
        <v>10190</v>
      </c>
      <c r="H75" s="35"/>
      <c r="I75" s="35"/>
      <c r="J75" s="35"/>
      <c r="K75" s="35">
        <v>22</v>
      </c>
      <c r="L75" s="159" t="s">
        <v>254</v>
      </c>
      <c r="M75" s="160">
        <v>6.6</v>
      </c>
      <c r="N75" s="160" t="s">
        <v>255</v>
      </c>
      <c r="O75" s="160">
        <v>6.2</v>
      </c>
      <c r="P75" s="160">
        <v>3990</v>
      </c>
      <c r="Q75" s="160">
        <v>7890</v>
      </c>
      <c r="R75" s="160">
        <v>4050</v>
      </c>
      <c r="S75" s="160">
        <v>11940</v>
      </c>
      <c r="T75" s="160">
        <v>8330</v>
      </c>
      <c r="U75" s="160">
        <v>4070.0000000000005</v>
      </c>
      <c r="V75" s="160">
        <v>12400</v>
      </c>
    </row>
    <row r="76" spans="2:22" ht="21" thickBot="1">
      <c r="B76" s="161" t="s">
        <v>254</v>
      </c>
      <c r="C76" s="158">
        <v>4.8</v>
      </c>
      <c r="D76" s="158" t="s">
        <v>255</v>
      </c>
      <c r="E76" s="158">
        <v>4.5</v>
      </c>
      <c r="F76" s="158">
        <v>10230</v>
      </c>
      <c r="G76" s="158">
        <v>10800</v>
      </c>
      <c r="H76" s="35"/>
      <c r="I76" s="35"/>
      <c r="J76" s="35"/>
      <c r="K76" s="35">
        <v>23</v>
      </c>
      <c r="L76" s="161" t="s">
        <v>254</v>
      </c>
      <c r="M76" s="158">
        <v>6.2</v>
      </c>
      <c r="N76" s="158" t="s">
        <v>255</v>
      </c>
      <c r="O76" s="158">
        <v>5.9</v>
      </c>
      <c r="P76" s="158">
        <v>4200</v>
      </c>
      <c r="Q76" s="158">
        <v>8500</v>
      </c>
      <c r="R76" s="158">
        <v>4260</v>
      </c>
      <c r="S76" s="158">
        <v>12760</v>
      </c>
      <c r="T76" s="158">
        <v>8970</v>
      </c>
      <c r="U76" s="158">
        <v>4280</v>
      </c>
      <c r="V76" s="158">
        <v>13250</v>
      </c>
    </row>
    <row r="77" spans="2:22" ht="21" thickBot="1">
      <c r="B77" s="159" t="s">
        <v>254</v>
      </c>
      <c r="C77" s="160">
        <v>4.5</v>
      </c>
      <c r="D77" s="160"/>
      <c r="E77" s="160"/>
      <c r="F77" s="160">
        <v>10830</v>
      </c>
      <c r="G77" s="160">
        <v>11430</v>
      </c>
      <c r="H77" s="35"/>
      <c r="I77" s="35"/>
      <c r="J77" s="35"/>
      <c r="K77" s="35">
        <v>24</v>
      </c>
      <c r="L77" s="159" t="s">
        <v>254</v>
      </c>
      <c r="M77" s="160">
        <v>5.9</v>
      </c>
      <c r="N77" s="160" t="s">
        <v>255</v>
      </c>
      <c r="O77" s="160">
        <v>5.6</v>
      </c>
      <c r="P77" s="160">
        <v>4450</v>
      </c>
      <c r="Q77" s="160">
        <v>9080</v>
      </c>
      <c r="R77" s="160">
        <v>4520</v>
      </c>
      <c r="S77" s="160">
        <v>13600</v>
      </c>
      <c r="T77" s="160">
        <v>9580</v>
      </c>
      <c r="U77" s="160">
        <v>4540</v>
      </c>
      <c r="V77" s="160">
        <v>14120</v>
      </c>
    </row>
    <row r="78" spans="2:22" ht="21" thickBot="1">
      <c r="B78" s="35"/>
      <c r="C78" s="35"/>
      <c r="D78" s="35"/>
      <c r="E78" s="35"/>
      <c r="F78" s="35"/>
      <c r="G78" s="35"/>
      <c r="H78" s="35"/>
      <c r="I78" s="35"/>
      <c r="J78" s="35"/>
      <c r="K78" s="35">
        <v>25</v>
      </c>
      <c r="L78" s="161" t="s">
        <v>254</v>
      </c>
      <c r="M78" s="158">
        <v>5.6</v>
      </c>
      <c r="N78" s="158" t="s">
        <v>255</v>
      </c>
      <c r="O78" s="158">
        <v>5.4</v>
      </c>
      <c r="P78" s="158">
        <v>4670</v>
      </c>
      <c r="Q78" s="158">
        <v>9650</v>
      </c>
      <c r="R78" s="158">
        <v>4740</v>
      </c>
      <c r="S78" s="158">
        <v>14390</v>
      </c>
      <c r="T78" s="158">
        <v>10190</v>
      </c>
      <c r="U78" s="158">
        <v>4760</v>
      </c>
      <c r="V78" s="158">
        <v>14950</v>
      </c>
    </row>
    <row r="79" spans="2:22" ht="21" thickBot="1">
      <c r="B79" s="35"/>
      <c r="C79" s="35"/>
      <c r="D79" s="35"/>
      <c r="E79" s="35"/>
      <c r="F79" s="35"/>
      <c r="G79" s="35"/>
      <c r="H79" s="35"/>
      <c r="I79" s="35"/>
      <c r="J79" s="35"/>
      <c r="K79" s="35">
        <v>26</v>
      </c>
      <c r="L79" s="159" t="s">
        <v>254</v>
      </c>
      <c r="M79" s="160">
        <v>5.4</v>
      </c>
      <c r="N79" s="160" t="s">
        <v>255</v>
      </c>
      <c r="O79" s="160">
        <v>5.0999999999999996</v>
      </c>
      <c r="P79" s="160">
        <v>4960</v>
      </c>
      <c r="Q79" s="160">
        <v>10230</v>
      </c>
      <c r="R79" s="160">
        <v>5030</v>
      </c>
      <c r="S79" s="160">
        <v>15260</v>
      </c>
      <c r="T79" s="160">
        <v>10800</v>
      </c>
      <c r="U79" s="160">
        <v>5060</v>
      </c>
      <c r="V79" s="160">
        <v>15860</v>
      </c>
    </row>
    <row r="80" spans="2:22" ht="15" thickBot="1">
      <c r="B80" s="35"/>
      <c r="C80" s="35"/>
      <c r="D80" s="35"/>
      <c r="E80" s="35"/>
      <c r="F80" s="35"/>
      <c r="G80" s="35"/>
      <c r="H80" s="35"/>
      <c r="I80" s="35"/>
      <c r="J80" s="35"/>
      <c r="K80" s="35">
        <v>27</v>
      </c>
      <c r="L80" s="161" t="s">
        <v>254</v>
      </c>
      <c r="M80" s="158">
        <v>5.0999999999999996</v>
      </c>
      <c r="N80" s="158"/>
      <c r="O80" s="158"/>
      <c r="P80" s="158">
        <v>5190</v>
      </c>
      <c r="Q80" s="158">
        <v>10830</v>
      </c>
      <c r="R80" s="158">
        <v>5270</v>
      </c>
      <c r="S80" s="158">
        <v>16100.000000000002</v>
      </c>
      <c r="T80" s="158">
        <v>11430</v>
      </c>
      <c r="U80" s="158">
        <v>5290</v>
      </c>
      <c r="V80" s="158">
        <v>16720</v>
      </c>
    </row>
  </sheetData>
  <mergeCells count="18">
    <mergeCell ref="Q3:S3"/>
    <mergeCell ref="T3:V3"/>
    <mergeCell ref="L4:O6"/>
    <mergeCell ref="B4:E6"/>
    <mergeCell ref="F4:F6"/>
    <mergeCell ref="G4:G6"/>
    <mergeCell ref="B3:E3"/>
    <mergeCell ref="L3:O3"/>
    <mergeCell ref="T50:V50"/>
    <mergeCell ref="B51:E53"/>
    <mergeCell ref="F51:F53"/>
    <mergeCell ref="G51:G53"/>
    <mergeCell ref="L51:O53"/>
    <mergeCell ref="B54:D54"/>
    <mergeCell ref="L54:N54"/>
    <mergeCell ref="B50:E50"/>
    <mergeCell ref="L50:O50"/>
    <mergeCell ref="Q50:S5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4B5EC5F424DF0438C02C794499518FB" ma:contentTypeVersion="0" ma:contentTypeDescription="Create a new document." ma:contentTypeScope="" ma:versionID="5ab65c60870f55e49362d4efb7fd413f">
  <xsd:schema xmlns:xsd="http://www.w3.org/2001/XMLSchema" xmlns:xs="http://www.w3.org/2001/XMLSchema" xmlns:p="http://schemas.microsoft.com/office/2006/metadata/properties" targetNamespace="http://schemas.microsoft.com/office/2006/metadata/properties" ma:root="true" ma:fieldsID="62ea347ee6c5493b9e14b1c149bab3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47524A-D040-4350-9DEA-6F7FE58C8A4C}">
  <ds:schemaRefs>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terms/"/>
    <ds:schemaRef ds:uri="http://www.w3.org/XML/1998/namespace"/>
    <ds:schemaRef ds:uri="http://purl.org/dc/elements/1.1/"/>
  </ds:schemaRefs>
</ds:datastoreItem>
</file>

<file path=customXml/itemProps2.xml><?xml version="1.0" encoding="utf-8"?>
<ds:datastoreItem xmlns:ds="http://schemas.openxmlformats.org/officeDocument/2006/customXml" ds:itemID="{47477E22-F3C9-4460-8862-17E9200414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31D3A78-063B-47B1-AE98-C6FB70ADEB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LOG</vt:lpstr>
      <vt:lpstr>TraTAX</vt:lpstr>
      <vt:lpstr>TaxFuelRoad</vt:lpstr>
      <vt:lpstr>Template_TAXCAR_OWNERSHIP</vt:lpstr>
      <vt:lpstr>Legislation_vehicle</vt:lpstr>
      <vt:lpstr>Data for vehicles</vt:lpstr>
      <vt:lpstr>TaxFuelRoad!Extract</vt:lpstr>
      <vt:lpstr>Legislation_vehicle!TraTAX</vt:lpstr>
      <vt:lpstr>Template_TAXCAR_OWNERSHIP!TraTAX</vt:lpstr>
      <vt:lpstr>TraTAX</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dcterms:created xsi:type="dcterms:W3CDTF">2014-07-04T11:56:18Z</dcterms:created>
  <dcterms:modified xsi:type="dcterms:W3CDTF">2020-09-29T12:24:11Z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0x010100C4B5EC5F424DF0438C02C794499518FB</vt:lpwstr>
  </property>
  <property fmtid="{D5CDD505-2E9C-101B-9397-08002B2CF9AE}" pid="3" name="SaveCode">
    <vt:r8>161393344402313</vt:r8>
  </property>
</Properties>
</file>